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8DEBC52D-2C50-4FD6-AD1A-E30C11BBE2B1}" xr6:coauthVersionLast="47" xr6:coauthVersionMax="47" xr10:uidLastSave="{00000000-0000-0000-0000-000000000000}"/>
  <bookViews>
    <workbookView xWindow="-120" yWindow="-120" windowWidth="29040" windowHeight="15720" tabRatio="514" firstSheet="21" activeTab="2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'22.Spieltag'!$A$4:$AK$20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7" l="1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X22" i="35"/>
  <c r="P22" i="35"/>
  <c r="H22" i="35"/>
  <c r="AG27" i="3"/>
  <c r="AG27" i="11"/>
  <c r="AB22" i="35" s="1"/>
  <c r="W22" i="35"/>
  <c r="AG27" i="20"/>
  <c r="T22" i="35" s="1"/>
  <c r="O22" i="35"/>
  <c r="L22" i="35"/>
  <c r="G22" i="35"/>
  <c r="AG27" i="16"/>
  <c r="AI22" i="35" s="1"/>
  <c r="AG27" i="18"/>
  <c r="V22" i="35" s="1"/>
  <c r="D22" i="35"/>
  <c r="AG27" i="12"/>
  <c r="AA22" i="35" s="1"/>
  <c r="S22" i="35"/>
  <c r="K22" i="35"/>
  <c r="AG27" i="27"/>
  <c r="AH22" i="35" s="1"/>
  <c r="AG27" i="13"/>
  <c r="Z22" i="35" s="1"/>
  <c r="R22" i="35"/>
  <c r="J22" i="35"/>
  <c r="AG27" i="2"/>
  <c r="AD22" i="35" s="1"/>
  <c r="F22" i="35"/>
  <c r="Q22" i="35"/>
  <c r="N22" i="35"/>
  <c r="AG27" i="5"/>
  <c r="AG22" i="35" s="1"/>
  <c r="AG27" i="14"/>
  <c r="Y22" i="35" s="1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AG26" i="14"/>
  <c r="Y21" i="35" s="1"/>
  <c r="U21" i="35"/>
  <c r="Q21" i="35"/>
  <c r="I21" i="35"/>
  <c r="AG26" i="3"/>
  <c r="W21" i="35"/>
  <c r="O21" i="35"/>
  <c r="G20" i="35"/>
  <c r="AF21" i="35"/>
  <c r="AG26" i="2"/>
  <c r="AD21" i="35" s="1"/>
  <c r="X21" i="35"/>
  <c r="P21" i="35"/>
  <c r="AG26" i="12"/>
  <c r="AA21" i="35" s="1"/>
  <c r="S21" i="35"/>
  <c r="M21" i="35"/>
  <c r="K21" i="35"/>
  <c r="AG12" i="14"/>
  <c r="AG23" i="14" l="1"/>
  <c r="Y18" i="35" s="1"/>
  <c r="X12" i="35"/>
  <c r="AG17" i="22"/>
  <c r="AG9" i="26"/>
  <c r="AG16" i="34"/>
  <c r="AG10" i="34"/>
  <c r="AG16" i="6"/>
  <c r="AG15" i="13"/>
  <c r="X10" i="35"/>
  <c r="AG20" i="7"/>
  <c r="W15" i="35" s="1"/>
  <c r="AG12" i="7"/>
  <c r="W7" i="35" s="1"/>
  <c r="AG17" i="18"/>
  <c r="V12" i="35" s="1"/>
  <c r="AG11" i="18"/>
  <c r="V6" i="35" s="1"/>
  <c r="AG20" i="14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G21" i="12"/>
  <c r="AG13" i="12"/>
  <c r="X15" i="35"/>
  <c r="X8" i="35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X14" i="35"/>
  <c r="X7" i="35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AG13" i="13"/>
  <c r="AG11" i="13"/>
  <c r="AG11" i="14"/>
  <c r="X17" i="35"/>
  <c r="X13" i="35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AG22" i="14"/>
  <c r="Y17" i="35" s="1"/>
  <c r="AG10" i="14"/>
  <c r="W18" i="35"/>
  <c r="AG15" i="7"/>
  <c r="W10" i="35" s="1"/>
  <c r="AG20" i="18"/>
  <c r="V15" i="35" s="1"/>
  <c r="AG12" i="18"/>
  <c r="V7" i="35" s="1"/>
  <c r="S18" i="35"/>
  <c r="AG15" i="21"/>
  <c r="AG18" i="34"/>
  <c r="AG15" i="6"/>
  <c r="AG17" i="12"/>
  <c r="AG11" i="12"/>
  <c r="AG22" i="13"/>
  <c r="Z17" i="35" s="1"/>
  <c r="AG18" i="13"/>
  <c r="AG21" i="14"/>
  <c r="AG18" i="14"/>
  <c r="AG14" i="14"/>
  <c r="X11" i="35"/>
  <c r="X6" i="35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21" i="13"/>
  <c r="AG13" i="14"/>
  <c r="AG9" i="14"/>
  <c r="X18" i="35"/>
  <c r="X5" i="35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AG15" i="20"/>
  <c r="AG20" i="21"/>
  <c r="AG12" i="21"/>
  <c r="AG15" i="23"/>
  <c r="AG11" i="11"/>
  <c r="AG22" i="12"/>
  <c r="AA17" i="35" s="1"/>
  <c r="AG14" i="12"/>
  <c r="AG9" i="12"/>
  <c r="AG19" i="13"/>
  <c r="AG12" i="13"/>
  <c r="AG15" i="14"/>
  <c r="X4" i="35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X20" i="35"/>
  <c r="S19" i="35"/>
  <c r="W19" i="35"/>
  <c r="K20" i="35"/>
  <c r="AG24" i="14"/>
  <c r="Y19" i="35" s="1"/>
  <c r="AG25" i="12"/>
  <c r="AA20" i="35" s="1"/>
  <c r="AG25" i="18"/>
  <c r="V20" i="35" s="1"/>
  <c r="AG24" i="34"/>
  <c r="AJ19" i="35" s="1"/>
  <c r="K19" i="35"/>
  <c r="AG25" i="34"/>
  <c r="AJ20" i="35" s="1"/>
  <c r="AG25" i="14"/>
  <c r="Y20" i="35" s="1"/>
  <c r="W20" i="35"/>
  <c r="S20" i="35"/>
  <c r="M20" i="35"/>
  <c r="L19" i="35"/>
  <c r="AG24" i="12"/>
  <c r="AA19" i="35" s="1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G25" i="2"/>
  <c r="AD20" i="35" s="1"/>
  <c r="AG23" i="2"/>
  <c r="AD18" i="35" s="1"/>
  <c r="AG21" i="2"/>
  <c r="AG19" i="2"/>
  <c r="AG17" i="2"/>
  <c r="AG15" i="2"/>
  <c r="AG13" i="2"/>
  <c r="AG11" i="2"/>
  <c r="AG24" i="6"/>
  <c r="AC19" i="35" s="1"/>
  <c r="AG22" i="6"/>
  <c r="AC17" i="35" s="1"/>
  <c r="AG21" i="6"/>
  <c r="AG19" i="6"/>
  <c r="AG23" i="16"/>
  <c r="AI18" i="35" s="1"/>
  <c r="AG14" i="6"/>
  <c r="AG9" i="6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G24" i="2"/>
  <c r="AD19" i="35" s="1"/>
  <c r="AG22" i="2"/>
  <c r="AD17" i="35" s="1"/>
  <c r="AG20" i="2"/>
  <c r="AG18" i="2"/>
  <c r="AG16" i="2"/>
  <c r="AG14" i="2"/>
  <c r="AG12" i="2"/>
  <c r="AG10" i="2"/>
  <c r="AG9" i="2"/>
  <c r="AG25" i="6"/>
  <c r="AC20" i="35" s="1"/>
  <c r="AG23" i="6"/>
  <c r="AC18" i="35" s="1"/>
  <c r="AG20" i="6"/>
  <c r="AG18" i="6"/>
  <c r="AG17" i="6"/>
  <c r="AG19" i="11"/>
  <c r="AG24" i="16"/>
  <c r="AI19" i="35" s="1"/>
  <c r="AG14" i="13"/>
  <c r="AG11" i="6"/>
  <c r="AG22" i="11"/>
  <c r="AB17" i="35" s="1"/>
  <c r="AG14" i="11"/>
  <c r="AG9" i="11"/>
  <c r="AG19" i="12"/>
  <c r="AG24" i="13"/>
  <c r="Z19" i="35" s="1"/>
  <c r="AG12" i="6"/>
  <c r="AG25" i="11"/>
  <c r="AB20" i="35" s="1"/>
  <c r="AG17" i="11"/>
  <c r="AG20" i="11"/>
  <c r="AG12" i="11"/>
  <c r="AG17" i="13"/>
  <c r="AG9" i="13"/>
  <c r="AG16" i="14"/>
  <c r="AG23" i="11"/>
  <c r="AB18" i="35" s="1"/>
  <c r="AG15" i="11"/>
  <c r="AG20" i="12"/>
  <c r="AG12" i="12"/>
  <c r="AG25" i="13"/>
  <c r="Z20" i="35" s="1"/>
  <c r="X19" i="35"/>
  <c r="AG13" i="6"/>
  <c r="AG18" i="11"/>
  <c r="AG23" i="12"/>
  <c r="AA18" i="35" s="1"/>
  <c r="AG15" i="12"/>
  <c r="X16" i="35"/>
  <c r="AG10" i="6"/>
  <c r="AG21" i="11"/>
  <c r="AG13" i="11"/>
  <c r="AG18" i="12"/>
  <c r="AG23" i="13"/>
  <c r="Z18" i="35" s="1"/>
  <c r="AG19" i="14"/>
  <c r="AG24" i="11"/>
  <c r="AB19" i="35" s="1"/>
  <c r="AG16" i="11"/>
  <c r="X9" i="35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X3" i="35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3" i="35" s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J28" i="35" l="1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4" s="1"/>
  <c r="AJ27" i="14" s="1"/>
  <c r="AH27" i="13" s="1"/>
  <c r="AJ27" i="13" s="1"/>
  <c r="AH27" i="12" s="1"/>
  <c r="AJ27" i="12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27" i="2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K19" i="26"/>
  <c r="AK15" i="26"/>
  <c r="A24" i="28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K23" i="25"/>
  <c r="AH22" i="14"/>
  <c r="AJ22" i="14" s="1"/>
  <c r="AK21" i="25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23" i="13"/>
  <c r="AJ23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H22" i="12"/>
  <c r="AJ2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2" i="11"/>
  <c r="AJ22" i="11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23" i="12"/>
  <c r="AJ23" i="12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H23" i="2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J23" i="2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H22" i="3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25" i="14"/>
  <c r="AJ25" i="14" s="1"/>
  <c r="AH12" i="5"/>
  <c r="AJ12" i="5" s="1"/>
  <c r="A17" i="18"/>
  <c r="AI17" i="7"/>
  <c r="A21" i="18"/>
  <c r="A22" i="18"/>
  <c r="A24" i="18"/>
  <c r="A26" i="18"/>
  <c r="AK18" i="7"/>
  <c r="AH14" i="14"/>
  <c r="AJ14" i="14" s="1"/>
  <c r="AH22" i="5"/>
  <c r="AJ22" i="5" s="1"/>
  <c r="AK15" i="7"/>
  <c r="AH19" i="5"/>
  <c r="AJ19" i="5" s="1"/>
  <c r="AK11" i="7"/>
  <c r="AK13" i="7"/>
  <c r="A25" i="18"/>
  <c r="AH21" i="14"/>
  <c r="AJ21" i="14" s="1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K20" i="7"/>
  <c r="AH8" i="6"/>
  <c r="AJ8" i="6" s="1"/>
  <c r="AH22" i="27" l="1"/>
  <c r="AJ22" i="27" s="1"/>
  <c r="A25" i="7"/>
  <c r="A11" i="7"/>
  <c r="A27" i="7"/>
  <c r="A13" i="7"/>
  <c r="A17" i="7"/>
  <c r="AH9" i="27"/>
  <c r="AJ9" i="27" s="1"/>
  <c r="A19" i="7"/>
  <c r="AH23" i="5"/>
  <c r="AJ23" i="5" s="1"/>
  <c r="AH14" i="13"/>
  <c r="AJ14" i="13" s="1"/>
  <c r="AH12" i="27"/>
  <c r="AJ12" i="27" s="1"/>
  <c r="A12" i="7"/>
  <c r="A16" i="7"/>
  <c r="A18" i="7"/>
  <c r="AH10" i="5"/>
  <c r="AJ10" i="5" s="1"/>
  <c r="A8" i="7"/>
  <c r="AH11" i="5"/>
  <c r="AJ11" i="5" s="1"/>
  <c r="A21" i="7"/>
  <c r="A26" i="7"/>
  <c r="A22" i="7"/>
  <c r="A23" i="7"/>
  <c r="A9" i="7"/>
  <c r="AH26" i="14"/>
  <c r="AJ26" i="14" s="1"/>
  <c r="AH18" i="14"/>
  <c r="AJ18" i="14" s="1"/>
  <c r="AH25" i="13"/>
  <c r="AJ25" i="13" s="1"/>
  <c r="A20" i="7"/>
  <c r="A10" i="7"/>
  <c r="AH21" i="13"/>
  <c r="AJ21" i="13" s="1"/>
  <c r="A24" i="7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H24" i="14"/>
  <c r="AJ24" i="14" s="1"/>
  <c r="AH20" i="14"/>
  <c r="AJ20" i="14" s="1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I16" i="14"/>
  <c r="AH26" i="13"/>
  <c r="AJ26" i="13" s="1"/>
  <c r="AK26" i="14"/>
  <c r="AK14" i="14"/>
  <c r="AI26" i="14"/>
  <c r="AI27" i="14"/>
  <c r="AK27" i="14"/>
  <c r="AK10" i="14"/>
  <c r="AH15" i="27"/>
  <c r="AJ15" i="27" s="1"/>
  <c r="AI22" i="14"/>
  <c r="AH14" i="12"/>
  <c r="AJ14" i="12" s="1"/>
  <c r="AI8" i="14"/>
  <c r="AI15" i="14"/>
  <c r="AI11" i="14"/>
  <c r="AH10" i="27"/>
  <c r="AJ10" i="27" s="1"/>
  <c r="AI14" i="14"/>
  <c r="AK23" i="14"/>
  <c r="AI13" i="14"/>
  <c r="AH13" i="27"/>
  <c r="AJ13" i="27" s="1"/>
  <c r="AK21" i="14"/>
  <c r="AK25" i="14"/>
  <c r="AI10" i="14"/>
  <c r="AH23" i="27"/>
  <c r="AJ23" i="27" s="1"/>
  <c r="AH9" i="16"/>
  <c r="AJ9" i="16" s="1"/>
  <c r="AI20" i="14"/>
  <c r="AK13" i="14"/>
  <c r="AK22" i="14"/>
  <c r="AI24" i="14"/>
  <c r="AH21" i="12"/>
  <c r="AJ21" i="12" s="1"/>
  <c r="AH25" i="12"/>
  <c r="AJ25" i="12" s="1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I18" i="14"/>
  <c r="AI25" i="14"/>
  <c r="AI23" i="14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<sst xmlns="http://schemas.openxmlformats.org/spreadsheetml/2006/main" count="6856" uniqueCount="100">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</sst>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9" priority="14">
      <formula>($AG8&gt;40)</formula>
    </cfRule>
  </conditionalFormatting>
  <conditionalFormatting sqref="AL6:AL10">
    <cfRule type="top10" dxfId="178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7" priority="2" rank="3"/>
  </conditionalFormatting>
  <conditionalFormatting sqref="U4 C6 X4 L6 C4 I4 F6 O6 AA4 R6 R4 U6 F4 I6 O4 AA6 L4 X6">
    <cfRule type="cellIs" dxfId="17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5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103" rank="3"/>
  </conditionalFormatting>
  <conditionalFormatting sqref="AG1:AG1048576">
    <cfRule type="top10" dxfId="173" priority="2" rank="3"/>
  </conditionalFormatting>
  <conditionalFormatting sqref="B8:B27">
    <cfRule type="expression" dxfId="17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1" priority="11" operator="equal">
      <formula>"Schalke 04"</formula>
    </cfRule>
  </conditionalFormatting>
  <conditionalFormatting sqref="L6 AA6 I4 I6 C6 U4 X6 F6">
    <cfRule type="cellIs" dxfId="17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95" rank="3"/>
  </conditionalFormatting>
  <conditionalFormatting sqref="AG1:AG1048576">
    <cfRule type="top10" dxfId="168" priority="3" rank="3"/>
  </conditionalFormatting>
  <conditionalFormatting sqref="B8:B27">
    <cfRule type="expression" dxfId="167" priority="2">
      <formula>($AG8&gt;40)</formula>
    </cfRule>
  </conditionalFormatting>
  <conditionalFormatting sqref="F4">
    <cfRule type="cellIs" dxfId="16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5" priority="1086" rank="3"/>
  </conditionalFormatting>
  <conditionalFormatting sqref="AG1:AG1048576">
    <cfRule type="top10" dxfId="164" priority="3" rank="3"/>
  </conditionalFormatting>
  <conditionalFormatting sqref="B8:B27">
    <cfRule type="expression" dxfId="163" priority="2">
      <formula>($AG8&gt;40)</formula>
    </cfRule>
  </conditionalFormatting>
  <conditionalFormatting sqref="R6 I6 AA4 F6 C6 L4 I4 C4 U6 F4 X6 U4 R4 L6 X4 O6 O4 AA6">
    <cfRule type="cellIs" dxfId="1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1" priority="1080" rank="3"/>
  </conditionalFormatting>
  <conditionalFormatting sqref="AG1:AG1048576">
    <cfRule type="top10" dxfId="160" priority="4" rank="3"/>
  </conditionalFormatting>
  <conditionalFormatting sqref="B8:B27">
    <cfRule type="expression" dxfId="159" priority="3">
      <formula>($AG8&gt;40)</formula>
    </cfRule>
  </conditionalFormatting>
  <conditionalFormatting sqref="X4 I6 F6 R6 L6 X6 L4 AA6 R4 U6 C6 O6 C4 F4 O4 U4 I4 AA4">
    <cfRule type="cellIs" dxfId="15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72" rank="3"/>
  </conditionalFormatting>
  <conditionalFormatting sqref="AG1:AG1048576">
    <cfRule type="top10" dxfId="156" priority="4" rank="3"/>
  </conditionalFormatting>
  <conditionalFormatting sqref="B8:B27">
    <cfRule type="expression" dxfId="155" priority="3">
      <formula>($AG8&gt;40)</formula>
    </cfRule>
  </conditionalFormatting>
  <conditionalFormatting sqref="C6 O6 AA4 F6 X6 L4 F4 I6 C4 L6 R4 R6 O4 U6 U4 X4 I4 AA6">
    <cfRule type="cellIs" dxfId="15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2" priority="4" rank="3"/>
  </conditionalFormatting>
  <conditionalFormatting sqref="B8:B27">
    <cfRule type="expression" dxfId="151" priority="3">
      <formula>($AG8&gt;40)</formula>
    </cfRule>
  </conditionalFormatting>
  <conditionalFormatting sqref="L4 L6 I6 R6 I4 X6 R4 F6 C6 C4 F4 O6 O4 U4 U6 X4 AA4 AA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8" priority="4" rank="3"/>
  </conditionalFormatting>
  <conditionalFormatting sqref="B8:B27">
    <cfRule type="expression" dxfId="147" priority="3">
      <formula>($AG8&gt;40)</formula>
    </cfRule>
  </conditionalFormatting>
  <conditionalFormatting sqref="C6 R6 AA6 O4 AA4 L6 I6 L4 F4 U4 R4 F6 X4 O6 I4 U6 C4 X6">
    <cfRule type="cellIs" dxfId="14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4" priority="4" rank="3"/>
  </conditionalFormatting>
  <conditionalFormatting sqref="B8:B27">
    <cfRule type="expression" dxfId="143" priority="3">
      <formula>($AG8&gt;40)</formula>
    </cfRule>
  </conditionalFormatting>
  <conditionalFormatting sqref="C4 U4 L4 R6 F6 I4 AA6 L6 X6 I6 U6 C6 F4 O6 O4 R4 X4 AA4">
    <cfRule type="cellIs" dxfId="14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0" priority="4" rank="3"/>
  </conditionalFormatting>
  <conditionalFormatting sqref="B8:B27">
    <cfRule type="expression" dxfId="139" priority="3">
      <formula>($AG8&gt;40)</formula>
    </cfRule>
  </conditionalFormatting>
  <conditionalFormatting sqref="L4 F6 C6 O6 R4 AA4 AA6 L6 I4 I6 C4 R6 F4 O4 U6 U4 X4 X6">
    <cfRule type="cellIs" dxfId="1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6" priority="4" rank="3"/>
  </conditionalFormatting>
  <conditionalFormatting sqref="B8:B27">
    <cfRule type="expression" dxfId="135" priority="3">
      <formula>($AG8&gt;40)</formula>
    </cfRule>
  </conditionalFormatting>
  <conditionalFormatting sqref="R6 C6 X6 U6 F4 F6 L4 I6 C4 L6 O4 R4 U4 O6 X4 AA4 I4 AA6">
    <cfRule type="cellIs" dxfId="13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3" priority="4" rank="3"/>
  </conditionalFormatting>
  <conditionalFormatting sqref="B8:B27">
    <cfRule type="expression" dxfId="132" priority="3">
      <formula>($AG8&gt;40)</formula>
    </cfRule>
  </conditionalFormatting>
  <conditionalFormatting sqref="R6 X6 AA6 R4 AA4 F6 L4 I6 C6 I4 F4 U4 O4 L6 C4 O6 X4 U6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4" rank="3"/>
  </conditionalFormatting>
  <conditionalFormatting sqref="B8:B27">
    <cfRule type="expression" dxfId="128" priority="3">
      <formula>($AG8&gt;40)</formula>
    </cfRule>
  </conditionalFormatting>
  <conditionalFormatting sqref="R6 X6 X4 AA4 I6 O6 C6 R4 L4 C4 L6 F4 F6 O4 I4 U6 U4 AA6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5" priority="4" rank="3"/>
  </conditionalFormatting>
  <conditionalFormatting sqref="B8:B27">
    <cfRule type="expression" dxfId="124" priority="3">
      <formula>($AG8&gt;40)</formula>
    </cfRule>
  </conditionalFormatting>
  <conditionalFormatting sqref="R4 L4 C4 X6 U6 F6 AA4 L6 I4 O6 I6 AA6 C6 O4 R6 F4 U4 X4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1" priority="5" rank="3"/>
  </conditionalFormatting>
  <conditionalFormatting sqref="B21:B27">
    <cfRule type="expression" dxfId="120" priority="4">
      <formula>($AG21&gt;40)</formula>
    </cfRule>
  </conditionalFormatting>
  <conditionalFormatting sqref="C6 O4 L6 O6 L4 AA4 X4 F6 C4 I6 F4 R6 I4 U6 U4 AA6 R4 X6">
    <cfRule type="cellIs" dxfId="119" priority="2" operator="equal">
      <formula>"Schalke 04"</formula>
    </cfRule>
  </conditionalFormatting>
  <conditionalFormatting sqref="B8:B20">
    <cfRule type="expression" dxfId="1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6" priority="6">
      <formula>($AG28&gt;40)</formula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U4 C6 F6 AA4 O6 I6 L6 X6 C4 F4 X4 O4 L4 R6 I4 U6 R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5" rank="3"/>
  </conditionalFormatting>
  <conditionalFormatting sqref="B21:B27">
    <cfRule type="expression" dxfId="109" priority="4">
      <formula>($AG21&gt;40)</formula>
    </cfRule>
  </conditionalFormatting>
  <conditionalFormatting sqref="C6 AA4 R4 O6 L6 X4 C4 F6 F4 I6 L4 R6 I4 U6 O4 X6 U4 AA6">
    <cfRule type="cellIs" dxfId="108" priority="2" operator="equal">
      <formula>"Schalke 04"</formula>
    </cfRule>
  </conditionalFormatting>
  <conditionalFormatting sqref="B8:B20">
    <cfRule type="expression" dxfId="10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7" rank="3"/>
  </conditionalFormatting>
  <conditionalFormatting sqref="B21:B27">
    <cfRule type="expression" dxfId="104" priority="6">
      <formula>($AG21&gt;40)</formula>
    </cfRule>
  </conditionalFormatting>
  <conditionalFormatting sqref="R4 I4 X4 C4 L4 F4 AA4 U4 O4">
    <cfRule type="cellIs" dxfId="103" priority="3" operator="equal">
      <formula>"Schalke 04"</formula>
    </cfRule>
  </conditionalFormatting>
  <conditionalFormatting sqref="F6 O6 R6 AA6 U6 L6 X6 C6 I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6" rank="3"/>
  </conditionalFormatting>
  <conditionalFormatting sqref="B21:B27">
    <cfRule type="expression" dxfId="98" priority="5">
      <formula>($AG21&gt;40)</formula>
    </cfRule>
  </conditionalFormatting>
  <conditionalFormatting sqref="O4 AA4 U4 I4 L6 C6 I6 F6 X6 R4 O6 F4 L4 R6 C4 U6 X4 AA6">
    <cfRule type="cellIs" dxfId="97" priority="2" operator="equal">
      <formula>"Schalke 04"</formula>
    </cfRule>
  </conditionalFormatting>
  <conditionalFormatting sqref="B8:B20">
    <cfRule type="expression" dxfId="9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8" rank="3"/>
  </conditionalFormatting>
  <conditionalFormatting sqref="B21:B27">
    <cfRule type="expression" dxfId="93" priority="7">
      <formula>($AG21&gt;40)</formula>
    </cfRule>
  </conditionalFormatting>
  <conditionalFormatting sqref="C4 L4 O6 I4:I6 AA6">
    <cfRule type="cellIs" dxfId="92" priority="5" operator="equal">
      <formula>"Schalke 04"</formula>
    </cfRule>
  </conditionalFormatting>
  <conditionalFormatting sqref="L6 X6 C6 U6 F4">
    <cfRule type="cellIs" dxfId="91" priority="4" operator="equal">
      <formula>"Schalke 04"</formula>
    </cfRule>
  </conditionalFormatting>
  <conditionalFormatting sqref="O4 X4 AA4 F6 U4 R4">
    <cfRule type="cellIs" dxfId="90" priority="3" operator="equal">
      <formula>"Schalke 04"</formula>
    </cfRule>
  </conditionalFormatting>
  <conditionalFormatting sqref="R6">
    <cfRule type="cellIs" dxfId="89" priority="2" operator="equal">
      <formula>"Schalke 04"</formula>
    </cfRule>
  </conditionalFormatting>
  <conditionalFormatting sqref="B8:B20">
    <cfRule type="expression" dxfId="8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6" rank="3"/>
  </conditionalFormatting>
  <conditionalFormatting sqref="B21:B27">
    <cfRule type="expression" dxfId="85" priority="5">
      <formula>($AG21&gt;40)</formula>
    </cfRule>
  </conditionalFormatting>
  <conditionalFormatting sqref="L4 R6 F4 U6 C4 X4:X6 AA6">
    <cfRule type="cellIs" dxfId="84" priority="3" operator="equal">
      <formula>"Schalke 04"</formula>
    </cfRule>
  </conditionalFormatting>
  <conditionalFormatting sqref="I4 F6 U4 I6 AA4 L6 C6 R4 O4 O6">
    <cfRule type="cellIs" dxfId="83" priority="2" operator="equal">
      <formula>"Schalke 04"</formula>
    </cfRule>
  </conditionalFormatting>
  <conditionalFormatting sqref="B8:B20">
    <cfRule type="expression" dxfId="8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abSelected="1" workbookViewId="0">
      <selection activeCell="AP17" sqref="AP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82</v>
      </c>
      <c r="C8" s="17" t="s">
        <v>77</v>
      </c>
      <c r="D8" s="18" t="s">
        <v>13</v>
      </c>
      <c r="E8" s="19" t="s">
        <v>13</v>
      </c>
      <c r="F8" s="17" t="s">
        <v>13</v>
      </c>
      <c r="G8" s="18" t="s">
        <v>2</v>
      </c>
      <c r="H8" s="19" t="s">
        <v>2</v>
      </c>
      <c r="I8" s="17" t="s">
        <v>13</v>
      </c>
      <c r="J8" s="18" t="s">
        <v>13</v>
      </c>
      <c r="K8" s="19">
        <v>0</v>
      </c>
      <c r="L8" s="17" t="s">
        <v>13</v>
      </c>
      <c r="M8" s="18" t="s">
        <v>13</v>
      </c>
      <c r="N8" s="66">
        <v>0</v>
      </c>
      <c r="O8" s="17" t="s">
        <v>13</v>
      </c>
      <c r="P8" s="18" t="s">
        <v>78</v>
      </c>
      <c r="Q8" s="19">
        <v>0</v>
      </c>
      <c r="R8" s="17" t="s">
        <v>78</v>
      </c>
      <c r="S8" s="18" t="s">
        <v>2</v>
      </c>
      <c r="T8" s="19" t="s">
        <v>13</v>
      </c>
      <c r="U8" s="17" t="s">
        <v>77</v>
      </c>
      <c r="V8" s="18" t="s">
        <v>13</v>
      </c>
      <c r="W8" s="88">
        <v>0</v>
      </c>
      <c r="X8" s="17" t="s">
        <v>13</v>
      </c>
      <c r="Y8" s="18" t="s">
        <v>13</v>
      </c>
      <c r="Z8" s="19" t="s">
        <v>14</v>
      </c>
      <c r="AA8" s="17" t="s">
        <v>13</v>
      </c>
      <c r="AB8" s="18" t="s">
        <v>77</v>
      </c>
      <c r="AC8" s="19">
        <v>0</v>
      </c>
      <c r="AD8" s="20"/>
      <c r="AE8" s="18"/>
      <c r="AF8" s="19"/>
      <c r="AG8" s="21">
        <v>12</v>
      </c>
      <c r="AH8" s="22">
        <v>313</v>
      </c>
      <c r="AI8" s="29">
        <v>1</v>
      </c>
      <c r="AJ8" s="24">
        <v>325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80</v>
      </c>
      <c r="C9" s="17" t="s">
        <v>78</v>
      </c>
      <c r="D9" s="18" t="s">
        <v>13</v>
      </c>
      <c r="E9" s="19" t="s">
        <v>2</v>
      </c>
      <c r="F9" s="17" t="s">
        <v>78</v>
      </c>
      <c r="G9" s="18" t="s">
        <v>13</v>
      </c>
      <c r="H9" s="19" t="s">
        <v>14</v>
      </c>
      <c r="I9" s="17" t="s">
        <v>2</v>
      </c>
      <c r="J9" s="18" t="s">
        <v>78</v>
      </c>
      <c r="K9" s="19" t="s">
        <v>2</v>
      </c>
      <c r="L9" s="17" t="s">
        <v>78</v>
      </c>
      <c r="M9" s="18" t="s">
        <v>13</v>
      </c>
      <c r="N9" s="66">
        <v>0</v>
      </c>
      <c r="O9" s="17" t="s">
        <v>2</v>
      </c>
      <c r="P9" s="18" t="s">
        <v>78</v>
      </c>
      <c r="Q9" s="19">
        <v>0</v>
      </c>
      <c r="R9" s="17" t="s">
        <v>13</v>
      </c>
      <c r="S9" s="18" t="s">
        <v>13</v>
      </c>
      <c r="T9" s="19">
        <v>0</v>
      </c>
      <c r="U9" s="17" t="s">
        <v>78</v>
      </c>
      <c r="V9" s="18" t="s">
        <v>2</v>
      </c>
      <c r="W9" s="88">
        <v>0</v>
      </c>
      <c r="X9" s="17" t="s">
        <v>13</v>
      </c>
      <c r="Y9" s="18" t="s">
        <v>13</v>
      </c>
      <c r="Z9" s="19" t="s">
        <v>14</v>
      </c>
      <c r="AA9" s="17" t="s">
        <v>78</v>
      </c>
      <c r="AB9" s="18" t="s">
        <v>78</v>
      </c>
      <c r="AC9" s="19" t="s">
        <v>2</v>
      </c>
      <c r="AD9" s="28"/>
      <c r="AE9" s="26"/>
      <c r="AF9" s="19"/>
      <c r="AG9" s="21">
        <v>19</v>
      </c>
      <c r="AH9" s="22">
        <v>300</v>
      </c>
      <c r="AI9" s="29">
        <v>3</v>
      </c>
      <c r="AJ9" s="24">
        <v>319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83</v>
      </c>
      <c r="C10" s="17" t="s">
        <v>78</v>
      </c>
      <c r="D10" s="18" t="s">
        <v>13</v>
      </c>
      <c r="E10" s="19" t="s">
        <v>2</v>
      </c>
      <c r="F10" s="17" t="s">
        <v>77</v>
      </c>
      <c r="G10" s="18" t="s">
        <v>13</v>
      </c>
      <c r="H10" s="19" t="s">
        <v>13</v>
      </c>
      <c r="I10" s="17" t="s">
        <v>78</v>
      </c>
      <c r="J10" s="18" t="s">
        <v>77</v>
      </c>
      <c r="K10" s="19" t="s">
        <v>13</v>
      </c>
      <c r="L10" s="17" t="s">
        <v>78</v>
      </c>
      <c r="M10" s="18" t="s">
        <v>78</v>
      </c>
      <c r="N10" s="66">
        <v>0</v>
      </c>
      <c r="O10" s="17" t="s">
        <v>78</v>
      </c>
      <c r="P10" s="18" t="s">
        <v>13</v>
      </c>
      <c r="Q10" s="19">
        <v>0</v>
      </c>
      <c r="R10" s="17" t="s">
        <v>13</v>
      </c>
      <c r="S10" s="18" t="s">
        <v>78</v>
      </c>
      <c r="T10" s="19">
        <v>0</v>
      </c>
      <c r="U10" s="17" t="s">
        <v>77</v>
      </c>
      <c r="V10" s="18" t="s">
        <v>91</v>
      </c>
      <c r="W10" s="88">
        <v>0</v>
      </c>
      <c r="X10" s="17" t="s">
        <v>77</v>
      </c>
      <c r="Y10" s="18" t="s">
        <v>78</v>
      </c>
      <c r="Z10" s="19">
        <v>0</v>
      </c>
      <c r="AA10" s="17" t="s">
        <v>77</v>
      </c>
      <c r="AB10" s="18" t="s">
        <v>77</v>
      </c>
      <c r="AC10" s="19" t="s">
        <v>14</v>
      </c>
      <c r="AD10" s="28"/>
      <c r="AE10" s="26"/>
      <c r="AF10" s="19"/>
      <c r="AG10" s="21">
        <v>12</v>
      </c>
      <c r="AH10" s="22">
        <v>303</v>
      </c>
      <c r="AI10" s="29">
        <v>2</v>
      </c>
      <c r="AJ10" s="24">
        <v>315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76</v>
      </c>
      <c r="C11" s="17" t="s">
        <v>77</v>
      </c>
      <c r="D11" s="18" t="s">
        <v>78</v>
      </c>
      <c r="E11" s="19" t="s">
        <v>2</v>
      </c>
      <c r="F11" s="17" t="s">
        <v>13</v>
      </c>
      <c r="G11" s="18" t="s">
        <v>78</v>
      </c>
      <c r="H11" s="19">
        <v>0</v>
      </c>
      <c r="I11" s="17" t="s">
        <v>13</v>
      </c>
      <c r="J11" s="18" t="s">
        <v>77</v>
      </c>
      <c r="K11" s="19" t="s">
        <v>14</v>
      </c>
      <c r="L11" s="17" t="s">
        <v>13</v>
      </c>
      <c r="M11" s="18" t="s">
        <v>78</v>
      </c>
      <c r="N11" s="66" t="s">
        <v>13</v>
      </c>
      <c r="O11" s="17" t="s">
        <v>13</v>
      </c>
      <c r="P11" s="18" t="s">
        <v>77</v>
      </c>
      <c r="Q11" s="19">
        <v>0</v>
      </c>
      <c r="R11" s="17" t="s">
        <v>78</v>
      </c>
      <c r="S11" s="18" t="s">
        <v>78</v>
      </c>
      <c r="T11" s="19">
        <v>0</v>
      </c>
      <c r="U11" s="17" t="s">
        <v>77</v>
      </c>
      <c r="V11" s="18" t="s">
        <v>2</v>
      </c>
      <c r="W11" s="88">
        <v>0</v>
      </c>
      <c r="X11" s="17" t="s">
        <v>13</v>
      </c>
      <c r="Y11" s="18" t="s">
        <v>78</v>
      </c>
      <c r="Z11" s="19">
        <v>0</v>
      </c>
      <c r="AA11" s="17" t="s">
        <v>13</v>
      </c>
      <c r="AB11" s="18" t="s">
        <v>77</v>
      </c>
      <c r="AC11" s="19">
        <v>0</v>
      </c>
      <c r="AD11" s="28"/>
      <c r="AE11" s="26"/>
      <c r="AF11" s="19"/>
      <c r="AG11" s="21">
        <v>10</v>
      </c>
      <c r="AH11" s="22">
        <v>298</v>
      </c>
      <c r="AI11" s="29">
        <v>4</v>
      </c>
      <c r="AJ11" s="24">
        <v>308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79</v>
      </c>
      <c r="C12" s="17" t="s">
        <v>78</v>
      </c>
      <c r="D12" s="18" t="s">
        <v>78</v>
      </c>
      <c r="E12" s="19">
        <v>0</v>
      </c>
      <c r="F12" s="17" t="s">
        <v>78</v>
      </c>
      <c r="G12" s="18" t="s">
        <v>13</v>
      </c>
      <c r="H12" s="19" t="s">
        <v>14</v>
      </c>
      <c r="I12" s="17" t="s">
        <v>13</v>
      </c>
      <c r="J12" s="18" t="s">
        <v>77</v>
      </c>
      <c r="K12" s="19" t="s">
        <v>14</v>
      </c>
      <c r="L12" s="17" t="s">
        <v>13</v>
      </c>
      <c r="M12" s="18" t="s">
        <v>77</v>
      </c>
      <c r="N12" s="66" t="s">
        <v>13</v>
      </c>
      <c r="O12" s="17" t="s">
        <v>13</v>
      </c>
      <c r="P12" s="18" t="s">
        <v>78</v>
      </c>
      <c r="Q12" s="19">
        <v>0</v>
      </c>
      <c r="R12" s="17" t="s">
        <v>13</v>
      </c>
      <c r="S12" s="18" t="s">
        <v>78</v>
      </c>
      <c r="T12" s="19">
        <v>0</v>
      </c>
      <c r="U12" s="17" t="s">
        <v>77</v>
      </c>
      <c r="V12" s="18" t="s">
        <v>13</v>
      </c>
      <c r="W12" s="88">
        <v>0</v>
      </c>
      <c r="X12" s="17" t="s">
        <v>78</v>
      </c>
      <c r="Y12" s="18" t="s">
        <v>78</v>
      </c>
      <c r="Z12" s="19" t="s">
        <v>2</v>
      </c>
      <c r="AA12" s="17" t="s">
        <v>13</v>
      </c>
      <c r="AB12" s="18" t="s">
        <v>77</v>
      </c>
      <c r="AC12" s="19">
        <v>0</v>
      </c>
      <c r="AD12" s="28"/>
      <c r="AE12" s="26"/>
      <c r="AF12" s="19"/>
      <c r="AG12" s="21">
        <v>15</v>
      </c>
      <c r="AH12" s="22">
        <v>291</v>
      </c>
      <c r="AI12" s="29">
        <v>6</v>
      </c>
      <c r="AJ12" s="24">
        <v>306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84</v>
      </c>
      <c r="C13" s="17" t="s">
        <v>77</v>
      </c>
      <c r="D13" s="18" t="s">
        <v>13</v>
      </c>
      <c r="E13" s="19" t="s">
        <v>13</v>
      </c>
      <c r="F13" s="17" t="s">
        <v>78</v>
      </c>
      <c r="G13" s="18" t="s">
        <v>2</v>
      </c>
      <c r="H13" s="19" t="s">
        <v>13</v>
      </c>
      <c r="I13" s="17" t="s">
        <v>13</v>
      </c>
      <c r="J13" s="18" t="s">
        <v>78</v>
      </c>
      <c r="K13" s="19" t="s">
        <v>13</v>
      </c>
      <c r="L13" s="17" t="s">
        <v>78</v>
      </c>
      <c r="M13" s="18" t="s">
        <v>78</v>
      </c>
      <c r="N13" s="66">
        <v>0</v>
      </c>
      <c r="O13" s="17" t="s">
        <v>13</v>
      </c>
      <c r="P13" s="18" t="s">
        <v>77</v>
      </c>
      <c r="Q13" s="19">
        <v>0</v>
      </c>
      <c r="R13" s="17" t="s">
        <v>78</v>
      </c>
      <c r="S13" s="18" t="s">
        <v>78</v>
      </c>
      <c r="T13" s="19">
        <v>0</v>
      </c>
      <c r="U13" s="17" t="s">
        <v>78</v>
      </c>
      <c r="V13" s="18" t="s">
        <v>13</v>
      </c>
      <c r="W13" s="88">
        <v>0</v>
      </c>
      <c r="X13" s="17" t="s">
        <v>78</v>
      </c>
      <c r="Y13" s="18" t="s">
        <v>13</v>
      </c>
      <c r="Z13" s="19">
        <v>0</v>
      </c>
      <c r="AA13" s="17" t="s">
        <v>13</v>
      </c>
      <c r="AB13" s="18" t="s">
        <v>78</v>
      </c>
      <c r="AC13" s="19">
        <v>0</v>
      </c>
      <c r="AD13" s="28"/>
      <c r="AE13" s="26"/>
      <c r="AF13" s="19"/>
      <c r="AG13" s="21">
        <v>6</v>
      </c>
      <c r="AH13" s="22">
        <v>296</v>
      </c>
      <c r="AI13" s="29">
        <v>5</v>
      </c>
      <c r="AJ13" s="24">
        <v>302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87</v>
      </c>
      <c r="C14" s="17" t="s">
        <v>78</v>
      </c>
      <c r="D14" s="18" t="s">
        <v>13</v>
      </c>
      <c r="E14" s="19" t="s">
        <v>2</v>
      </c>
      <c r="F14" s="17" t="s">
        <v>78</v>
      </c>
      <c r="G14" s="18" t="s">
        <v>13</v>
      </c>
      <c r="H14" s="19" t="s">
        <v>14</v>
      </c>
      <c r="I14" s="17" t="s">
        <v>13</v>
      </c>
      <c r="J14" s="18" t="s">
        <v>78</v>
      </c>
      <c r="K14" s="19" t="s">
        <v>13</v>
      </c>
      <c r="L14" s="17" t="s">
        <v>13</v>
      </c>
      <c r="M14" s="18" t="s">
        <v>78</v>
      </c>
      <c r="N14" s="66" t="s">
        <v>13</v>
      </c>
      <c r="O14" s="17" t="s">
        <v>13</v>
      </c>
      <c r="P14" s="18" t="s">
        <v>78</v>
      </c>
      <c r="Q14" s="19">
        <v>0</v>
      </c>
      <c r="R14" s="17" t="s">
        <v>78</v>
      </c>
      <c r="S14" s="18" t="s">
        <v>13</v>
      </c>
      <c r="T14" s="19" t="s">
        <v>2</v>
      </c>
      <c r="U14" s="17" t="s">
        <v>78</v>
      </c>
      <c r="V14" s="18" t="s">
        <v>13</v>
      </c>
      <c r="W14" s="88">
        <v>0</v>
      </c>
      <c r="X14" s="17" t="s">
        <v>78</v>
      </c>
      <c r="Y14" s="18" t="s">
        <v>13</v>
      </c>
      <c r="Z14" s="19">
        <v>0</v>
      </c>
      <c r="AA14" s="17" t="s">
        <v>78</v>
      </c>
      <c r="AB14" s="18" t="s">
        <v>77</v>
      </c>
      <c r="AC14" s="19">
        <v>0</v>
      </c>
      <c r="AD14" s="28"/>
      <c r="AE14" s="26"/>
      <c r="AF14" s="19"/>
      <c r="AG14" s="21">
        <v>15</v>
      </c>
      <c r="AH14" s="22">
        <v>278</v>
      </c>
      <c r="AI14" s="29">
        <v>7</v>
      </c>
      <c r="AJ14" s="24">
        <v>293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90</v>
      </c>
      <c r="C15" s="17" t="s">
        <v>13</v>
      </c>
      <c r="D15" s="18" t="s">
        <v>78</v>
      </c>
      <c r="E15" s="19">
        <v>0</v>
      </c>
      <c r="F15" s="17" t="s">
        <v>78</v>
      </c>
      <c r="G15" s="18" t="s">
        <v>2</v>
      </c>
      <c r="H15" s="19" t="s">
        <v>13</v>
      </c>
      <c r="I15" s="17" t="s">
        <v>2</v>
      </c>
      <c r="J15" s="18" t="s">
        <v>13</v>
      </c>
      <c r="K15" s="19" t="s">
        <v>13</v>
      </c>
      <c r="L15" s="17" t="s">
        <v>13</v>
      </c>
      <c r="M15" s="18" t="s">
        <v>13</v>
      </c>
      <c r="N15" s="66">
        <v>0</v>
      </c>
      <c r="O15" s="17" t="s">
        <v>2</v>
      </c>
      <c r="P15" s="18" t="s">
        <v>78</v>
      </c>
      <c r="Q15" s="19">
        <v>0</v>
      </c>
      <c r="R15" s="17" t="s">
        <v>13</v>
      </c>
      <c r="S15" s="18" t="s">
        <v>13</v>
      </c>
      <c r="T15" s="19">
        <v>0</v>
      </c>
      <c r="U15" s="17" t="s">
        <v>78</v>
      </c>
      <c r="V15" s="18" t="s">
        <v>2</v>
      </c>
      <c r="W15" s="88">
        <v>0</v>
      </c>
      <c r="X15" s="17" t="s">
        <v>13</v>
      </c>
      <c r="Y15" s="18" t="s">
        <v>78</v>
      </c>
      <c r="Z15" s="19">
        <v>0</v>
      </c>
      <c r="AA15" s="17" t="s">
        <v>78</v>
      </c>
      <c r="AB15" s="18" t="s">
        <v>77</v>
      </c>
      <c r="AC15" s="19">
        <v>0</v>
      </c>
      <c r="AD15" s="28"/>
      <c r="AE15" s="26"/>
      <c r="AF15" s="19"/>
      <c r="AG15" s="21">
        <v>4</v>
      </c>
      <c r="AH15" s="22">
        <v>274</v>
      </c>
      <c r="AI15" s="29">
        <v>8</v>
      </c>
      <c r="AJ15" s="24">
        <v>278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86</v>
      </c>
      <c r="C16" s="17" t="s">
        <v>78</v>
      </c>
      <c r="D16" s="18" t="s">
        <v>78</v>
      </c>
      <c r="E16" s="19">
        <v>0</v>
      </c>
      <c r="F16" s="17" t="s">
        <v>78</v>
      </c>
      <c r="G16" s="18" t="s">
        <v>13</v>
      </c>
      <c r="H16" s="19" t="s">
        <v>14</v>
      </c>
      <c r="I16" s="17" t="s">
        <v>13</v>
      </c>
      <c r="J16" s="18" t="s">
        <v>13</v>
      </c>
      <c r="K16" s="19">
        <v>0</v>
      </c>
      <c r="L16" s="17" t="s">
        <v>13</v>
      </c>
      <c r="M16" s="18" t="s">
        <v>2</v>
      </c>
      <c r="N16" s="66">
        <v>0</v>
      </c>
      <c r="O16" s="17" t="s">
        <v>2</v>
      </c>
      <c r="P16" s="18" t="s">
        <v>78</v>
      </c>
      <c r="Q16" s="19">
        <v>0</v>
      </c>
      <c r="R16" s="17" t="s">
        <v>78</v>
      </c>
      <c r="S16" s="18" t="s">
        <v>78</v>
      </c>
      <c r="T16" s="19">
        <v>0</v>
      </c>
      <c r="U16" s="17" t="s">
        <v>78</v>
      </c>
      <c r="V16" s="18" t="s">
        <v>2</v>
      </c>
      <c r="W16" s="88">
        <v>0</v>
      </c>
      <c r="X16" s="17" t="s">
        <v>78</v>
      </c>
      <c r="Y16" s="18" t="s">
        <v>2</v>
      </c>
      <c r="Z16" s="19">
        <v>0</v>
      </c>
      <c r="AA16" s="17" t="s">
        <v>78</v>
      </c>
      <c r="AB16" s="18" t="s">
        <v>13</v>
      </c>
      <c r="AC16" s="19">
        <v>0</v>
      </c>
      <c r="AD16" s="28"/>
      <c r="AE16" s="26"/>
      <c r="AF16" s="19"/>
      <c r="AG16" s="21">
        <v>5</v>
      </c>
      <c r="AH16" s="22">
        <v>266</v>
      </c>
      <c r="AI16" s="29">
        <v>9</v>
      </c>
      <c r="AJ16" s="24">
        <v>271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81</v>
      </c>
      <c r="C17" s="17" t="s">
        <v>77</v>
      </c>
      <c r="D17" s="18" t="s">
        <v>13</v>
      </c>
      <c r="E17" s="19" t="s">
        <v>13</v>
      </c>
      <c r="F17" s="17" t="s">
        <v>78</v>
      </c>
      <c r="G17" s="18" t="s">
        <v>13</v>
      </c>
      <c r="H17" s="19" t="s">
        <v>14</v>
      </c>
      <c r="I17" s="17" t="s">
        <v>13</v>
      </c>
      <c r="J17" s="18" t="s">
        <v>77</v>
      </c>
      <c r="K17" s="19" t="s">
        <v>14</v>
      </c>
      <c r="L17" s="17" t="s">
        <v>78</v>
      </c>
      <c r="M17" s="18" t="s">
        <v>78</v>
      </c>
      <c r="N17" s="66">
        <v>0</v>
      </c>
      <c r="O17" s="17" t="s">
        <v>78</v>
      </c>
      <c r="P17" s="18" t="s">
        <v>77</v>
      </c>
      <c r="Q17" s="19">
        <v>0</v>
      </c>
      <c r="R17" s="17" t="s">
        <v>78</v>
      </c>
      <c r="S17" s="18" t="s">
        <v>2</v>
      </c>
      <c r="T17" s="19" t="s">
        <v>13</v>
      </c>
      <c r="U17" s="17" t="s">
        <v>77</v>
      </c>
      <c r="V17" s="18" t="s">
        <v>78</v>
      </c>
      <c r="W17" s="88">
        <v>0</v>
      </c>
      <c r="X17" s="17" t="s">
        <v>13</v>
      </c>
      <c r="Y17" s="18" t="s">
        <v>13</v>
      </c>
      <c r="Z17" s="19" t="s">
        <v>14</v>
      </c>
      <c r="AA17" s="17" t="s">
        <v>77</v>
      </c>
      <c r="AB17" s="18" t="s">
        <v>77</v>
      </c>
      <c r="AC17" s="19" t="s">
        <v>14</v>
      </c>
      <c r="AD17" s="28"/>
      <c r="AE17" s="26"/>
      <c r="AF17" s="19"/>
      <c r="AG17" s="21">
        <v>24</v>
      </c>
      <c r="AH17" s="22">
        <v>246</v>
      </c>
      <c r="AI17" s="29">
        <v>10</v>
      </c>
      <c r="AJ17" s="24">
        <v>270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88</v>
      </c>
      <c r="C18" s="17" t="s">
        <v>77</v>
      </c>
      <c r="D18" s="18" t="s">
        <v>13</v>
      </c>
      <c r="E18" s="19" t="s">
        <v>13</v>
      </c>
      <c r="F18" s="17" t="s">
        <v>78</v>
      </c>
      <c r="G18" s="18" t="s">
        <v>78</v>
      </c>
      <c r="H18" s="19">
        <v>0</v>
      </c>
      <c r="I18" s="17" t="s">
        <v>78</v>
      </c>
      <c r="J18" s="18" t="s">
        <v>78</v>
      </c>
      <c r="K18" s="19">
        <v>0</v>
      </c>
      <c r="L18" s="17" t="s">
        <v>78</v>
      </c>
      <c r="M18" s="18" t="s">
        <v>13</v>
      </c>
      <c r="N18" s="66">
        <v>0</v>
      </c>
      <c r="O18" s="17" t="s">
        <v>13</v>
      </c>
      <c r="P18" s="18" t="s">
        <v>13</v>
      </c>
      <c r="Q18" s="19" t="s">
        <v>2</v>
      </c>
      <c r="R18" s="17" t="s">
        <v>78</v>
      </c>
      <c r="S18" s="18" t="s">
        <v>13</v>
      </c>
      <c r="T18" s="19" t="s">
        <v>2</v>
      </c>
      <c r="U18" s="17" t="s">
        <v>78</v>
      </c>
      <c r="V18" s="18" t="s">
        <v>2</v>
      </c>
      <c r="W18" s="88">
        <v>0</v>
      </c>
      <c r="X18" s="17" t="s">
        <v>13</v>
      </c>
      <c r="Y18" s="18" t="s">
        <v>78</v>
      </c>
      <c r="Z18" s="19">
        <v>0</v>
      </c>
      <c r="AA18" s="17" t="s">
        <v>78</v>
      </c>
      <c r="AB18" s="18" t="s">
        <v>13</v>
      </c>
      <c r="AC18" s="19">
        <v>0</v>
      </c>
      <c r="AD18" s="28"/>
      <c r="AE18" s="26"/>
      <c r="AF18" s="19"/>
      <c r="AG18" s="21">
        <v>8</v>
      </c>
      <c r="AH18" s="22">
        <v>240</v>
      </c>
      <c r="AI18" s="29">
        <v>12</v>
      </c>
      <c r="AJ18" s="24">
        <v>248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88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11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88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6" rank="3"/>
  </conditionalFormatting>
  <conditionalFormatting sqref="B21:B27">
    <cfRule type="expression" dxfId="79" priority="5">
      <formula>($AG21&gt;40)</formula>
    </cfRule>
  </conditionalFormatting>
  <conditionalFormatting sqref="C4 F4:F6 U6 L4 X6 X4 AA6">
    <cfRule type="cellIs" dxfId="78" priority="3" operator="equal">
      <formula>"Schalke 04"</formula>
    </cfRule>
  </conditionalFormatting>
  <conditionalFormatting sqref="U4 R4 AA4 O4 R6 I4 I6 L6 C6 O6">
    <cfRule type="cellIs" dxfId="77" priority="2" operator="equal">
      <formula>"Schalke 04"</formula>
    </cfRule>
  </conditionalFormatting>
  <conditionalFormatting sqref="B8:B20">
    <cfRule type="expression" dxfId="7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325</v>
      </c>
      <c r="AI8" s="29">
        <f>'22.Spieltag'!AK8</f>
        <v>1</v>
      </c>
      <c r="AJ8" s="24">
        <f t="shared" ref="AJ8" si="7">AG8+AH8</f>
        <v>370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319</v>
      </c>
      <c r="AI9" s="29">
        <f>'22.Spieltag'!AK9</f>
        <v>2</v>
      </c>
      <c r="AJ9" s="24">
        <f t="shared" ref="AJ9:AJ25" si="13">AG9+AH9</f>
        <v>364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315</v>
      </c>
      <c r="AI10" s="29">
        <f>'22.Spieltag'!AK10</f>
        <v>3</v>
      </c>
      <c r="AJ10" s="24">
        <f t="shared" si="13"/>
        <v>360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308</v>
      </c>
      <c r="AI11" s="29">
        <f>'22.Spieltag'!AK11</f>
        <v>4</v>
      </c>
      <c r="AJ11" s="24">
        <f t="shared" si="13"/>
        <v>353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306</v>
      </c>
      <c r="AI12" s="29">
        <f>'22.Spieltag'!AK12</f>
        <v>5</v>
      </c>
      <c r="AJ12" s="24">
        <f t="shared" si="13"/>
        <v>351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302</v>
      </c>
      <c r="AI13" s="29">
        <f>'22.Spieltag'!AK13</f>
        <v>6</v>
      </c>
      <c r="AJ13" s="24">
        <f t="shared" si="13"/>
        <v>347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293</v>
      </c>
      <c r="AI14" s="29">
        <f>'22.Spieltag'!AK14</f>
        <v>7</v>
      </c>
      <c r="AJ14" s="24">
        <f t="shared" si="13"/>
        <v>338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278</v>
      </c>
      <c r="AI15" s="29">
        <f>'22.Spieltag'!AK15</f>
        <v>8</v>
      </c>
      <c r="AJ15" s="24">
        <f t="shared" si="13"/>
        <v>323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271</v>
      </c>
      <c r="AI16" s="29">
        <f>'22.Spieltag'!AK16</f>
        <v>9</v>
      </c>
      <c r="AJ16" s="24">
        <f t="shared" si="13"/>
        <v>316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270</v>
      </c>
      <c r="AI17" s="29">
        <f>'22.Spieltag'!AK17</f>
        <v>10</v>
      </c>
      <c r="AJ17" s="24">
        <f t="shared" si="13"/>
        <v>315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248</v>
      </c>
      <c r="AI18" s="29">
        <f>'22.Spieltag'!AK18</f>
        <v>11</v>
      </c>
      <c r="AJ18" s="24">
        <f t="shared" si="13"/>
        <v>293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243</v>
      </c>
      <c r="AI19" s="29">
        <f>'22.Spieltag'!AK19</f>
        <v>12</v>
      </c>
      <c r="AJ19" s="24">
        <f t="shared" si="13"/>
        <v>288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145</v>
      </c>
      <c r="AI20" s="29">
        <f>'22.Spieltag'!AK20</f>
        <v>13</v>
      </c>
      <c r="AJ20" s="24">
        <f t="shared" si="13"/>
        <v>190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0</v>
      </c>
      <c r="AI21" s="29">
        <f>'22.Spieltag'!AK21</f>
        <v>0</v>
      </c>
      <c r="AJ21" s="24">
        <f t="shared" si="13"/>
        <v>45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0</v>
      </c>
      <c r="AI22" s="29">
        <f>'22.Spieltag'!AK22</f>
        <v>0</v>
      </c>
      <c r="AJ22" s="24">
        <f t="shared" si="13"/>
        <v>45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0</v>
      </c>
      <c r="AI23" s="29">
        <f>'22.Spieltag'!AK23</f>
        <v>0</v>
      </c>
      <c r="AJ23" s="24">
        <f t="shared" si="13"/>
        <v>45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0</v>
      </c>
      <c r="AI24" s="29">
        <f>'22.Spieltag'!AK24</f>
        <v>0</v>
      </c>
      <c r="AJ24" s="24">
        <f t="shared" si="13"/>
        <v>45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0</v>
      </c>
      <c r="AI25" s="29">
        <f>'22.Spieltag'!AK25</f>
        <v>0</v>
      </c>
      <c r="AJ25" s="24">
        <f t="shared" si="13"/>
        <v>45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0</v>
      </c>
      <c r="AI26" s="29">
        <f>'22.Spieltag'!AK26</f>
        <v>0</v>
      </c>
      <c r="AJ26" s="24">
        <f t="shared" ref="AJ26" si="16">AG26+AH26</f>
        <v>45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0</v>
      </c>
      <c r="AI27" s="29">
        <f>'22.Spieltag'!AK27</f>
        <v>0</v>
      </c>
      <c r="AJ27" s="24">
        <f t="shared" ref="AJ27" si="19">AG27+AH27</f>
        <v>45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6" rank="3"/>
  </conditionalFormatting>
  <conditionalFormatting sqref="B21:B27">
    <cfRule type="expression" dxfId="73" priority="5">
      <formula>($AG21&gt;40)</formula>
    </cfRule>
  </conditionalFormatting>
  <conditionalFormatting sqref="F4 L6 C4 O4:O6 U6 R4 AA6">
    <cfRule type="cellIs" dxfId="72" priority="3" operator="equal">
      <formula>"Schalke 04"</formula>
    </cfRule>
  </conditionalFormatting>
  <conditionalFormatting sqref="U4 I6 L4 X4 C6 AA4 R6 X6 F6 I4">
    <cfRule type="cellIs" dxfId="71" priority="2" operator="equal">
      <formula>"Schalke 04"</formula>
    </cfRule>
  </conditionalFormatting>
  <conditionalFormatting sqref="B8:B20">
    <cfRule type="expression" dxfId="7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370</v>
      </c>
      <c r="AI8" s="29">
        <f>'23.Spieltag'!AK8</f>
        <v>1</v>
      </c>
      <c r="AJ8" s="24">
        <f t="shared" ref="AJ8" si="8">AG8+AH8</f>
        <v>415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364</v>
      </c>
      <c r="AI9" s="29">
        <f>'23.Spieltag'!AK9</f>
        <v>2</v>
      </c>
      <c r="AJ9" s="24">
        <f t="shared" ref="AJ9:AJ25" si="14">AG9+AH9</f>
        <v>409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360</v>
      </c>
      <c r="AI10" s="29">
        <f>'23.Spieltag'!AK10</f>
        <v>3</v>
      </c>
      <c r="AJ10" s="24">
        <f t="shared" si="14"/>
        <v>405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353</v>
      </c>
      <c r="AI11" s="29">
        <f>'23.Spieltag'!AK11</f>
        <v>4</v>
      </c>
      <c r="AJ11" s="24">
        <f t="shared" si="14"/>
        <v>398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351</v>
      </c>
      <c r="AI12" s="29">
        <f>'23.Spieltag'!AK12</f>
        <v>5</v>
      </c>
      <c r="AJ12" s="24">
        <f t="shared" si="14"/>
        <v>396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347</v>
      </c>
      <c r="AI13" s="29">
        <f>'23.Spieltag'!AK13</f>
        <v>6</v>
      </c>
      <c r="AJ13" s="24">
        <f t="shared" si="14"/>
        <v>392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338</v>
      </c>
      <c r="AI14" s="29">
        <f>'23.Spieltag'!AK14</f>
        <v>7</v>
      </c>
      <c r="AJ14" s="24">
        <f t="shared" si="14"/>
        <v>383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323</v>
      </c>
      <c r="AI15" s="29">
        <f>'23.Spieltag'!AK15</f>
        <v>8</v>
      </c>
      <c r="AJ15" s="24">
        <f t="shared" si="14"/>
        <v>368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316</v>
      </c>
      <c r="AI16" s="29">
        <f>'23.Spieltag'!AK16</f>
        <v>9</v>
      </c>
      <c r="AJ16" s="24">
        <f t="shared" si="14"/>
        <v>361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315</v>
      </c>
      <c r="AI17" s="29">
        <f>'23.Spieltag'!AK17</f>
        <v>10</v>
      </c>
      <c r="AJ17" s="24">
        <f t="shared" si="14"/>
        <v>360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293</v>
      </c>
      <c r="AI18" s="29">
        <f>'23.Spieltag'!AK18</f>
        <v>11</v>
      </c>
      <c r="AJ18" s="24">
        <f t="shared" si="14"/>
        <v>338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288</v>
      </c>
      <c r="AI19" s="29">
        <f>'23.Spieltag'!AK19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190</v>
      </c>
      <c r="AI20" s="29">
        <f>'23.Spieltag'!AK20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45</v>
      </c>
      <c r="AI21" s="29">
        <f>'23.Spieltag'!AK21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45</v>
      </c>
      <c r="AI22" s="29">
        <f>'23.Spieltag'!AK22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45</v>
      </c>
      <c r="AI23" s="29">
        <f>'23.Spieltag'!AK23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45</v>
      </c>
      <c r="AI24" s="29">
        <f>'23.Spieltag'!AK24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45</v>
      </c>
      <c r="AI25" s="29">
        <f>'23.Spieltag'!AK25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45</v>
      </c>
      <c r="AI26" s="29">
        <f>'23.Spieltag'!AK26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45</v>
      </c>
      <c r="AI27" s="29">
        <f>'23.Spieltag'!AK27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8" priority="6" rank="3"/>
  </conditionalFormatting>
  <conditionalFormatting sqref="B21:B27">
    <cfRule type="expression" dxfId="67" priority="5">
      <formula>($AG21&gt;40)</formula>
    </cfRule>
  </conditionalFormatting>
  <conditionalFormatting sqref="F4 I6 O4 R6 C4 U5:U6 L4 AA6">
    <cfRule type="cellIs" dxfId="66" priority="3" operator="equal">
      <formula>"Schalke 04"</formula>
    </cfRule>
  </conditionalFormatting>
  <conditionalFormatting sqref="AA4 F6 O6 I4 U4 R4 L6 C6 X6 X4">
    <cfRule type="cellIs" dxfId="65" priority="2" operator="equal">
      <formula>"Schalke 04"</formula>
    </cfRule>
  </conditionalFormatting>
  <conditionalFormatting sqref="B8:B20">
    <cfRule type="expression" dxfId="6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415</v>
      </c>
      <c r="AI8" s="29">
        <f>'24.Spieltag'!AK8</f>
        <v>1</v>
      </c>
      <c r="AJ8" s="24">
        <f t="shared" ref="AJ8" si="8">AG8+AH8</f>
        <v>460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409</v>
      </c>
      <c r="AI9" s="29">
        <f>'24.Spieltag'!AK9</f>
        <v>2</v>
      </c>
      <c r="AJ9" s="24">
        <f t="shared" ref="AJ9:AJ25" si="14">AG9+AH9</f>
        <v>454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405</v>
      </c>
      <c r="AI10" s="29">
        <f>'24.Spieltag'!AK10</f>
        <v>3</v>
      </c>
      <c r="AJ10" s="24">
        <f t="shared" si="14"/>
        <v>450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398</v>
      </c>
      <c r="AI11" s="29">
        <f>'24.Spieltag'!AK11</f>
        <v>4</v>
      </c>
      <c r="AJ11" s="24">
        <f t="shared" si="14"/>
        <v>443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396</v>
      </c>
      <c r="AI12" s="29">
        <f>'24.Spieltag'!AK12</f>
        <v>5</v>
      </c>
      <c r="AJ12" s="24">
        <f t="shared" si="14"/>
        <v>441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392</v>
      </c>
      <c r="AI13" s="29">
        <f>'24.Spieltag'!AK13</f>
        <v>6</v>
      </c>
      <c r="AJ13" s="24">
        <f t="shared" si="14"/>
        <v>437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383</v>
      </c>
      <c r="AI14" s="29">
        <f>'24.Spieltag'!AK14</f>
        <v>7</v>
      </c>
      <c r="AJ14" s="24">
        <f t="shared" si="14"/>
        <v>428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368</v>
      </c>
      <c r="AI15" s="29">
        <f>'24.Spieltag'!AK15</f>
        <v>8</v>
      </c>
      <c r="AJ15" s="24">
        <f t="shared" si="14"/>
        <v>413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361</v>
      </c>
      <c r="AI16" s="29">
        <f>'24.Spieltag'!AK16</f>
        <v>9</v>
      </c>
      <c r="AJ16" s="24">
        <f t="shared" si="14"/>
        <v>406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360</v>
      </c>
      <c r="AI17" s="29">
        <f>'24.Spieltag'!AK17</f>
        <v>10</v>
      </c>
      <c r="AJ17" s="24">
        <f t="shared" si="14"/>
        <v>405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338</v>
      </c>
      <c r="AI18" s="29">
        <f>'24.Spieltag'!AK18</f>
        <v>11</v>
      </c>
      <c r="AJ18" s="24">
        <f t="shared" si="14"/>
        <v>383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333</v>
      </c>
      <c r="AI19" s="29">
        <f>'24.Spieltag'!AK19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235</v>
      </c>
      <c r="AI20" s="29">
        <f>'24.Spieltag'!AK20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90</v>
      </c>
      <c r="AI21" s="29">
        <f>'24.Spieltag'!AK21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90</v>
      </c>
      <c r="AI22" s="29">
        <f>'24.Spieltag'!AK22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90</v>
      </c>
      <c r="AI23" s="29">
        <f>'24.Spieltag'!AK23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90</v>
      </c>
      <c r="AI24" s="29">
        <f>'24.Spieltag'!AK24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90</v>
      </c>
      <c r="AI25" s="29">
        <f>'24.Spieltag'!AK25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90</v>
      </c>
      <c r="AI26" s="29">
        <f>'24.Spieltag'!AK26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90</v>
      </c>
      <c r="AI27" s="29">
        <f>'24.Spieltag'!AK27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3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2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6" rank="3"/>
  </conditionalFormatting>
  <conditionalFormatting sqref="B21:B27">
    <cfRule type="expression" dxfId="60" priority="5">
      <formula>($AG21&gt;40)</formula>
    </cfRule>
  </conditionalFormatting>
  <conditionalFormatting sqref="F4 L6 C4 R4:R6 AA6">
    <cfRule type="cellIs" dxfId="59" priority="3" operator="equal">
      <formula>"Schalke 04"</formula>
    </cfRule>
  </conditionalFormatting>
  <conditionalFormatting sqref="AA4 X4 O6 X6 C6 U6 L4 I6 O4 F6 U4 I4">
    <cfRule type="cellIs" dxfId="58" priority="2" operator="equal">
      <formula>"Schalke 04"</formula>
    </cfRule>
  </conditionalFormatting>
  <conditionalFormatting sqref="B8:B20">
    <cfRule type="expression" dxfId="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X4" sqref="X4:X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460</v>
      </c>
      <c r="AI8" s="29">
        <f>'25.Spieltag'!AK8</f>
        <v>1</v>
      </c>
      <c r="AJ8" s="24">
        <f t="shared" ref="AJ8" si="8">AG8+AH8</f>
        <v>505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454</v>
      </c>
      <c r="AI9" s="29">
        <f>'25.Spieltag'!AK9</f>
        <v>2</v>
      </c>
      <c r="AJ9" s="24">
        <f t="shared" ref="AJ9:AJ25" si="14">AG9+AH9</f>
        <v>499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450</v>
      </c>
      <c r="AI10" s="29">
        <f>'25.Spieltag'!AK10</f>
        <v>3</v>
      </c>
      <c r="AJ10" s="24">
        <f t="shared" si="14"/>
        <v>495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443</v>
      </c>
      <c r="AI11" s="29">
        <f>'25.Spieltag'!AK11</f>
        <v>4</v>
      </c>
      <c r="AJ11" s="24">
        <f t="shared" si="14"/>
        <v>488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441</v>
      </c>
      <c r="AI12" s="29">
        <f>'25.Spieltag'!AK12</f>
        <v>5</v>
      </c>
      <c r="AJ12" s="24">
        <f t="shared" si="14"/>
        <v>486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437</v>
      </c>
      <c r="AI13" s="29">
        <f>'25.Spieltag'!AK13</f>
        <v>6</v>
      </c>
      <c r="AJ13" s="24">
        <f t="shared" si="14"/>
        <v>482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428</v>
      </c>
      <c r="AI14" s="29">
        <f>'25.Spieltag'!AK14</f>
        <v>7</v>
      </c>
      <c r="AJ14" s="24">
        <f t="shared" si="14"/>
        <v>473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413</v>
      </c>
      <c r="AI15" s="29">
        <f>'25.Spieltag'!AK15</f>
        <v>8</v>
      </c>
      <c r="AJ15" s="24">
        <f t="shared" si="14"/>
        <v>458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406</v>
      </c>
      <c r="AI16" s="29">
        <f>'25.Spieltag'!AK16</f>
        <v>9</v>
      </c>
      <c r="AJ16" s="24">
        <f t="shared" si="14"/>
        <v>451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405</v>
      </c>
      <c r="AI17" s="29">
        <f>'25.Spieltag'!AK17</f>
        <v>10</v>
      </c>
      <c r="AJ17" s="24">
        <f t="shared" si="14"/>
        <v>450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383</v>
      </c>
      <c r="AI18" s="29">
        <f>'25.Spieltag'!AK18</f>
        <v>11</v>
      </c>
      <c r="AJ18" s="24">
        <f t="shared" si="14"/>
        <v>428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378</v>
      </c>
      <c r="AI19" s="29">
        <f>'25.Spieltag'!AK19</f>
        <v>12</v>
      </c>
      <c r="AJ19" s="24">
        <f t="shared" si="14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280</v>
      </c>
      <c r="AI20" s="29">
        <f>'25.Spieltag'!AK20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135</v>
      </c>
      <c r="AI21" s="29">
        <f>'25.Spieltag'!AK21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135</v>
      </c>
      <c r="AI22" s="29">
        <f>'25.Spieltag'!AK22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135</v>
      </c>
      <c r="AI23" s="29">
        <f>'25.Spieltag'!AK23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135</v>
      </c>
      <c r="AI24" s="29">
        <f>'25.Spieltag'!AK24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135</v>
      </c>
      <c r="AI25" s="29">
        <f>'25.Spieltag'!AK25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135</v>
      </c>
      <c r="AI26" s="29">
        <f>'25.Spieltag'!AK26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135</v>
      </c>
      <c r="AI27" s="29">
        <f>'25.Spieltag'!AK27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5" priority="6" rank="3"/>
  </conditionalFormatting>
  <conditionalFormatting sqref="B21:B27">
    <cfRule type="expression" dxfId="54" priority="5">
      <formula>($AG21&gt;40)</formula>
    </cfRule>
  </conditionalFormatting>
  <conditionalFormatting sqref="C4 F4 AA6 R4:R6 X6">
    <cfRule type="cellIs" dxfId="53" priority="3" operator="equal">
      <formula>"Schalke 04"</formula>
    </cfRule>
  </conditionalFormatting>
  <conditionalFormatting sqref="I6 L6 X4 AA4 F6 L4 U4 I4 O4 O6 U6 C6">
    <cfRule type="cellIs" dxfId="52" priority="2" operator="equal">
      <formula>"Schalke 04"</formula>
    </cfRule>
  </conditionalFormatting>
  <conditionalFormatting sqref="B8:B20">
    <cfRule type="expression" dxfId="5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Q3" sqref="Q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505</v>
      </c>
      <c r="AI8" s="29">
        <f>'26.Spieltag'!AK8</f>
        <v>1</v>
      </c>
      <c r="AJ8" s="24">
        <f t="shared" ref="AJ8" si="8">AG8+AH8</f>
        <v>550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499</v>
      </c>
      <c r="AI9" s="29">
        <f>'26.Spieltag'!AK9</f>
        <v>2</v>
      </c>
      <c r="AJ9" s="24">
        <f t="shared" ref="AJ9:AJ25" si="14">AG9+AH9</f>
        <v>544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495</v>
      </c>
      <c r="AI10" s="29">
        <f>'26.Spieltag'!AK10</f>
        <v>3</v>
      </c>
      <c r="AJ10" s="24">
        <f t="shared" si="14"/>
        <v>540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488</v>
      </c>
      <c r="AI11" s="29">
        <f>'26.Spieltag'!AK11</f>
        <v>4</v>
      </c>
      <c r="AJ11" s="24">
        <f t="shared" si="14"/>
        <v>533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486</v>
      </c>
      <c r="AI12" s="29">
        <f>'26.Spieltag'!AK12</f>
        <v>5</v>
      </c>
      <c r="AJ12" s="24">
        <f t="shared" si="14"/>
        <v>531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482</v>
      </c>
      <c r="AI13" s="29">
        <f>'26.Spieltag'!AK13</f>
        <v>6</v>
      </c>
      <c r="AJ13" s="24">
        <f t="shared" si="14"/>
        <v>527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473</v>
      </c>
      <c r="AI14" s="29">
        <f>'26.Spieltag'!AK14</f>
        <v>7</v>
      </c>
      <c r="AJ14" s="24">
        <f t="shared" si="14"/>
        <v>518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458</v>
      </c>
      <c r="AI15" s="29">
        <f>'26.Spieltag'!AK15</f>
        <v>8</v>
      </c>
      <c r="AJ15" s="24">
        <f t="shared" si="14"/>
        <v>503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451</v>
      </c>
      <c r="AI16" s="29">
        <f>'26.Spieltag'!AK16</f>
        <v>9</v>
      </c>
      <c r="AJ16" s="24">
        <f t="shared" si="14"/>
        <v>496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450</v>
      </c>
      <c r="AI17" s="29">
        <f>'26.Spieltag'!AK17</f>
        <v>10</v>
      </c>
      <c r="AJ17" s="24">
        <f t="shared" si="14"/>
        <v>495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428</v>
      </c>
      <c r="AI18" s="29">
        <f>'26.Spieltag'!AK18</f>
        <v>11</v>
      </c>
      <c r="AJ18" s="24">
        <f t="shared" si="14"/>
        <v>473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423</v>
      </c>
      <c r="AI19" s="29">
        <f>'26.Spieltag'!AK19</f>
        <v>12</v>
      </c>
      <c r="AJ19" s="24">
        <f t="shared" si="14"/>
        <v>468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325</v>
      </c>
      <c r="AI20" s="29">
        <f>'26.Spieltag'!AK20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180</v>
      </c>
      <c r="AI21" s="29">
        <f>'26.Spieltag'!AK21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180</v>
      </c>
      <c r="AI22" s="29">
        <f>'26.Spieltag'!AK22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180</v>
      </c>
      <c r="AI23" s="29">
        <f>'26.Spieltag'!AK23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180</v>
      </c>
      <c r="AI24" s="29">
        <f>'26.Spieltag'!AK24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180</v>
      </c>
      <c r="AI25" s="29">
        <f>'26.Spieltag'!AK25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180</v>
      </c>
      <c r="AI26" s="29">
        <f>'26.Spieltag'!AK26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180</v>
      </c>
      <c r="AI27" s="29">
        <f>'26.Spieltag'!AK27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6" rank="3"/>
  </conditionalFormatting>
  <conditionalFormatting sqref="B21:B27">
    <cfRule type="expression" dxfId="48" priority="5">
      <formula>($AG21&gt;40)</formula>
    </cfRule>
  </conditionalFormatting>
  <conditionalFormatting sqref="C4 L5:L6 I4 R6 U4 X6 O4 AA6">
    <cfRule type="cellIs" dxfId="47" priority="3" operator="equal">
      <formula>"Schalke 04"</formula>
    </cfRule>
  </conditionalFormatting>
  <conditionalFormatting sqref="C6 F4 L4 AA4 I6 U6 R4 F6 X4 O6">
    <cfRule type="cellIs" dxfId="46" priority="2" operator="equal">
      <formula>"Schalke 04"</formula>
    </cfRule>
  </conditionalFormatting>
  <conditionalFormatting sqref="B8:B20">
    <cfRule type="expression" dxfId="4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 x14ac:dyDescent="0.2">
      <c r="B2" s="16"/>
      <c r="C2" s="68"/>
      <c r="AD2" s="67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550</v>
      </c>
      <c r="AI8" s="29">
        <f>'27.Spieltag'!AK8</f>
        <v>1</v>
      </c>
      <c r="AJ8" s="24">
        <f t="shared" ref="AJ8" si="8">AG8+AH8</f>
        <v>595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544</v>
      </c>
      <c r="AI9" s="29">
        <f>'27.Spieltag'!AK9</f>
        <v>2</v>
      </c>
      <c r="AJ9" s="24">
        <f t="shared" ref="AJ9:AJ25" si="14">AG9+AH9</f>
        <v>589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540</v>
      </c>
      <c r="AI10" s="29">
        <f>'27.Spieltag'!AK10</f>
        <v>3</v>
      </c>
      <c r="AJ10" s="24">
        <f t="shared" si="14"/>
        <v>585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533</v>
      </c>
      <c r="AI11" s="29">
        <f>'27.Spieltag'!AK11</f>
        <v>4</v>
      </c>
      <c r="AJ11" s="24">
        <f t="shared" si="14"/>
        <v>578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531</v>
      </c>
      <c r="AI12" s="29">
        <f>'27.Spieltag'!AK12</f>
        <v>5</v>
      </c>
      <c r="AJ12" s="24">
        <f t="shared" si="14"/>
        <v>576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527</v>
      </c>
      <c r="AI13" s="29">
        <f>'27.Spieltag'!AK13</f>
        <v>6</v>
      </c>
      <c r="AJ13" s="24">
        <f t="shared" si="14"/>
        <v>572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518</v>
      </c>
      <c r="AI14" s="29">
        <f>'27.Spieltag'!AK14</f>
        <v>7</v>
      </c>
      <c r="AJ14" s="24">
        <f t="shared" si="14"/>
        <v>563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503</v>
      </c>
      <c r="AI15" s="29">
        <f>'27.Spieltag'!AK15</f>
        <v>8</v>
      </c>
      <c r="AJ15" s="24">
        <f t="shared" si="14"/>
        <v>548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496</v>
      </c>
      <c r="AI16" s="29">
        <f>'27.Spieltag'!AK16</f>
        <v>9</v>
      </c>
      <c r="AJ16" s="24">
        <f t="shared" si="14"/>
        <v>541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495</v>
      </c>
      <c r="AI17" s="29">
        <f>'27.Spieltag'!AK17</f>
        <v>10</v>
      </c>
      <c r="AJ17" s="24">
        <f t="shared" si="14"/>
        <v>540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473</v>
      </c>
      <c r="AI18" s="29">
        <f>'27.Spieltag'!AK18</f>
        <v>11</v>
      </c>
      <c r="AJ18" s="24">
        <f t="shared" si="14"/>
        <v>518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468</v>
      </c>
      <c r="AI19" s="29">
        <f>'27.Spieltag'!AK19</f>
        <v>12</v>
      </c>
      <c r="AJ19" s="24">
        <f t="shared" si="14"/>
        <v>513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370</v>
      </c>
      <c r="AI20" s="29">
        <f>'27.Spieltag'!AK20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225</v>
      </c>
      <c r="AI21" s="29">
        <f>'27.Spieltag'!AK21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225</v>
      </c>
      <c r="AI22" s="29">
        <f>'27.Spieltag'!AK22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225</v>
      </c>
      <c r="AI23" s="29">
        <f>'27.Spieltag'!AK23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225</v>
      </c>
      <c r="AI24" s="29">
        <f>'27.Spieltag'!AK24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225</v>
      </c>
      <c r="AI25" s="29">
        <f>'27.Spieltag'!AK25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225</v>
      </c>
      <c r="AI26" s="29">
        <f>'27.Spieltag'!AK26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225</v>
      </c>
      <c r="AI27" s="29">
        <f>'27.Spieltag'!AK27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6" rank="3"/>
  </conditionalFormatting>
  <conditionalFormatting sqref="B21:B27">
    <cfRule type="expression" dxfId="42" priority="5">
      <formula>($AG21&gt;40)</formula>
    </cfRule>
  </conditionalFormatting>
  <conditionalFormatting sqref="C2 C6">
    <cfRule type="cellIs" dxfId="41" priority="3" operator="equal">
      <formula>"Schalke 04"</formula>
    </cfRule>
  </conditionalFormatting>
  <conditionalFormatting sqref="R1 C1 X1 U1 F3 F1 L3 I1 C3 L1 O3 R3 U3 O1 X3 AA3 I3 AA1">
    <cfRule type="cellIs" dxfId="40" priority="2" operator="equal">
      <formula>"Schalke 04"</formula>
    </cfRule>
  </conditionalFormatting>
  <conditionalFormatting sqref="B8:B20">
    <cfRule type="expression" dxfId="39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 x14ac:dyDescent="0.2">
      <c r="B2" s="16"/>
      <c r="C2" s="68"/>
      <c r="AD2" s="68"/>
      <c r="AE2" s="70"/>
      <c r="AF2" s="70"/>
    </row>
    <row r="3" spans="1:41" ht="12" x14ac:dyDescent="0.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595</v>
      </c>
      <c r="AI8" s="29">
        <f>'28.Spieltag'!AK8</f>
        <v>1</v>
      </c>
      <c r="AJ8" s="24">
        <f t="shared" ref="AJ8:AJ27" si="8">AG8+AH8</f>
        <v>640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589</v>
      </c>
      <c r="AI9" s="29">
        <f>'28.Spieltag'!AK9</f>
        <v>2</v>
      </c>
      <c r="AJ9" s="24">
        <f t="shared" si="8"/>
        <v>634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585</v>
      </c>
      <c r="AI10" s="29">
        <f>'28.Spieltag'!AK10</f>
        <v>3</v>
      </c>
      <c r="AJ10" s="24">
        <f t="shared" si="8"/>
        <v>630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578</v>
      </c>
      <c r="AI11" s="29">
        <f>'28.Spieltag'!AK11</f>
        <v>4</v>
      </c>
      <c r="AJ11" s="24">
        <f t="shared" si="8"/>
        <v>623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576</v>
      </c>
      <c r="AI12" s="29">
        <f>'28.Spieltag'!AK12</f>
        <v>5</v>
      </c>
      <c r="AJ12" s="24">
        <f t="shared" si="8"/>
        <v>621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572</v>
      </c>
      <c r="AI13" s="29">
        <f>'28.Spieltag'!AK13</f>
        <v>6</v>
      </c>
      <c r="AJ13" s="24">
        <f t="shared" si="8"/>
        <v>617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563</v>
      </c>
      <c r="AI14" s="29">
        <f>'28.Spieltag'!AK14</f>
        <v>7</v>
      </c>
      <c r="AJ14" s="24">
        <f t="shared" si="8"/>
        <v>608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548</v>
      </c>
      <c r="AI15" s="29">
        <f>'28.Spieltag'!AK15</f>
        <v>8</v>
      </c>
      <c r="AJ15" s="24">
        <f t="shared" si="8"/>
        <v>593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541</v>
      </c>
      <c r="AI16" s="29">
        <f>'28.Spieltag'!AK16</f>
        <v>9</v>
      </c>
      <c r="AJ16" s="24">
        <f t="shared" si="8"/>
        <v>586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540</v>
      </c>
      <c r="AI17" s="29">
        <f>'28.Spieltag'!AK17</f>
        <v>10</v>
      </c>
      <c r="AJ17" s="24">
        <f t="shared" si="8"/>
        <v>585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518</v>
      </c>
      <c r="AI18" s="29">
        <f>'28.Spieltag'!AK18</f>
        <v>11</v>
      </c>
      <c r="AJ18" s="24">
        <f t="shared" si="8"/>
        <v>563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513</v>
      </c>
      <c r="AI19" s="29">
        <f>'28.Spieltag'!AK19</f>
        <v>12</v>
      </c>
      <c r="AJ19" s="24">
        <f t="shared" si="8"/>
        <v>558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415</v>
      </c>
      <c r="AI20" s="29">
        <f>'28.Spieltag'!AK20</f>
        <v>13</v>
      </c>
      <c r="AJ20" s="24">
        <f t="shared" si="8"/>
        <v>460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270</v>
      </c>
      <c r="AI21" s="29">
        <f>'28.Spieltag'!AK21</f>
        <v>14</v>
      </c>
      <c r="AJ21" s="24">
        <f t="shared" si="8"/>
        <v>315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270</v>
      </c>
      <c r="AI22" s="29">
        <f>'28.Spieltag'!AK22</f>
        <v>14</v>
      </c>
      <c r="AJ22" s="24">
        <f t="shared" si="8"/>
        <v>315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270</v>
      </c>
      <c r="AI23" s="29">
        <f>'28.Spieltag'!AK23</f>
        <v>14</v>
      </c>
      <c r="AJ23" s="24">
        <f t="shared" si="8"/>
        <v>315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270</v>
      </c>
      <c r="AI24" s="29">
        <f>'28.Spieltag'!AK24</f>
        <v>14</v>
      </c>
      <c r="AJ24" s="24">
        <f t="shared" si="8"/>
        <v>315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270</v>
      </c>
      <c r="AI25" s="29">
        <f>'28.Spieltag'!AK25</f>
        <v>14</v>
      </c>
      <c r="AJ25" s="24">
        <f t="shared" si="8"/>
        <v>315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270</v>
      </c>
      <c r="AI26" s="29">
        <f>'28.Spieltag'!AK26</f>
        <v>14</v>
      </c>
      <c r="AJ26" s="24">
        <f t="shared" si="8"/>
        <v>315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270</v>
      </c>
      <c r="AI27" s="29">
        <f>'28.Spieltag'!AK27</f>
        <v>14</v>
      </c>
      <c r="AJ27" s="24">
        <f t="shared" si="8"/>
        <v>315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7" priority="6" rank="3"/>
  </conditionalFormatting>
  <conditionalFormatting sqref="B21:B27">
    <cfRule type="expression" dxfId="36" priority="5">
      <formula>($AG21&gt;40)</formula>
    </cfRule>
  </conditionalFormatting>
  <conditionalFormatting sqref="C2 C6">
    <cfRule type="cellIs" dxfId="35" priority="3" operator="equal">
      <formula>"Schalke 04"</formula>
    </cfRule>
  </conditionalFormatting>
  <conditionalFormatting sqref="R1 X1 AA1 R3 AA3 F1 L3 I1 C1 I3 F3 U3 O3 L1 C3 O1 X3 U1">
    <cfRule type="cellIs" dxfId="34" priority="2" operator="equal">
      <formula>"Schalke 04"</formula>
    </cfRule>
  </conditionalFormatting>
  <conditionalFormatting sqref="B8:B20">
    <cfRule type="expression" dxfId="33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 x14ac:dyDescent="0.2">
      <c r="B2" s="16"/>
      <c r="C2" s="68"/>
      <c r="AD2" s="16"/>
      <c r="AE2" s="83"/>
      <c r="AF2" s="83"/>
    </row>
    <row r="3" spans="1:41" ht="12" x14ac:dyDescent="0.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595</v>
      </c>
      <c r="AI8" s="29">
        <f>'29.Spieltag'!AK8</f>
        <v>1</v>
      </c>
      <c r="AJ8" s="24">
        <f t="shared" ref="AJ8:AJ27" si="8">AG8+AH8</f>
        <v>640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589</v>
      </c>
      <c r="AI9" s="29">
        <f>'29.Spieltag'!AK9</f>
        <v>2</v>
      </c>
      <c r="AJ9" s="24">
        <f t="shared" si="8"/>
        <v>634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585</v>
      </c>
      <c r="AI10" s="29">
        <f>'29.Spieltag'!AK10</f>
        <v>3</v>
      </c>
      <c r="AJ10" s="24">
        <f t="shared" si="8"/>
        <v>630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578</v>
      </c>
      <c r="AI11" s="29">
        <f>'29.Spieltag'!AK11</f>
        <v>4</v>
      </c>
      <c r="AJ11" s="24">
        <f t="shared" si="8"/>
        <v>623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576</v>
      </c>
      <c r="AI12" s="29">
        <f>'29.Spieltag'!AK12</f>
        <v>5</v>
      </c>
      <c r="AJ12" s="24">
        <f t="shared" si="8"/>
        <v>621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572</v>
      </c>
      <c r="AI13" s="29">
        <f>'29.Spieltag'!AK13</f>
        <v>6</v>
      </c>
      <c r="AJ13" s="24">
        <f t="shared" si="8"/>
        <v>617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563</v>
      </c>
      <c r="AI14" s="29">
        <f>'29.Spieltag'!AK14</f>
        <v>7</v>
      </c>
      <c r="AJ14" s="24">
        <f t="shared" si="8"/>
        <v>608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548</v>
      </c>
      <c r="AI15" s="29">
        <f>'29.Spieltag'!AK15</f>
        <v>8</v>
      </c>
      <c r="AJ15" s="24">
        <f t="shared" si="8"/>
        <v>593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541</v>
      </c>
      <c r="AI16" s="29">
        <f>'29.Spieltag'!AK16</f>
        <v>9</v>
      </c>
      <c r="AJ16" s="24">
        <f t="shared" si="8"/>
        <v>586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540</v>
      </c>
      <c r="AI17" s="29">
        <f>'29.Spieltag'!AK17</f>
        <v>10</v>
      </c>
      <c r="AJ17" s="24">
        <f t="shared" si="8"/>
        <v>585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518</v>
      </c>
      <c r="AI18" s="29">
        <f>'29.Spieltag'!AK18</f>
        <v>11</v>
      </c>
      <c r="AJ18" s="24">
        <f t="shared" si="8"/>
        <v>563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513</v>
      </c>
      <c r="AI19" s="29">
        <f>'29.Spieltag'!AK19</f>
        <v>12</v>
      </c>
      <c r="AJ19" s="24">
        <f t="shared" si="8"/>
        <v>558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415</v>
      </c>
      <c r="AI20" s="29">
        <f>'29.Spieltag'!AK20</f>
        <v>13</v>
      </c>
      <c r="AJ20" s="24">
        <f t="shared" si="8"/>
        <v>460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270</v>
      </c>
      <c r="AI21" s="29">
        <f>'29.Spieltag'!AK21</f>
        <v>14</v>
      </c>
      <c r="AJ21" s="24">
        <f t="shared" si="8"/>
        <v>315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270</v>
      </c>
      <c r="AI22" s="29">
        <f>'29.Spieltag'!AK22</f>
        <v>14</v>
      </c>
      <c r="AJ22" s="24">
        <f t="shared" si="8"/>
        <v>315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270</v>
      </c>
      <c r="AI23" s="29">
        <f>'29.Spieltag'!AK23</f>
        <v>14</v>
      </c>
      <c r="AJ23" s="24">
        <f t="shared" si="8"/>
        <v>315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270</v>
      </c>
      <c r="AI24" s="29">
        <f>'29.Spieltag'!AK24</f>
        <v>14</v>
      </c>
      <c r="AJ24" s="24">
        <f t="shared" si="8"/>
        <v>315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270</v>
      </c>
      <c r="AI25" s="29">
        <f>'29.Spieltag'!AK25</f>
        <v>14</v>
      </c>
      <c r="AJ25" s="24">
        <f t="shared" si="8"/>
        <v>315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270</v>
      </c>
      <c r="AI26" s="29">
        <f>'29.Spieltag'!AK26</f>
        <v>14</v>
      </c>
      <c r="AJ26" s="24">
        <f t="shared" si="8"/>
        <v>315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270</v>
      </c>
      <c r="AI27" s="29">
        <f>'29.Spieltag'!AK27</f>
        <v>14</v>
      </c>
      <c r="AJ27" s="24">
        <f t="shared" si="8"/>
        <v>315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14" rank="3"/>
  </conditionalFormatting>
  <conditionalFormatting sqref="AG1:AG1048576">
    <cfRule type="top10" dxfId="31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0" priority="5">
      <formula>($AG21&gt;40)</formula>
    </cfRule>
  </conditionalFormatting>
  <conditionalFormatting sqref="C2 C6">
    <cfRule type="cellIs" dxfId="29" priority="3" operator="equal">
      <formula>"Schalke 04"</formula>
    </cfRule>
  </conditionalFormatting>
  <conditionalFormatting sqref="R1 X1 X3 AA3 I1 O1 C1 R3 L3 C3 L1 F3 F1 O3 I3 U1 U3 AA1">
    <cfRule type="cellIs" dxfId="28" priority="2" operator="equal">
      <formula>"Schalke 04"</formula>
    </cfRule>
  </conditionalFormatting>
  <conditionalFormatting sqref="B8:B20">
    <cfRule type="expression" dxfId="2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640</v>
      </c>
      <c r="AI8" s="29">
        <f>'30.Spieltag'!AK8</f>
        <v>1</v>
      </c>
      <c r="AJ8" s="24">
        <f t="shared" ref="AJ8" si="8">AG8+AH8</f>
        <v>685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634</v>
      </c>
      <c r="AI9" s="29">
        <f>'30.Spieltag'!AK9</f>
        <v>2</v>
      </c>
      <c r="AJ9" s="24">
        <f t="shared" ref="AJ9:AJ25" si="14">AG9+AH9</f>
        <v>679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630</v>
      </c>
      <c r="AI10" s="29">
        <f>'30.Spieltag'!AK10</f>
        <v>3</v>
      </c>
      <c r="AJ10" s="24">
        <f t="shared" si="14"/>
        <v>675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623</v>
      </c>
      <c r="AI11" s="29">
        <f>'30.Spieltag'!AK11</f>
        <v>4</v>
      </c>
      <c r="AJ11" s="24">
        <f t="shared" si="14"/>
        <v>668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621</v>
      </c>
      <c r="AI12" s="29">
        <f>'30.Spieltag'!AK12</f>
        <v>5</v>
      </c>
      <c r="AJ12" s="24">
        <f t="shared" si="14"/>
        <v>666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617</v>
      </c>
      <c r="AI13" s="29">
        <f>'30.Spieltag'!AK13</f>
        <v>6</v>
      </c>
      <c r="AJ13" s="24">
        <f t="shared" si="14"/>
        <v>662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608</v>
      </c>
      <c r="AI14" s="29">
        <f>'30.Spieltag'!AK14</f>
        <v>7</v>
      </c>
      <c r="AJ14" s="24">
        <f t="shared" si="14"/>
        <v>653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593</v>
      </c>
      <c r="AI15" s="29">
        <f>'30.Spieltag'!AK15</f>
        <v>8</v>
      </c>
      <c r="AJ15" s="24">
        <f t="shared" si="14"/>
        <v>638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586</v>
      </c>
      <c r="AI16" s="29">
        <f>'30.Spieltag'!AK16</f>
        <v>9</v>
      </c>
      <c r="AJ16" s="24">
        <f t="shared" si="14"/>
        <v>631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585</v>
      </c>
      <c r="AI17" s="29">
        <f>'30.Spieltag'!AK17</f>
        <v>10</v>
      </c>
      <c r="AJ17" s="24">
        <f t="shared" si="14"/>
        <v>630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563</v>
      </c>
      <c r="AI18" s="29">
        <f>'30.Spieltag'!AK18</f>
        <v>11</v>
      </c>
      <c r="AJ18" s="24">
        <f t="shared" si="14"/>
        <v>608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558</v>
      </c>
      <c r="AI19" s="29">
        <f>'30.Spieltag'!AK19</f>
        <v>12</v>
      </c>
      <c r="AJ19" s="24">
        <f t="shared" si="14"/>
        <v>603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460</v>
      </c>
      <c r="AI20" s="29">
        <f>'30.Spieltag'!AK20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315</v>
      </c>
      <c r="AI21" s="29">
        <f>'30.Spieltag'!AK21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315</v>
      </c>
      <c r="AI22" s="29">
        <f>'30.Spieltag'!AK22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315</v>
      </c>
      <c r="AI23" s="29">
        <f>'30.Spieltag'!AK23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315</v>
      </c>
      <c r="AI24" s="29">
        <f>'30.Spieltag'!AK24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315</v>
      </c>
      <c r="AI25" s="29">
        <f>'30.Spieltag'!AK25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315</v>
      </c>
      <c r="AI26" s="29">
        <f>'30.Spieltag'!AK26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315</v>
      </c>
      <c r="AI27" s="29">
        <f>'30.Spieltag'!AK27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5" priority="6" rank="3"/>
  </conditionalFormatting>
  <conditionalFormatting sqref="B21:B27">
    <cfRule type="expression" dxfId="24" priority="5">
      <formula>($AG21&gt;40)</formula>
    </cfRule>
  </conditionalFormatting>
  <conditionalFormatting sqref="C2 C6">
    <cfRule type="cellIs" dxfId="23" priority="3" operator="equal">
      <formula>"Schalke 04"</formula>
    </cfRule>
  </conditionalFormatting>
  <conditionalFormatting sqref="R3 L3 C3 X1 U1 F1 AA3 L1 I3 O1 I1 AA1 C1 O3 R1 F3 U3 X3">
    <cfRule type="cellIs" dxfId="22" priority="2" operator="equal">
      <formula>"Schalke 04"</formula>
    </cfRule>
  </conditionalFormatting>
  <conditionalFormatting sqref="B8:B20">
    <cfRule type="expression" dxfId="2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685</v>
      </c>
      <c r="AI8" s="29">
        <f>'31.Spieltag'!AK8</f>
        <v>1</v>
      </c>
      <c r="AJ8" s="24">
        <f t="shared" ref="AJ8" si="8">AG8+AH8</f>
        <v>730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679</v>
      </c>
      <c r="AI9" s="29">
        <f>'31.Spieltag'!AK9</f>
        <v>2</v>
      </c>
      <c r="AJ9" s="24">
        <f t="shared" ref="AJ9:AJ25" si="14">AG9+AH9</f>
        <v>724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675</v>
      </c>
      <c r="AI10" s="29">
        <f>'31.Spieltag'!AK10</f>
        <v>3</v>
      </c>
      <c r="AJ10" s="24">
        <f t="shared" si="14"/>
        <v>720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668</v>
      </c>
      <c r="AI11" s="29">
        <f>'31.Spieltag'!AK11</f>
        <v>4</v>
      </c>
      <c r="AJ11" s="24">
        <f t="shared" si="14"/>
        <v>713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666</v>
      </c>
      <c r="AI12" s="29">
        <f>'31.Spieltag'!AK12</f>
        <v>5</v>
      </c>
      <c r="AJ12" s="24">
        <f t="shared" si="14"/>
        <v>711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662</v>
      </c>
      <c r="AI13" s="29">
        <f>'31.Spieltag'!AK13</f>
        <v>6</v>
      </c>
      <c r="AJ13" s="24">
        <f t="shared" si="14"/>
        <v>707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653</v>
      </c>
      <c r="AI14" s="29">
        <f>'31.Spieltag'!AK14</f>
        <v>7</v>
      </c>
      <c r="AJ14" s="24">
        <f t="shared" si="14"/>
        <v>698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638</v>
      </c>
      <c r="AI15" s="29">
        <f>'31.Spieltag'!AK15</f>
        <v>8</v>
      </c>
      <c r="AJ15" s="24">
        <f t="shared" si="14"/>
        <v>683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631</v>
      </c>
      <c r="AI16" s="29">
        <f>'31.Spieltag'!AK16</f>
        <v>9</v>
      </c>
      <c r="AJ16" s="24">
        <f t="shared" si="14"/>
        <v>676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630</v>
      </c>
      <c r="AI17" s="29">
        <f>'31.Spieltag'!AK17</f>
        <v>10</v>
      </c>
      <c r="AJ17" s="24">
        <f t="shared" si="14"/>
        <v>675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608</v>
      </c>
      <c r="AI18" s="29">
        <f>'31.Spieltag'!AK18</f>
        <v>11</v>
      </c>
      <c r="AJ18" s="24">
        <f t="shared" si="14"/>
        <v>653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603</v>
      </c>
      <c r="AI19" s="29">
        <f>'31.Spieltag'!AK19</f>
        <v>12</v>
      </c>
      <c r="AJ19" s="24">
        <f t="shared" si="14"/>
        <v>648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505</v>
      </c>
      <c r="AI20" s="29">
        <f>'31.Spieltag'!AK20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360</v>
      </c>
      <c r="AI21" s="29">
        <f>'31.Spieltag'!AK21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360</v>
      </c>
      <c r="AI22" s="29">
        <f>'31.Spieltag'!AK22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360</v>
      </c>
      <c r="AI23" s="29">
        <f>'31.Spieltag'!AK23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360</v>
      </c>
      <c r="AI24" s="29">
        <f>'31.Spieltag'!AK24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360</v>
      </c>
      <c r="AI25" s="29">
        <f>'31.Spieltag'!AK25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360</v>
      </c>
      <c r="AI26" s="29">
        <f>'31.Spieltag'!AK26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360</v>
      </c>
      <c r="AI27" s="29">
        <f>'31.Spieltag'!AK27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9" priority="6" rank="3"/>
  </conditionalFormatting>
  <conditionalFormatting sqref="B21:B27">
    <cfRule type="expression" dxfId="18" priority="5">
      <formula>($AG21&gt;40)</formula>
    </cfRule>
  </conditionalFormatting>
  <conditionalFormatting sqref="C2 C6">
    <cfRule type="cellIs" dxfId="17" priority="3" operator="equal">
      <formula>"Schalke 04"</formula>
    </cfRule>
  </conditionalFormatting>
  <conditionalFormatting sqref="C1 L1 F1 X3 L3 AA3 O1 I1 X1 R1 C3 I3 O3 U3 R3 U1 F3 AA1">
    <cfRule type="cellIs" dxfId="16" priority="2" operator="equal">
      <formula>"Schalke 04"</formula>
    </cfRule>
  </conditionalFormatting>
  <conditionalFormatting sqref="B8:B20">
    <cfRule type="expression" dxfId="1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 x14ac:dyDescent="0.2">
      <c r="B2" s="16"/>
      <c r="C2" s="68"/>
      <c r="AC2" s="32"/>
      <c r="AD2" s="68"/>
      <c r="AE2" s="70"/>
      <c r="AF2" s="70"/>
    </row>
    <row r="3" spans="1:42" ht="12" x14ac:dyDescent="0.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730</v>
      </c>
      <c r="AI8" s="29">
        <f>'32.Spieltag'!AK8</f>
        <v>1</v>
      </c>
      <c r="AJ8" s="24">
        <f t="shared" ref="AJ8" si="8">AG8+AH8</f>
        <v>775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724</v>
      </c>
      <c r="AI9" s="29">
        <f>'32.Spieltag'!AK9</f>
        <v>2</v>
      </c>
      <c r="AJ9" s="24">
        <f t="shared" ref="AJ9:AJ25" si="14">AG9+AH9</f>
        <v>769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720</v>
      </c>
      <c r="AI10" s="29">
        <f>'32.Spieltag'!AK10</f>
        <v>3</v>
      </c>
      <c r="AJ10" s="24">
        <f t="shared" si="14"/>
        <v>765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713</v>
      </c>
      <c r="AI11" s="29">
        <f>'32.Spieltag'!AK11</f>
        <v>4</v>
      </c>
      <c r="AJ11" s="24">
        <f t="shared" si="14"/>
        <v>758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711</v>
      </c>
      <c r="AI12" s="29">
        <f>'32.Spieltag'!AK12</f>
        <v>5</v>
      </c>
      <c r="AJ12" s="24">
        <f t="shared" si="14"/>
        <v>756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707</v>
      </c>
      <c r="AI13" s="29">
        <f>'32.Spieltag'!AK13</f>
        <v>6</v>
      </c>
      <c r="AJ13" s="24">
        <f t="shared" si="14"/>
        <v>752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698</v>
      </c>
      <c r="AI14" s="29">
        <f>'32.Spieltag'!AK14</f>
        <v>7</v>
      </c>
      <c r="AJ14" s="24">
        <f t="shared" si="14"/>
        <v>743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683</v>
      </c>
      <c r="AI15" s="29">
        <f>'32.Spieltag'!AK15</f>
        <v>8</v>
      </c>
      <c r="AJ15" s="24">
        <f t="shared" si="14"/>
        <v>728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676</v>
      </c>
      <c r="AI16" s="29">
        <f>'32.Spieltag'!AK16</f>
        <v>9</v>
      </c>
      <c r="AJ16" s="24">
        <f t="shared" si="14"/>
        <v>721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675</v>
      </c>
      <c r="AI17" s="29">
        <f>'32.Spieltag'!AK17</f>
        <v>10</v>
      </c>
      <c r="AJ17" s="24">
        <f t="shared" si="14"/>
        <v>720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653</v>
      </c>
      <c r="AI18" s="29">
        <f>'32.Spieltag'!AK18</f>
        <v>11</v>
      </c>
      <c r="AJ18" s="24">
        <f t="shared" si="14"/>
        <v>698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648</v>
      </c>
      <c r="AI19" s="29">
        <f>'32.Spieltag'!AK19</f>
        <v>12</v>
      </c>
      <c r="AJ19" s="24">
        <f t="shared" si="14"/>
        <v>693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550</v>
      </c>
      <c r="AI20" s="29">
        <f>'32.Spieltag'!AK20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405</v>
      </c>
      <c r="AI21" s="29">
        <f>'32.Spieltag'!AK21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405</v>
      </c>
      <c r="AI22" s="29">
        <f>'32.Spieltag'!AK22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405</v>
      </c>
      <c r="AI23" s="29">
        <f>'32.Spieltag'!AK23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405</v>
      </c>
      <c r="AI24" s="29">
        <f>'32.Spieltag'!AK24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405</v>
      </c>
      <c r="AI25" s="29">
        <f>'32.Spieltag'!AK25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405</v>
      </c>
      <c r="AI26" s="29">
        <f>'32.Spieltag'!AK26</f>
        <v>14</v>
      </c>
      <c r="AJ26" s="24">
        <f t="shared" ref="AJ26" si="16">AG26+AH26</f>
        <v>450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405</v>
      </c>
      <c r="AI27" s="29">
        <f>'32.Spieltag'!AK27</f>
        <v>14</v>
      </c>
      <c r="AJ27" s="24">
        <f t="shared" ref="AJ27" si="19">AG27+AH27</f>
        <v>450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6" rank="3"/>
  </conditionalFormatting>
  <conditionalFormatting sqref="B21:B27">
    <cfRule type="expression" dxfId="12" priority="5">
      <formula>($AG21&gt;40)</formula>
    </cfRule>
  </conditionalFormatting>
  <conditionalFormatting sqref="C2 C6">
    <cfRule type="cellIs" dxfId="11" priority="3" operator="equal">
      <formula>"Schalke 04"</formula>
    </cfRule>
  </conditionalFormatting>
  <conditionalFormatting sqref="O3 I3 C1 F1 I1 R3 AA1 O1 U1 L3 X1 R1 C3 L1 F3 X3 U3 AA3">
    <cfRule type="cellIs" dxfId="10" priority="2" operator="equal">
      <formula>"Schalke 04"</formula>
    </cfRule>
  </conditionalFormatting>
  <conditionalFormatting sqref="B8:B20">
    <cfRule type="expression" dxfId="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 x14ac:dyDescent="0.2">
      <c r="C2" s="68"/>
      <c r="AD2" s="68"/>
      <c r="AE2" s="70"/>
      <c r="AF2" s="70"/>
    </row>
    <row r="3" spans="1:42" ht="12" x14ac:dyDescent="0.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775</v>
      </c>
      <c r="AI8" s="29">
        <f>'33.Spieltag'!AK8</f>
        <v>1</v>
      </c>
      <c r="AJ8" s="24">
        <f t="shared" ref="AJ8" si="8">AG8+AH8</f>
        <v>820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769</v>
      </c>
      <c r="AI9" s="29">
        <f>'33.Spieltag'!AK9</f>
        <v>2</v>
      </c>
      <c r="AJ9" s="24">
        <f t="shared" ref="AJ9:AJ25" si="14">AG9+AH9</f>
        <v>814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765</v>
      </c>
      <c r="AI10" s="29">
        <f>'33.Spieltag'!AK10</f>
        <v>3</v>
      </c>
      <c r="AJ10" s="24">
        <f t="shared" si="14"/>
        <v>810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758</v>
      </c>
      <c r="AI11" s="29">
        <f>'33.Spieltag'!AK11</f>
        <v>4</v>
      </c>
      <c r="AJ11" s="24">
        <f t="shared" si="14"/>
        <v>803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756</v>
      </c>
      <c r="AI12" s="29">
        <f>'33.Spieltag'!AK12</f>
        <v>5</v>
      </c>
      <c r="AJ12" s="24">
        <f t="shared" si="14"/>
        <v>801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752</v>
      </c>
      <c r="AI13" s="29">
        <f>'33.Spieltag'!AK13</f>
        <v>6</v>
      </c>
      <c r="AJ13" s="24">
        <f t="shared" si="14"/>
        <v>797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743</v>
      </c>
      <c r="AI14" s="29">
        <f>'33.Spieltag'!AK14</f>
        <v>7</v>
      </c>
      <c r="AJ14" s="24">
        <f t="shared" si="14"/>
        <v>788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728</v>
      </c>
      <c r="AI15" s="29">
        <f>'33.Spieltag'!AK15</f>
        <v>8</v>
      </c>
      <c r="AJ15" s="24">
        <f t="shared" si="14"/>
        <v>773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721</v>
      </c>
      <c r="AI16" s="29">
        <f>'33.Spieltag'!AK16</f>
        <v>9</v>
      </c>
      <c r="AJ16" s="24">
        <f t="shared" si="14"/>
        <v>766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720</v>
      </c>
      <c r="AI17" s="29">
        <f>'33.Spieltag'!AK17</f>
        <v>10</v>
      </c>
      <c r="AJ17" s="24">
        <f t="shared" si="14"/>
        <v>765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698</v>
      </c>
      <c r="AI18" s="29">
        <f>'33.Spieltag'!AK18</f>
        <v>11</v>
      </c>
      <c r="AJ18" s="24">
        <f t="shared" si="14"/>
        <v>743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693</v>
      </c>
      <c r="AI19" s="29">
        <f>'33.Spieltag'!AK19</f>
        <v>12</v>
      </c>
      <c r="AJ19" s="24">
        <f t="shared" si="14"/>
        <v>738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595</v>
      </c>
      <c r="AI20" s="29">
        <f>'33.Spieltag'!AK20</f>
        <v>13</v>
      </c>
      <c r="AJ20" s="24">
        <f t="shared" si="14"/>
        <v>640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450</v>
      </c>
      <c r="AI21" s="29">
        <f>'33.Spieltag'!AK21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450</v>
      </c>
      <c r="AI22" s="29">
        <f>'33.Spieltag'!AK22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450</v>
      </c>
      <c r="AI23" s="29">
        <f>'33.Spieltag'!AK23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450</v>
      </c>
      <c r="AI24" s="29">
        <f>'33.Spieltag'!AK24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450</v>
      </c>
      <c r="AI25" s="29">
        <f>'33.Spieltag'!AK25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450</v>
      </c>
      <c r="AI26" s="29">
        <f>'33.Spieltag'!AK26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450</v>
      </c>
      <c r="AI27" s="29">
        <f>'33.Spieltag'!AK27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8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" priority="6" rank="3"/>
  </conditionalFormatting>
  <conditionalFormatting sqref="B21:B27">
    <cfRule type="expression" dxfId="6" priority="5">
      <formula>($AG21&gt;40)</formula>
    </cfRule>
  </conditionalFormatting>
  <conditionalFormatting sqref="C2">
    <cfRule type="cellIs" dxfId="5" priority="3" operator="equal">
      <formula>"Schalke 04"</formula>
    </cfRule>
  </conditionalFormatting>
  <conditionalFormatting sqref="C1 F1 O1 U3 L3 X3 AA1 AA3 R1 R3 L1 O3 I1 C3 F3 U1 I3 X1">
    <cfRule type="cellIs" dxfId="4" priority="2" operator="equal">
      <formula>"Schalke 04"</formula>
    </cfRule>
  </conditionalFormatting>
  <conditionalFormatting sqref="B8:B20">
    <cfRule type="expression" dxfId="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4" sqref="AT24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12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830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817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19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704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704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12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826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3</v>
      </c>
      <c r="AP5" s="60">
        <f t="shared" ref="AP5:AP15" si="19">AK5-AO5-AN5-AM5-AL5</f>
        <v>823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10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816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807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853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844</v>
      </c>
      <c r="AQ7" s="64">
        <f t="shared" ref="AQ7:AQ13" si="20">SUM(AL9:AO9)</f>
        <v>18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6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789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2</v>
      </c>
      <c r="AP8" s="60">
        <f t="shared" si="19"/>
        <v>787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868</v>
      </c>
      <c r="AL9" s="59">
        <f t="shared" si="15"/>
        <v>0</v>
      </c>
      <c r="AM9" s="59">
        <f t="shared" si="16"/>
        <v>4</v>
      </c>
      <c r="AN9" s="59">
        <f t="shared" si="17"/>
        <v>5</v>
      </c>
      <c r="AO9" s="59">
        <f t="shared" si="18"/>
        <v>9</v>
      </c>
      <c r="AP9" s="60">
        <f t="shared" si="19"/>
        <v>850</v>
      </c>
      <c r="AQ9" s="64">
        <f t="shared" si="20"/>
        <v>19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4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784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782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848</v>
      </c>
      <c r="AL11" s="59">
        <f t="shared" si="15"/>
        <v>2</v>
      </c>
      <c r="AM11" s="59">
        <f t="shared" si="16"/>
        <v>5</v>
      </c>
      <c r="AN11" s="59">
        <f t="shared" si="17"/>
        <v>5</v>
      </c>
      <c r="AO11" s="59">
        <f t="shared" si="18"/>
        <v>7</v>
      </c>
      <c r="AP11" s="60">
        <f t="shared" si="19"/>
        <v>829</v>
      </c>
      <c r="AQ11" s="64">
        <f t="shared" si="20"/>
        <v>7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24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860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850</v>
      </c>
      <c r="AQ12" s="64">
        <f t="shared" si="20"/>
        <v>8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8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794</v>
      </c>
      <c r="AL13" s="59">
        <f t="shared" si="15"/>
        <v>0</v>
      </c>
      <c r="AM13" s="59">
        <f t="shared" si="16"/>
        <v>2</v>
      </c>
      <c r="AN13" s="59">
        <f t="shared" si="17"/>
        <v>2</v>
      </c>
      <c r="AO13" s="59">
        <f t="shared" si="18"/>
        <v>3</v>
      </c>
      <c r="AP13" s="60">
        <f t="shared" si="19"/>
        <v>787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0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831</v>
      </c>
      <c r="AL14" s="59">
        <f t="shared" si="15"/>
        <v>0</v>
      </c>
      <c r="AM14" s="59">
        <f t="shared" si="16"/>
        <v>0</v>
      </c>
      <c r="AN14" s="59">
        <f t="shared" si="17"/>
        <v>4</v>
      </c>
      <c r="AO14" s="59">
        <f t="shared" si="18"/>
        <v>4</v>
      </c>
      <c r="AP14" s="60">
        <f t="shared" si="19"/>
        <v>823</v>
      </c>
      <c r="AQ14" s="64">
        <f>SUM(AL8:AO8)</f>
        <v>2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0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840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830</v>
      </c>
      <c r="AQ15" s="64">
        <f>SUM(AL5:AO5)</f>
        <v>3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0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540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540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0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540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540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0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540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540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0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540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540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0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540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540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0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540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540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0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540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540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87</v>
      </c>
      <c r="Y28" s="65">
        <f t="shared" si="28"/>
        <v>765</v>
      </c>
      <c r="Z28" s="65">
        <f t="shared" si="28"/>
        <v>765</v>
      </c>
      <c r="AA28" s="65">
        <f t="shared" si="28"/>
        <v>765</v>
      </c>
      <c r="AB28" s="65">
        <f t="shared" si="28"/>
        <v>765</v>
      </c>
      <c r="AC28" s="65">
        <f t="shared" si="28"/>
        <v>765</v>
      </c>
      <c r="AD28" s="65">
        <f t="shared" si="28"/>
        <v>765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12063</v>
      </c>
      <c r="AL28" s="65">
        <f t="shared" si="28"/>
        <v>4</v>
      </c>
      <c r="AM28" s="65">
        <f t="shared" si="28"/>
        <v>17</v>
      </c>
      <c r="AN28" s="65">
        <f t="shared" si="28"/>
        <v>28</v>
      </c>
      <c r="AO28" s="65">
        <f t="shared" si="28"/>
        <v>45</v>
      </c>
      <c r="AP28" s="65">
        <f t="shared" si="28"/>
        <v>11969</v>
      </c>
      <c r="AQ28" s="65">
        <f t="shared" ref="AQ28" si="29">SUM(AQ5:AQ25)</f>
        <v>97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36">
    <cfRule type="top10" dxfId="2" priority="301" rank="1"/>
  </conditionalFormatting>
  <conditionalFormatting sqref="A3:A25">
    <cfRule type="colorScale" priority="13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" priority="1394" bottom="1" rank="4"/>
  </conditionalFormatting>
  <conditionalFormatting sqref="AU23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2022-02-14T07:46:23Z</cp:lastPrinted>
  <dcterms:created xsi:type="dcterms:W3CDTF">1998-11-12T06:25:58Z</dcterms:created>
  <dcterms:modified xsi:type="dcterms:W3CDTF">2022-02-14T07:46:27Z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