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7440528-8416-4CD7-BF6B-E59F243CD771}" xr6:coauthVersionLast="47" xr6:coauthVersionMax="47" xr10:uidLastSave="{00000000-0000-0000-0000-000000000000}"/>
  <bookViews>
    <workbookView xWindow="-120" yWindow="-120" windowWidth="29040" windowHeight="15720" tabRatio="514" firstSheet="17" activeTab="2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4">'25.Spieltag'!$A$4:$AK$20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4" l="1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B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B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B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B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B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B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B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B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B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B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B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B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B16" i="35"/>
  <c r="AC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G27" i="11"/>
  <c r="AB22" i="35" s="1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G27" i="2"/>
  <c r="AD22" i="35" s="1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AG26" i="3"/>
  <c r="W21" i="35"/>
  <c r="O21" i="35"/>
  <c r="G20" i="35"/>
  <c r="AF21" i="35"/>
  <c r="AG26" i="2"/>
  <c r="AD21" i="35" s="1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A8" i="35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A12" i="35"/>
  <c r="AA6" i="35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A11" i="35"/>
  <c r="AA5" i="35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A17" i="35"/>
  <c r="AA9" i="35"/>
  <c r="AA4" i="35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G24" i="16"/>
  <c r="AI19" i="35" s="1"/>
  <c r="AG14" i="13"/>
  <c r="Z9" i="35" s="1"/>
  <c r="AG11" i="6"/>
  <c r="AG22" i="11"/>
  <c r="AB17" i="35" s="1"/>
  <c r="AG14" i="11"/>
  <c r="AG9" i="11"/>
  <c r="AA14" i="35"/>
  <c r="Z19" i="35"/>
  <c r="AG12" i="6"/>
  <c r="AG25" i="11"/>
  <c r="AB20" i="35" s="1"/>
  <c r="AG17" i="11"/>
  <c r="AG20" i="11"/>
  <c r="AG12" i="11"/>
  <c r="AG17" i="13"/>
  <c r="Z12" i="35" s="1"/>
  <c r="AG9" i="13"/>
  <c r="Z4" i="35" s="1"/>
  <c r="AG16" i="14"/>
  <c r="Y11" i="35" s="1"/>
  <c r="AG23" i="11"/>
  <c r="AB18" i="35" s="1"/>
  <c r="AG15" i="11"/>
  <c r="AA15" i="35"/>
  <c r="AA7" i="35"/>
  <c r="Z20" i="35"/>
  <c r="AG24" i="15"/>
  <c r="X19" i="35" s="1"/>
  <c r="AG13" i="6"/>
  <c r="AG18" i="11"/>
  <c r="AA18" i="35"/>
  <c r="AA10" i="35"/>
  <c r="AG21" i="15"/>
  <c r="X16" i="35" s="1"/>
  <c r="AG10" i="6"/>
  <c r="AG21" i="11"/>
  <c r="AG13" i="11"/>
  <c r="AA13" i="35"/>
  <c r="Z18" i="35"/>
  <c r="AG19" i="14"/>
  <c r="Y14" i="35" s="1"/>
  <c r="AG24" i="11"/>
  <c r="AB19" i="35" s="1"/>
  <c r="AG16" i="1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A3" i="35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L3" i="35" l="1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18" i="24"/>
  <c r="AI18" i="23"/>
  <c r="A26" i="24"/>
  <c r="AH18" i="22"/>
  <c r="AJ18" i="22" s="1"/>
  <c r="AK18" i="23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22" i="11"/>
  <c r="AJ22" i="11" s="1"/>
  <c r="AH21" i="20"/>
  <c r="AJ21" i="20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14" i="23"/>
  <c r="AI14" i="22"/>
  <c r="A26" i="23"/>
  <c r="AH19" i="11"/>
  <c r="AJ19" i="11" s="1"/>
  <c r="A25" i="23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J23" i="2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22" i="16"/>
  <c r="AJ22" i="16" s="1"/>
  <c r="AH12" i="16"/>
  <c r="AJ1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K20" i="13"/>
  <c r="AK12" i="13"/>
  <c r="AH25" i="11"/>
  <c r="AJ25" i="11" s="1"/>
  <c r="A21" i="14"/>
  <c r="A18" i="14"/>
  <c r="AI18" i="13"/>
  <c r="AH21" i="11"/>
  <c r="AJ21" i="11" s="1"/>
  <c r="AH9" i="34"/>
  <c r="AJ9" i="34" s="1"/>
  <c r="AH19" i="34"/>
  <c r="AJ19" i="34" s="1"/>
  <c r="A20" i="14"/>
  <c r="AI20" i="13"/>
  <c r="A23" i="14"/>
  <c r="AK18" i="13"/>
  <c r="AK17" i="13"/>
  <c r="AK13" i="13"/>
  <c r="A22" i="14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H15" i="34"/>
  <c r="AJ15" i="34" s="1"/>
  <c r="A23" i="13"/>
  <c r="AH11" i="34"/>
  <c r="AJ11" i="34" s="1"/>
  <c r="AH10" i="34"/>
  <c r="AJ10" i="34" s="1"/>
  <c r="A12" i="13"/>
  <c r="AH13" i="34"/>
  <c r="AJ13" i="34" s="1"/>
  <c r="A21" i="13"/>
  <c r="AH14" i="6"/>
  <c r="AJ14" i="6" s="1"/>
  <c r="AH14" i="2" s="1"/>
  <c r="AH26" i="11"/>
  <c r="AJ26" i="11" s="1"/>
  <c r="A13" i="13"/>
  <c r="AH21" i="6"/>
  <c r="AJ21" i="6" s="1"/>
  <c r="AH21" i="2" s="1"/>
  <c r="AH25" i="6"/>
  <c r="AJ25" i="6" s="1"/>
  <c r="AH25" i="2" s="1"/>
  <c r="A24" i="13"/>
  <c r="A11" i="13"/>
  <c r="A14" i="13"/>
  <c r="AH23" i="34"/>
  <c r="AJ23" i="34" s="1"/>
  <c r="A17" i="13"/>
  <c r="AH24" i="11"/>
  <c r="AJ24" i="11" s="1"/>
  <c r="A8" i="13"/>
  <c r="AH17" i="34"/>
  <c r="AJ17" i="34" s="1"/>
  <c r="A18" i="13"/>
  <c r="A27" i="13"/>
  <c r="A20" i="13"/>
  <c r="A22" i="13"/>
  <c r="A9" i="13"/>
  <c r="AH18" i="11"/>
  <c r="AJ18" i="11" s="1"/>
  <c r="A26" i="13"/>
  <c r="AH20" i="11"/>
  <c r="AJ20" i="11" s="1"/>
  <c r="AH8" i="5"/>
  <c r="AJ8" i="5" s="1"/>
  <c r="AK15" i="11" l="1"/>
  <c r="AI15" i="6" s="1"/>
  <c r="AI17" i="11"/>
  <c r="AK11" i="11"/>
  <c r="A11" i="11" s="1"/>
  <c r="AK27" i="11"/>
  <c r="AI27" i="6" s="1"/>
  <c r="AI8" i="11"/>
  <c r="AK16" i="11"/>
  <c r="AK10" i="11"/>
  <c r="AI13" i="11"/>
  <c r="AI9" i="11"/>
  <c r="AI27" i="11"/>
  <c r="AI16" i="11"/>
  <c r="AI18" i="11"/>
  <c r="AI23" i="11"/>
  <c r="AI25" i="11"/>
  <c r="AK19" i="11"/>
  <c r="AK22" i="11"/>
  <c r="AK14" i="11"/>
  <c r="AI10" i="11"/>
  <c r="AI22" i="11"/>
  <c r="AJ21" i="2"/>
  <c r="AI21" i="11"/>
  <c r="AJ14" i="2"/>
  <c r="AI14" i="11"/>
  <c r="AI24" i="11"/>
  <c r="AH24" i="6"/>
  <c r="AJ24" i="6" s="1"/>
  <c r="AH24" i="2" s="1"/>
  <c r="AK24" i="11"/>
  <c r="AI26" i="11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I20" i="11"/>
  <c r="AJ25" i="2"/>
  <c r="AK23" i="11"/>
  <c r="AI11" i="11"/>
  <c r="AH20" i="6"/>
  <c r="AJ20" i="6" s="1"/>
  <c r="AH20" i="2" s="1"/>
  <c r="AK20" i="11"/>
  <c r="AI15" i="11"/>
  <c r="AI12" i="11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<sst xmlns="http://schemas.openxmlformats.org/spreadsheetml/2006/main" count="7494" uniqueCount="100">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</sst>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4 F4:F6 U6 L4 X6 X4 AA6">
    <cfRule type="cellIs" dxfId="78" priority="3" operator="equal">
      <formula>"Schalke 04"</formula>
    </cfRule>
  </conditionalFormatting>
  <conditionalFormatting sqref="U4 R4 AA4 O4 R6 I4 I6 L6 C6 O6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F4 L6 C4 O4:O6 U6 R4 AA6">
    <cfRule type="cellIs" dxfId="72" priority="3" operator="equal">
      <formula>"Schalke 04"</formula>
    </cfRule>
  </conditionalFormatting>
  <conditionalFormatting sqref="U4 I6 L4 X4 C6 AA4 R6 X6 F6 I4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F4 I6 O4 R6 C4 U5:U6 L4 AA6">
    <cfRule type="cellIs" dxfId="66" priority="3" operator="equal">
      <formula>"Schalke 04"</formula>
    </cfRule>
  </conditionalFormatting>
  <conditionalFormatting sqref="AA4 F6 O6 I4 U4 R4 L6 C6 X6 X4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abSelected="1" topLeftCell="A4" workbookViewId="0">
      <selection activeCell="U12" sqref="U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82</v>
      </c>
      <c r="C8" s="17" t="s">
        <v>13</v>
      </c>
      <c r="D8" s="18" t="s">
        <v>78</v>
      </c>
      <c r="E8" s="19">
        <v>0</v>
      </c>
      <c r="F8" s="17" t="s">
        <v>2</v>
      </c>
      <c r="G8" s="18" t="s">
        <v>13</v>
      </c>
      <c r="H8" s="19" t="s">
        <v>14</v>
      </c>
      <c r="I8" s="17" t="s">
        <v>13</v>
      </c>
      <c r="J8" s="18" t="s">
        <v>77</v>
      </c>
      <c r="K8" s="88">
        <v>0</v>
      </c>
      <c r="L8" s="17" t="s">
        <v>13</v>
      </c>
      <c r="M8" s="18" t="s">
        <v>78</v>
      </c>
      <c r="N8" s="66" t="s">
        <v>13</v>
      </c>
      <c r="O8" s="17" t="s">
        <v>78</v>
      </c>
      <c r="P8" s="18" t="s">
        <v>13</v>
      </c>
      <c r="Q8" s="19">
        <v>0</v>
      </c>
      <c r="R8" s="17" t="s">
        <v>78</v>
      </c>
      <c r="S8" s="18" t="s">
        <v>78</v>
      </c>
      <c r="T8" s="19">
        <v>0</v>
      </c>
      <c r="U8" s="17" t="s">
        <v>13</v>
      </c>
      <c r="V8" s="18" t="s">
        <v>77</v>
      </c>
      <c r="W8" s="66" t="s">
        <v>13</v>
      </c>
      <c r="X8" s="17" t="s">
        <v>13</v>
      </c>
      <c r="Y8" s="18" t="s">
        <v>77</v>
      </c>
      <c r="Z8" s="19" t="s">
        <v>13</v>
      </c>
      <c r="AA8" s="17" t="s">
        <v>13</v>
      </c>
      <c r="AB8" s="18" t="s">
        <v>2</v>
      </c>
      <c r="AC8" s="19">
        <v>0</v>
      </c>
      <c r="AD8" s="20"/>
      <c r="AE8" s="18"/>
      <c r="AF8" s="19"/>
      <c r="AG8" s="21">
        <v>11</v>
      </c>
      <c r="AH8" s="22">
        <v>344</v>
      </c>
      <c r="AI8" s="29">
        <v>1</v>
      </c>
      <c r="AJ8" s="24">
        <v>355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76</v>
      </c>
      <c r="C9" s="17" t="s">
        <v>13</v>
      </c>
      <c r="D9" s="18" t="s">
        <v>77</v>
      </c>
      <c r="E9" s="19">
        <v>0</v>
      </c>
      <c r="F9" s="17" t="s">
        <v>78</v>
      </c>
      <c r="G9" s="18" t="s">
        <v>13</v>
      </c>
      <c r="H9" s="19">
        <v>0</v>
      </c>
      <c r="I9" s="17" t="s">
        <v>13</v>
      </c>
      <c r="J9" s="18" t="s">
        <v>77</v>
      </c>
      <c r="K9" s="88">
        <v>0</v>
      </c>
      <c r="L9" s="17" t="s">
        <v>13</v>
      </c>
      <c r="M9" s="18" t="s">
        <v>77</v>
      </c>
      <c r="N9" s="66" t="s">
        <v>2</v>
      </c>
      <c r="O9" s="17" t="s">
        <v>78</v>
      </c>
      <c r="P9" s="18" t="s">
        <v>13</v>
      </c>
      <c r="Q9" s="19">
        <v>0</v>
      </c>
      <c r="R9" s="17" t="s">
        <v>78</v>
      </c>
      <c r="S9" s="18" t="s">
        <v>77</v>
      </c>
      <c r="T9" s="19" t="s">
        <v>2</v>
      </c>
      <c r="U9" s="17" t="s">
        <v>13</v>
      </c>
      <c r="V9" s="18" t="s">
        <v>77</v>
      </c>
      <c r="W9" s="66" t="s">
        <v>13</v>
      </c>
      <c r="X9" s="17" t="s">
        <v>13</v>
      </c>
      <c r="Y9" s="18" t="s">
        <v>77</v>
      </c>
      <c r="Z9" s="19" t="s">
        <v>13</v>
      </c>
      <c r="AA9" s="17" t="s">
        <v>13</v>
      </c>
      <c r="AB9" s="18" t="s">
        <v>78</v>
      </c>
      <c r="AC9" s="19" t="s">
        <v>2</v>
      </c>
      <c r="AD9" s="28"/>
      <c r="AE9" s="26"/>
      <c r="AF9" s="19"/>
      <c r="AG9" s="21">
        <v>13</v>
      </c>
      <c r="AH9" s="22">
        <v>338</v>
      </c>
      <c r="AI9" s="29">
        <v>3</v>
      </c>
      <c r="AJ9" s="24">
        <v>351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83</v>
      </c>
      <c r="C10" s="17" t="s">
        <v>77</v>
      </c>
      <c r="D10" s="18" t="s">
        <v>78</v>
      </c>
      <c r="E10" s="19" t="s">
        <v>2</v>
      </c>
      <c r="F10" s="17" t="s">
        <v>78</v>
      </c>
      <c r="G10" s="18" t="s">
        <v>78</v>
      </c>
      <c r="H10" s="19">
        <v>0</v>
      </c>
      <c r="I10" s="17" t="s">
        <v>13</v>
      </c>
      <c r="J10" s="18" t="s">
        <v>77</v>
      </c>
      <c r="K10" s="88">
        <v>0</v>
      </c>
      <c r="L10" s="17" t="s">
        <v>13</v>
      </c>
      <c r="M10" s="18" t="s">
        <v>78</v>
      </c>
      <c r="N10" s="66" t="s">
        <v>13</v>
      </c>
      <c r="O10" s="17" t="s">
        <v>77</v>
      </c>
      <c r="P10" s="18" t="s">
        <v>13</v>
      </c>
      <c r="Q10" s="19">
        <v>0</v>
      </c>
      <c r="R10" s="17" t="s">
        <v>78</v>
      </c>
      <c r="S10" s="18" t="s">
        <v>2</v>
      </c>
      <c r="T10" s="19">
        <v>0</v>
      </c>
      <c r="U10" s="17" t="s">
        <v>78</v>
      </c>
      <c r="V10" s="18" t="s">
        <v>77</v>
      </c>
      <c r="W10" s="66" t="s">
        <v>2</v>
      </c>
      <c r="X10" s="17" t="s">
        <v>77</v>
      </c>
      <c r="Y10" s="18" t="s">
        <v>77</v>
      </c>
      <c r="Z10" s="19">
        <v>0</v>
      </c>
      <c r="AA10" s="17" t="s">
        <v>77</v>
      </c>
      <c r="AB10" s="18" t="s">
        <v>13</v>
      </c>
      <c r="AC10" s="19">
        <v>0</v>
      </c>
      <c r="AD10" s="28"/>
      <c r="AE10" s="26"/>
      <c r="AF10" s="19"/>
      <c r="AG10" s="21">
        <v>8</v>
      </c>
      <c r="AH10" s="22">
        <v>339</v>
      </c>
      <c r="AI10" s="29">
        <v>2</v>
      </c>
      <c r="AJ10" s="24">
        <v>347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80</v>
      </c>
      <c r="C11" s="17" t="s">
        <v>78</v>
      </c>
      <c r="D11" s="18" t="s">
        <v>13</v>
      </c>
      <c r="E11" s="19" t="s">
        <v>2</v>
      </c>
      <c r="F11" s="17" t="s">
        <v>13</v>
      </c>
      <c r="G11" s="18" t="s">
        <v>78</v>
      </c>
      <c r="H11" s="19" t="s">
        <v>2</v>
      </c>
      <c r="I11" s="17" t="s">
        <v>13</v>
      </c>
      <c r="J11" s="18" t="s">
        <v>78</v>
      </c>
      <c r="K11" s="88">
        <v>0</v>
      </c>
      <c r="L11" s="17" t="s">
        <v>13</v>
      </c>
      <c r="M11" s="18" t="s">
        <v>78</v>
      </c>
      <c r="N11" s="66" t="s">
        <v>13</v>
      </c>
      <c r="O11" s="17" t="s">
        <v>78</v>
      </c>
      <c r="P11" s="18" t="s">
        <v>13</v>
      </c>
      <c r="Q11" s="19">
        <v>0</v>
      </c>
      <c r="R11" s="17" t="s">
        <v>13</v>
      </c>
      <c r="S11" s="18" t="s">
        <v>13</v>
      </c>
      <c r="T11" s="19">
        <v>0</v>
      </c>
      <c r="U11" s="17" t="s">
        <v>2</v>
      </c>
      <c r="V11" s="18" t="s">
        <v>78</v>
      </c>
      <c r="W11" s="66" t="s">
        <v>13</v>
      </c>
      <c r="X11" s="17" t="s">
        <v>13</v>
      </c>
      <c r="Y11" s="18" t="s">
        <v>77</v>
      </c>
      <c r="Z11" s="19" t="s">
        <v>13</v>
      </c>
      <c r="AA11" s="17" t="s">
        <v>78</v>
      </c>
      <c r="AB11" s="18" t="s">
        <v>2</v>
      </c>
      <c r="AC11" s="19">
        <v>0</v>
      </c>
      <c r="AD11" s="28"/>
      <c r="AE11" s="26"/>
      <c r="AF11" s="19"/>
      <c r="AG11" s="21">
        <v>12</v>
      </c>
      <c r="AH11" s="22">
        <v>334</v>
      </c>
      <c r="AI11" s="29">
        <v>4</v>
      </c>
      <c r="AJ11" s="24">
        <v>346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79</v>
      </c>
      <c r="C12" s="17" t="s">
        <v>13</v>
      </c>
      <c r="D12" s="18" t="s">
        <v>78</v>
      </c>
      <c r="E12" s="19">
        <v>0</v>
      </c>
      <c r="F12" s="17" t="s">
        <v>78</v>
      </c>
      <c r="G12" s="18" t="s">
        <v>78</v>
      </c>
      <c r="H12" s="19">
        <v>0</v>
      </c>
      <c r="I12" s="17" t="s">
        <v>2</v>
      </c>
      <c r="J12" s="18" t="s">
        <v>77</v>
      </c>
      <c r="K12" s="88">
        <v>0</v>
      </c>
      <c r="L12" s="17" t="s">
        <v>13</v>
      </c>
      <c r="M12" s="18" t="s">
        <v>77</v>
      </c>
      <c r="N12" s="66" t="s">
        <v>2</v>
      </c>
      <c r="O12" s="17" t="s">
        <v>78</v>
      </c>
      <c r="P12" s="18" t="s">
        <v>77</v>
      </c>
      <c r="Q12" s="19" t="s">
        <v>13</v>
      </c>
      <c r="R12" s="17" t="s">
        <v>78</v>
      </c>
      <c r="S12" s="18" t="s">
        <v>77</v>
      </c>
      <c r="T12" s="19" t="s">
        <v>2</v>
      </c>
      <c r="U12" s="17" t="s">
        <v>13</v>
      </c>
      <c r="V12" s="18" t="s">
        <v>77</v>
      </c>
      <c r="W12" s="66" t="s">
        <v>13</v>
      </c>
      <c r="X12" s="17" t="s">
        <v>13</v>
      </c>
      <c r="Y12" s="18" t="s">
        <v>77</v>
      </c>
      <c r="Z12" s="19" t="s">
        <v>13</v>
      </c>
      <c r="AA12" s="17" t="s">
        <v>78</v>
      </c>
      <c r="AB12" s="18" t="s">
        <v>78</v>
      </c>
      <c r="AC12" s="19">
        <v>0</v>
      </c>
      <c r="AD12" s="28"/>
      <c r="AE12" s="26"/>
      <c r="AF12" s="19"/>
      <c r="AG12" s="21">
        <v>12</v>
      </c>
      <c r="AH12" s="22">
        <v>329</v>
      </c>
      <c r="AI12" s="29">
        <v>5</v>
      </c>
      <c r="AJ12" s="24">
        <v>341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84</v>
      </c>
      <c r="C13" s="17" t="s">
        <v>78</v>
      </c>
      <c r="D13" s="18" t="s">
        <v>78</v>
      </c>
      <c r="E13" s="19">
        <v>0</v>
      </c>
      <c r="F13" s="17" t="s">
        <v>13</v>
      </c>
      <c r="G13" s="18" t="s">
        <v>78</v>
      </c>
      <c r="H13" s="19" t="s">
        <v>2</v>
      </c>
      <c r="I13" s="17" t="s">
        <v>14</v>
      </c>
      <c r="J13" s="18" t="s">
        <v>78</v>
      </c>
      <c r="K13" s="88">
        <v>0</v>
      </c>
      <c r="L13" s="17" t="s">
        <v>13</v>
      </c>
      <c r="M13" s="18" t="s">
        <v>77</v>
      </c>
      <c r="N13" s="66" t="s">
        <v>2</v>
      </c>
      <c r="O13" s="17" t="s">
        <v>78</v>
      </c>
      <c r="P13" s="18" t="s">
        <v>2</v>
      </c>
      <c r="Q13" s="19">
        <v>0</v>
      </c>
      <c r="R13" s="17" t="s">
        <v>78</v>
      </c>
      <c r="S13" s="18" t="s">
        <v>78</v>
      </c>
      <c r="T13" s="19">
        <v>0</v>
      </c>
      <c r="U13" s="17" t="s">
        <v>2</v>
      </c>
      <c r="V13" s="18" t="s">
        <v>77</v>
      </c>
      <c r="W13" s="66" t="s">
        <v>13</v>
      </c>
      <c r="X13" s="17" t="s">
        <v>2</v>
      </c>
      <c r="Y13" s="18" t="s">
        <v>78</v>
      </c>
      <c r="Z13" s="19" t="s">
        <v>13</v>
      </c>
      <c r="AA13" s="17" t="s">
        <v>13</v>
      </c>
      <c r="AB13" s="18" t="s">
        <v>2</v>
      </c>
      <c r="AC13" s="19">
        <v>0</v>
      </c>
      <c r="AD13" s="28"/>
      <c r="AE13" s="26"/>
      <c r="AF13" s="19"/>
      <c r="AG13" s="21">
        <v>10</v>
      </c>
      <c r="AH13" s="22">
        <v>321</v>
      </c>
      <c r="AI13" s="29">
        <v>6</v>
      </c>
      <c r="AJ13" s="24">
        <v>331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78</v>
      </c>
      <c r="D14" s="18" t="s">
        <v>13</v>
      </c>
      <c r="E14" s="19" t="s">
        <v>2</v>
      </c>
      <c r="F14" s="17" t="s">
        <v>13</v>
      </c>
      <c r="G14" s="18" t="s">
        <v>78</v>
      </c>
      <c r="H14" s="19" t="s">
        <v>2</v>
      </c>
      <c r="I14" s="17" t="s">
        <v>13</v>
      </c>
      <c r="J14" s="18" t="s">
        <v>78</v>
      </c>
      <c r="K14" s="88">
        <v>0</v>
      </c>
      <c r="L14" s="17" t="s">
        <v>13</v>
      </c>
      <c r="M14" s="18" t="s">
        <v>78</v>
      </c>
      <c r="N14" s="66" t="s">
        <v>13</v>
      </c>
      <c r="O14" s="17" t="s">
        <v>78</v>
      </c>
      <c r="P14" s="18" t="s">
        <v>13</v>
      </c>
      <c r="Q14" s="19">
        <v>0</v>
      </c>
      <c r="R14" s="17" t="s">
        <v>78</v>
      </c>
      <c r="S14" s="18" t="s">
        <v>13</v>
      </c>
      <c r="T14" s="19">
        <v>0</v>
      </c>
      <c r="U14" s="17" t="s">
        <v>2</v>
      </c>
      <c r="V14" s="18" t="s">
        <v>78</v>
      </c>
      <c r="W14" s="66" t="s">
        <v>13</v>
      </c>
      <c r="X14" s="17" t="s">
        <v>13</v>
      </c>
      <c r="Y14" s="18" t="s">
        <v>78</v>
      </c>
      <c r="Z14" s="19" t="s">
        <v>13</v>
      </c>
      <c r="AA14" s="17" t="s">
        <v>78</v>
      </c>
      <c r="AB14" s="18" t="s">
        <v>13</v>
      </c>
      <c r="AC14" s="19">
        <v>0</v>
      </c>
      <c r="AD14" s="28"/>
      <c r="AE14" s="26"/>
      <c r="AF14" s="19"/>
      <c r="AG14" s="21">
        <v>12</v>
      </c>
      <c r="AH14" s="22">
        <v>310</v>
      </c>
      <c r="AI14" s="29">
        <v>7</v>
      </c>
      <c r="AJ14" s="24">
        <v>322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90</v>
      </c>
      <c r="C15" s="17" t="s">
        <v>13</v>
      </c>
      <c r="D15" s="18" t="s">
        <v>78</v>
      </c>
      <c r="E15" s="19">
        <v>0</v>
      </c>
      <c r="F15" s="17" t="s">
        <v>13</v>
      </c>
      <c r="G15" s="18" t="s">
        <v>78</v>
      </c>
      <c r="H15" s="19" t="s">
        <v>2</v>
      </c>
      <c r="I15" s="17" t="s">
        <v>2</v>
      </c>
      <c r="J15" s="18" t="s">
        <v>78</v>
      </c>
      <c r="K15" s="88">
        <v>0</v>
      </c>
      <c r="L15" s="17" t="s">
        <v>13</v>
      </c>
      <c r="M15" s="18" t="s">
        <v>77</v>
      </c>
      <c r="N15" s="66" t="s">
        <v>2</v>
      </c>
      <c r="O15" s="17" t="s">
        <v>78</v>
      </c>
      <c r="P15" s="18" t="s">
        <v>78</v>
      </c>
      <c r="Q15" s="19">
        <v>0</v>
      </c>
      <c r="R15" s="17" t="s">
        <v>13</v>
      </c>
      <c r="S15" s="18" t="s">
        <v>13</v>
      </c>
      <c r="T15" s="19">
        <v>0</v>
      </c>
      <c r="U15" s="17" t="s">
        <v>13</v>
      </c>
      <c r="V15" s="18" t="s">
        <v>77</v>
      </c>
      <c r="W15" s="66" t="s">
        <v>13</v>
      </c>
      <c r="X15" s="17" t="s">
        <v>13</v>
      </c>
      <c r="Y15" s="18" t="s">
        <v>78</v>
      </c>
      <c r="Z15" s="19" t="s">
        <v>13</v>
      </c>
      <c r="AA15" s="17" t="s">
        <v>13</v>
      </c>
      <c r="AB15" s="18" t="s">
        <v>78</v>
      </c>
      <c r="AC15" s="19" t="s">
        <v>2</v>
      </c>
      <c r="AD15" s="28"/>
      <c r="AE15" s="26"/>
      <c r="AF15" s="19"/>
      <c r="AG15" s="21">
        <v>13</v>
      </c>
      <c r="AH15" s="22">
        <v>298</v>
      </c>
      <c r="AI15" s="29">
        <v>8</v>
      </c>
      <c r="AJ15" s="24">
        <v>311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86</v>
      </c>
      <c r="C16" s="17" t="s">
        <v>78</v>
      </c>
      <c r="D16" s="18" t="s">
        <v>78</v>
      </c>
      <c r="E16" s="19">
        <v>0</v>
      </c>
      <c r="F16" s="17" t="s">
        <v>13</v>
      </c>
      <c r="G16" s="18" t="s">
        <v>13</v>
      </c>
      <c r="H16" s="19">
        <v>0</v>
      </c>
      <c r="I16" s="17" t="s">
        <v>2</v>
      </c>
      <c r="J16" s="18" t="s">
        <v>77</v>
      </c>
      <c r="K16" s="88">
        <v>0</v>
      </c>
      <c r="L16" s="17" t="s">
        <v>13</v>
      </c>
      <c r="M16" s="18" t="s">
        <v>78</v>
      </c>
      <c r="N16" s="66" t="s">
        <v>13</v>
      </c>
      <c r="O16" s="17" t="s">
        <v>78</v>
      </c>
      <c r="P16" s="18" t="s">
        <v>78</v>
      </c>
      <c r="Q16" s="19">
        <v>0</v>
      </c>
      <c r="R16" s="17" t="s">
        <v>78</v>
      </c>
      <c r="S16" s="18" t="s">
        <v>2</v>
      </c>
      <c r="T16" s="19">
        <v>0</v>
      </c>
      <c r="U16" s="17" t="s">
        <v>2</v>
      </c>
      <c r="V16" s="18" t="s">
        <v>77</v>
      </c>
      <c r="W16" s="66" t="s">
        <v>13</v>
      </c>
      <c r="X16" s="17" t="s">
        <v>13</v>
      </c>
      <c r="Y16" s="18" t="s">
        <v>77</v>
      </c>
      <c r="Z16" s="19" t="s">
        <v>13</v>
      </c>
      <c r="AA16" s="17" t="s">
        <v>13</v>
      </c>
      <c r="AB16" s="18" t="s">
        <v>78</v>
      </c>
      <c r="AC16" s="19" t="s">
        <v>2</v>
      </c>
      <c r="AD16" s="28"/>
      <c r="AE16" s="26"/>
      <c r="AF16" s="19"/>
      <c r="AG16" s="21">
        <v>9</v>
      </c>
      <c r="AH16" s="22">
        <v>290</v>
      </c>
      <c r="AI16" s="29">
        <v>10</v>
      </c>
      <c r="AJ16" s="24">
        <v>299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88</v>
      </c>
      <c r="C17" s="17" t="s">
        <v>78</v>
      </c>
      <c r="D17" s="18" t="s">
        <v>13</v>
      </c>
      <c r="E17" s="19" t="s">
        <v>2</v>
      </c>
      <c r="F17" s="17" t="s">
        <v>13</v>
      </c>
      <c r="G17" s="18" t="s">
        <v>77</v>
      </c>
      <c r="H17" s="19" t="s">
        <v>13</v>
      </c>
      <c r="I17" s="17" t="s">
        <v>2</v>
      </c>
      <c r="J17" s="18" t="s">
        <v>77</v>
      </c>
      <c r="K17" s="88">
        <v>0</v>
      </c>
      <c r="L17" s="17" t="s">
        <v>13</v>
      </c>
      <c r="M17" s="18" t="s">
        <v>78</v>
      </c>
      <c r="N17" s="66" t="s">
        <v>13</v>
      </c>
      <c r="O17" s="17" t="s">
        <v>78</v>
      </c>
      <c r="P17" s="18" t="s">
        <v>13</v>
      </c>
      <c r="Q17" s="19">
        <v>0</v>
      </c>
      <c r="R17" s="17" t="s">
        <v>13</v>
      </c>
      <c r="S17" s="18" t="s">
        <v>78</v>
      </c>
      <c r="T17" s="19" t="s">
        <v>14</v>
      </c>
      <c r="U17" s="17" t="s">
        <v>78</v>
      </c>
      <c r="V17" s="18" t="s">
        <v>13</v>
      </c>
      <c r="W17" s="66">
        <v>0</v>
      </c>
      <c r="X17" s="17" t="s">
        <v>78</v>
      </c>
      <c r="Y17" s="18" t="s">
        <v>77</v>
      </c>
      <c r="Z17" s="19" t="s">
        <v>13</v>
      </c>
      <c r="AA17" s="17" t="s">
        <v>78</v>
      </c>
      <c r="AB17" s="18" t="s">
        <v>13</v>
      </c>
      <c r="AC17" s="19">
        <v>0</v>
      </c>
      <c r="AD17" s="28"/>
      <c r="AE17" s="26"/>
      <c r="AF17" s="19"/>
      <c r="AG17" s="21">
        <v>14</v>
      </c>
      <c r="AH17" s="22">
        <v>279</v>
      </c>
      <c r="AI17" s="29">
        <v>11</v>
      </c>
      <c r="AJ17" s="24">
        <v>293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v>0</v>
      </c>
      <c r="AH18" s="22">
        <v>291</v>
      </c>
      <c r="AI18" s="29">
        <v>9</v>
      </c>
      <c r="AJ18" s="24">
        <v>291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88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88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F4 L6 C4 R4:R6 AA6">
    <cfRule type="cellIs" dxfId="59" priority="3" operator="equal">
      <formula>"Schalke 04"</formula>
    </cfRule>
  </conditionalFormatting>
  <conditionalFormatting sqref="AA4 X4 O6 X6 C6 U6 L4 I6 O4 F6 U4 I4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X4" sqref="X4:X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355</v>
      </c>
      <c r="AI8" s="29">
        <f>'25.Spieltag'!AK8</f>
        <v>1</v>
      </c>
      <c r="AJ8" s="24">
        <f t="shared" ref="AJ8" si="8">AG8+AH8</f>
        <v>400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351</v>
      </c>
      <c r="AI9" s="29">
        <f>'25.Spieltag'!AK9</f>
        <v>2</v>
      </c>
      <c r="AJ9" s="24">
        <f t="shared" ref="AJ9:AJ25" si="14">AG9+AH9</f>
        <v>396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347</v>
      </c>
      <c r="AI10" s="29">
        <f>'25.Spieltag'!AK10</f>
        <v>3</v>
      </c>
      <c r="AJ10" s="24">
        <f t="shared" si="14"/>
        <v>392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346</v>
      </c>
      <c r="AI11" s="29">
        <f>'25.Spieltag'!AK11</f>
        <v>4</v>
      </c>
      <c r="AJ11" s="24">
        <f t="shared" si="14"/>
        <v>391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341</v>
      </c>
      <c r="AI12" s="29">
        <f>'25.Spieltag'!AK12</f>
        <v>5</v>
      </c>
      <c r="AJ12" s="24">
        <f t="shared" si="14"/>
        <v>386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331</v>
      </c>
      <c r="AI13" s="29">
        <f>'25.Spieltag'!AK13</f>
        <v>6</v>
      </c>
      <c r="AJ13" s="24">
        <f t="shared" si="14"/>
        <v>376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322</v>
      </c>
      <c r="AI14" s="29">
        <f>'25.Spieltag'!AK14</f>
        <v>7</v>
      </c>
      <c r="AJ14" s="24">
        <f t="shared" si="14"/>
        <v>367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311</v>
      </c>
      <c r="AI15" s="29">
        <f>'25.Spieltag'!AK15</f>
        <v>8</v>
      </c>
      <c r="AJ15" s="24">
        <f t="shared" si="14"/>
        <v>356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299</v>
      </c>
      <c r="AI16" s="29">
        <f>'25.Spieltag'!AK16</f>
        <v>9</v>
      </c>
      <c r="AJ16" s="24">
        <f t="shared" si="14"/>
        <v>344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293</v>
      </c>
      <c r="AI17" s="29">
        <f>'25.Spieltag'!AK17</f>
        <v>10</v>
      </c>
      <c r="AJ17" s="24">
        <f t="shared" si="14"/>
        <v>338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291</v>
      </c>
      <c r="AI18" s="29">
        <f>'25.Spieltag'!AK18</f>
        <v>11</v>
      </c>
      <c r="AJ18" s="24">
        <f t="shared" si="14"/>
        <v>336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243</v>
      </c>
      <c r="AI19" s="29">
        <f>'25.Spieltag'!AK19</f>
        <v>12</v>
      </c>
      <c r="AJ19" s="24">
        <f t="shared" si="14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145</v>
      </c>
      <c r="AI20" s="29">
        <f>'25.Spieltag'!AK20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0</v>
      </c>
      <c r="AI21" s="29">
        <f>'25.Spieltag'!AK21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0</v>
      </c>
      <c r="AI22" s="29">
        <f>'25.Spieltag'!AK22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0</v>
      </c>
      <c r="AI23" s="29">
        <f>'25.Spieltag'!AK23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0</v>
      </c>
      <c r="AI24" s="29">
        <f>'25.Spieltag'!AK24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0</v>
      </c>
      <c r="AI25" s="29">
        <f>'25.Spieltag'!AK25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0</v>
      </c>
      <c r="AI26" s="29">
        <f>'25.Spieltag'!AK26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0</v>
      </c>
      <c r="AI27" s="29">
        <f>'25.Spieltag'!AK27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4 F4 AA6 R4:R6 X6">
    <cfRule type="cellIs" dxfId="53" priority="3" operator="equal">
      <formula>"Schalke 04"</formula>
    </cfRule>
  </conditionalFormatting>
  <conditionalFormatting sqref="I6 L6 X4 AA4 F6 L4 U4 I4 O4 O6 U6 C6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400</v>
      </c>
      <c r="AI8" s="29">
        <f>'26.Spieltag'!AK8</f>
        <v>1</v>
      </c>
      <c r="AJ8" s="24">
        <f t="shared" ref="AJ8" si="8">AG8+AH8</f>
        <v>445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396</v>
      </c>
      <c r="AI9" s="29">
        <f>'26.Spieltag'!AK9</f>
        <v>2</v>
      </c>
      <c r="AJ9" s="24">
        <f t="shared" ref="AJ9:AJ25" si="14">AG9+AH9</f>
        <v>441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392</v>
      </c>
      <c r="AI10" s="29">
        <f>'26.Spieltag'!AK10</f>
        <v>3</v>
      </c>
      <c r="AJ10" s="24">
        <f t="shared" si="14"/>
        <v>437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391</v>
      </c>
      <c r="AI11" s="29">
        <f>'26.Spieltag'!AK11</f>
        <v>4</v>
      </c>
      <c r="AJ11" s="24">
        <f t="shared" si="14"/>
        <v>436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386</v>
      </c>
      <c r="AI12" s="29">
        <f>'26.Spieltag'!AK12</f>
        <v>5</v>
      </c>
      <c r="AJ12" s="24">
        <f t="shared" si="14"/>
        <v>431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376</v>
      </c>
      <c r="AI13" s="29">
        <f>'26.Spieltag'!AK13</f>
        <v>6</v>
      </c>
      <c r="AJ13" s="24">
        <f t="shared" si="14"/>
        <v>421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367</v>
      </c>
      <c r="AI14" s="29">
        <f>'26.Spieltag'!AK14</f>
        <v>7</v>
      </c>
      <c r="AJ14" s="24">
        <f t="shared" si="14"/>
        <v>412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356</v>
      </c>
      <c r="AI15" s="29">
        <f>'26.Spieltag'!AK15</f>
        <v>8</v>
      </c>
      <c r="AJ15" s="24">
        <f t="shared" si="14"/>
        <v>401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344</v>
      </c>
      <c r="AI16" s="29">
        <f>'26.Spieltag'!AK16</f>
        <v>9</v>
      </c>
      <c r="AJ16" s="24">
        <f t="shared" si="14"/>
        <v>389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338</v>
      </c>
      <c r="AI17" s="29">
        <f>'26.Spieltag'!AK17</f>
        <v>10</v>
      </c>
      <c r="AJ17" s="24">
        <f t="shared" si="14"/>
        <v>383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336</v>
      </c>
      <c r="AI18" s="29">
        <f>'26.Spieltag'!AK18</f>
        <v>11</v>
      </c>
      <c r="AJ18" s="24">
        <f t="shared" si="14"/>
        <v>381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288</v>
      </c>
      <c r="AI19" s="29">
        <f>'26.Spieltag'!AK19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190</v>
      </c>
      <c r="AI20" s="29">
        <f>'26.Spieltag'!AK20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45</v>
      </c>
      <c r="AI21" s="29">
        <f>'26.Spieltag'!AK21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45</v>
      </c>
      <c r="AI22" s="29">
        <f>'26.Spieltag'!AK22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45</v>
      </c>
      <c r="AI23" s="29">
        <f>'26.Spieltag'!AK23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45</v>
      </c>
      <c r="AI24" s="29">
        <f>'26.Spieltag'!AK24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45</v>
      </c>
      <c r="AI25" s="29">
        <f>'26.Spieltag'!AK25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45</v>
      </c>
      <c r="AI26" s="29">
        <f>'26.Spieltag'!AK26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45</v>
      </c>
      <c r="AI27" s="29">
        <f>'26.Spieltag'!AK27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4 L5:L6 I4 R6 U4 X6 O4 AA6">
    <cfRule type="cellIs" dxfId="47" priority="3" operator="equal">
      <formula>"Schalke 04"</formula>
    </cfRule>
  </conditionalFormatting>
  <conditionalFormatting sqref="C6 F4 L4 AA4 I6 U6 R4 F6 X4 O6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445</v>
      </c>
      <c r="AI8" s="29">
        <f>'27.Spieltag'!AK8</f>
        <v>1</v>
      </c>
      <c r="AJ8" s="24">
        <f t="shared" ref="AJ8" si="8">AG8+AH8</f>
        <v>490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441</v>
      </c>
      <c r="AI9" s="29">
        <f>'27.Spieltag'!AK9</f>
        <v>2</v>
      </c>
      <c r="AJ9" s="24">
        <f t="shared" ref="AJ9:AJ25" si="14">AG9+AH9</f>
        <v>486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437</v>
      </c>
      <c r="AI10" s="29">
        <f>'27.Spieltag'!AK10</f>
        <v>3</v>
      </c>
      <c r="AJ10" s="24">
        <f t="shared" si="14"/>
        <v>482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436</v>
      </c>
      <c r="AI11" s="29">
        <f>'27.Spieltag'!AK11</f>
        <v>4</v>
      </c>
      <c r="AJ11" s="24">
        <f t="shared" si="14"/>
        <v>481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431</v>
      </c>
      <c r="AI12" s="29">
        <f>'27.Spieltag'!AK12</f>
        <v>5</v>
      </c>
      <c r="AJ12" s="24">
        <f t="shared" si="14"/>
        <v>476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421</v>
      </c>
      <c r="AI13" s="29">
        <f>'27.Spieltag'!AK13</f>
        <v>6</v>
      </c>
      <c r="AJ13" s="24">
        <f t="shared" si="14"/>
        <v>466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412</v>
      </c>
      <c r="AI14" s="29">
        <f>'27.Spieltag'!AK14</f>
        <v>7</v>
      </c>
      <c r="AJ14" s="24">
        <f t="shared" si="14"/>
        <v>457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401</v>
      </c>
      <c r="AI15" s="29">
        <f>'27.Spieltag'!AK15</f>
        <v>8</v>
      </c>
      <c r="AJ15" s="24">
        <f t="shared" si="14"/>
        <v>446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389</v>
      </c>
      <c r="AI16" s="29">
        <f>'27.Spieltag'!AK16</f>
        <v>9</v>
      </c>
      <c r="AJ16" s="24">
        <f t="shared" si="14"/>
        <v>434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383</v>
      </c>
      <c r="AI17" s="29">
        <f>'27.Spieltag'!AK17</f>
        <v>10</v>
      </c>
      <c r="AJ17" s="24">
        <f t="shared" si="14"/>
        <v>428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381</v>
      </c>
      <c r="AI18" s="29">
        <f>'27.Spieltag'!AK18</f>
        <v>11</v>
      </c>
      <c r="AJ18" s="24">
        <f t="shared" si="14"/>
        <v>426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333</v>
      </c>
      <c r="AI19" s="29">
        <f>'27.Spieltag'!AK19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235</v>
      </c>
      <c r="AI20" s="29">
        <f>'27.Spieltag'!AK20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90</v>
      </c>
      <c r="AI21" s="29">
        <f>'27.Spieltag'!AK21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90</v>
      </c>
      <c r="AI22" s="29">
        <f>'27.Spieltag'!AK22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90</v>
      </c>
      <c r="AI23" s="29">
        <f>'27.Spieltag'!AK23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90</v>
      </c>
      <c r="AI24" s="29">
        <f>'27.Spieltag'!AK24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90</v>
      </c>
      <c r="AI25" s="29">
        <f>'27.Spieltag'!AK25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90</v>
      </c>
      <c r="AI26" s="29">
        <f>'27.Spieltag'!AK26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90</v>
      </c>
      <c r="AI27" s="29">
        <f>'27.Spieltag'!AK27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5 F4 L6 O4 R6 I4 X6 R4 AA6">
    <cfRule type="cellIs" dxfId="41" priority="3" operator="equal">
      <formula>"Schalke 04"</formula>
    </cfRule>
  </conditionalFormatting>
  <conditionalFormatting sqref="AA4 C4 L4 I6 X4 C6 F6 O6 U6 U4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490</v>
      </c>
      <c r="AI8" s="29">
        <f>'28.Spieltag'!AK8</f>
        <v>1</v>
      </c>
      <c r="AJ8" s="24">
        <f t="shared" ref="AJ8:AJ27" si="8">AG8+AH8</f>
        <v>535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486</v>
      </c>
      <c r="AI9" s="29">
        <f>'28.Spieltag'!AK9</f>
        <v>2</v>
      </c>
      <c r="AJ9" s="24">
        <f t="shared" si="8"/>
        <v>531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482</v>
      </c>
      <c r="AI10" s="29">
        <f>'28.Spieltag'!AK10</f>
        <v>3</v>
      </c>
      <c r="AJ10" s="24">
        <f t="shared" si="8"/>
        <v>527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481</v>
      </c>
      <c r="AI11" s="29">
        <f>'28.Spieltag'!AK11</f>
        <v>4</v>
      </c>
      <c r="AJ11" s="24">
        <f t="shared" si="8"/>
        <v>526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476</v>
      </c>
      <c r="AI12" s="29">
        <f>'28.Spieltag'!AK12</f>
        <v>5</v>
      </c>
      <c r="AJ12" s="24">
        <f t="shared" si="8"/>
        <v>521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466</v>
      </c>
      <c r="AI13" s="29">
        <f>'28.Spieltag'!AK13</f>
        <v>6</v>
      </c>
      <c r="AJ13" s="24">
        <f t="shared" si="8"/>
        <v>511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457</v>
      </c>
      <c r="AI14" s="29">
        <f>'28.Spieltag'!AK14</f>
        <v>7</v>
      </c>
      <c r="AJ14" s="24">
        <f t="shared" si="8"/>
        <v>502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446</v>
      </c>
      <c r="AI15" s="29">
        <f>'28.Spieltag'!AK15</f>
        <v>8</v>
      </c>
      <c r="AJ15" s="24">
        <f t="shared" si="8"/>
        <v>491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434</v>
      </c>
      <c r="AI16" s="29">
        <f>'28.Spieltag'!AK16</f>
        <v>9</v>
      </c>
      <c r="AJ16" s="24">
        <f t="shared" si="8"/>
        <v>479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428</v>
      </c>
      <c r="AI17" s="29">
        <f>'28.Spieltag'!AK17</f>
        <v>10</v>
      </c>
      <c r="AJ17" s="24">
        <f t="shared" si="8"/>
        <v>473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426</v>
      </c>
      <c r="AI18" s="29">
        <f>'28.Spieltag'!AK18</f>
        <v>11</v>
      </c>
      <c r="AJ18" s="24">
        <f t="shared" si="8"/>
        <v>471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378</v>
      </c>
      <c r="AI19" s="29">
        <f>'28.Spieltag'!AK19</f>
        <v>12</v>
      </c>
      <c r="AJ19" s="24">
        <f t="shared" si="8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280</v>
      </c>
      <c r="AI20" s="29">
        <f>'28.Spieltag'!AK20</f>
        <v>13</v>
      </c>
      <c r="AJ20" s="24">
        <f t="shared" si="8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135</v>
      </c>
      <c r="AI21" s="29">
        <f>'28.Spieltag'!AK21</f>
        <v>14</v>
      </c>
      <c r="AJ21" s="24">
        <f t="shared" si="8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135</v>
      </c>
      <c r="AI22" s="29">
        <f>'28.Spieltag'!AK22</f>
        <v>14</v>
      </c>
      <c r="AJ22" s="24">
        <f t="shared" si="8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135</v>
      </c>
      <c r="AI23" s="29">
        <f>'28.Spieltag'!AK23</f>
        <v>14</v>
      </c>
      <c r="AJ23" s="24">
        <f t="shared" si="8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135</v>
      </c>
      <c r="AI24" s="29">
        <f>'28.Spieltag'!AK24</f>
        <v>14</v>
      </c>
      <c r="AJ24" s="24">
        <f t="shared" si="8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135</v>
      </c>
      <c r="AI25" s="29">
        <f>'28.Spieltag'!AK25</f>
        <v>14</v>
      </c>
      <c r="AJ25" s="24">
        <f t="shared" si="8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135</v>
      </c>
      <c r="AI26" s="29">
        <f>'28.Spieltag'!AK26</f>
        <v>14</v>
      </c>
      <c r="AJ26" s="24">
        <f t="shared" si="8"/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135</v>
      </c>
      <c r="AI27" s="29">
        <f>'28.Spieltag'!AK27</f>
        <v>14</v>
      </c>
      <c r="AJ27" s="24">
        <f t="shared" si="8"/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4 L4:L6 R6 F4 U6 I4 X6 U4 AA6">
    <cfRule type="cellIs" dxfId="35" priority="3" operator="equal">
      <formula>"Schalke 04"</formula>
    </cfRule>
  </conditionalFormatting>
  <conditionalFormatting sqref="O4 O6 F6 X4 I6 R4 C6 AA4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490</v>
      </c>
      <c r="AI8" s="29">
        <f>'29.Spieltag'!AK8</f>
        <v>1</v>
      </c>
      <c r="AJ8" s="24">
        <f t="shared" ref="AJ8:AJ27" si="8">AG8+AH8</f>
        <v>535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486</v>
      </c>
      <c r="AI9" s="29">
        <f>'29.Spieltag'!AK9</f>
        <v>2</v>
      </c>
      <c r="AJ9" s="24">
        <f t="shared" si="8"/>
        <v>531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482</v>
      </c>
      <c r="AI10" s="29">
        <f>'29.Spieltag'!AK10</f>
        <v>3</v>
      </c>
      <c r="AJ10" s="24">
        <f t="shared" si="8"/>
        <v>527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481</v>
      </c>
      <c r="AI11" s="29">
        <f>'29.Spieltag'!AK11</f>
        <v>4</v>
      </c>
      <c r="AJ11" s="24">
        <f t="shared" si="8"/>
        <v>526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476</v>
      </c>
      <c r="AI12" s="29">
        <f>'29.Spieltag'!AK12</f>
        <v>5</v>
      </c>
      <c r="AJ12" s="24">
        <f t="shared" si="8"/>
        <v>521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466</v>
      </c>
      <c r="AI13" s="29">
        <f>'29.Spieltag'!AK13</f>
        <v>6</v>
      </c>
      <c r="AJ13" s="24">
        <f t="shared" si="8"/>
        <v>511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457</v>
      </c>
      <c r="AI14" s="29">
        <f>'29.Spieltag'!AK14</f>
        <v>7</v>
      </c>
      <c r="AJ14" s="24">
        <f t="shared" si="8"/>
        <v>502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446</v>
      </c>
      <c r="AI15" s="29">
        <f>'29.Spieltag'!AK15</f>
        <v>8</v>
      </c>
      <c r="AJ15" s="24">
        <f t="shared" si="8"/>
        <v>491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434</v>
      </c>
      <c r="AI16" s="29">
        <f>'29.Spieltag'!AK16</f>
        <v>9</v>
      </c>
      <c r="AJ16" s="24">
        <f t="shared" si="8"/>
        <v>479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428</v>
      </c>
      <c r="AI17" s="29">
        <f>'29.Spieltag'!AK17</f>
        <v>10</v>
      </c>
      <c r="AJ17" s="24">
        <f t="shared" si="8"/>
        <v>473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426</v>
      </c>
      <c r="AI18" s="29">
        <f>'29.Spieltag'!AK18</f>
        <v>11</v>
      </c>
      <c r="AJ18" s="24">
        <f t="shared" si="8"/>
        <v>471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378</v>
      </c>
      <c r="AI19" s="29">
        <f>'29.Spieltag'!AK19</f>
        <v>12</v>
      </c>
      <c r="AJ19" s="24">
        <f t="shared" si="8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280</v>
      </c>
      <c r="AI20" s="29">
        <f>'29.Spieltag'!AK20</f>
        <v>13</v>
      </c>
      <c r="AJ20" s="24">
        <f t="shared" si="8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135</v>
      </c>
      <c r="AI21" s="29">
        <f>'29.Spieltag'!AK21</f>
        <v>14</v>
      </c>
      <c r="AJ21" s="24">
        <f t="shared" si="8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135</v>
      </c>
      <c r="AI22" s="29">
        <f>'29.Spieltag'!AK22</f>
        <v>14</v>
      </c>
      <c r="AJ22" s="24">
        <f t="shared" si="8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135</v>
      </c>
      <c r="AI23" s="29">
        <f>'29.Spieltag'!AK23</f>
        <v>14</v>
      </c>
      <c r="AJ23" s="24">
        <f t="shared" si="8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135</v>
      </c>
      <c r="AI24" s="29">
        <f>'29.Spieltag'!AK24</f>
        <v>14</v>
      </c>
      <c r="AJ24" s="24">
        <f t="shared" si="8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135</v>
      </c>
      <c r="AI25" s="29">
        <f>'29.Spieltag'!AK25</f>
        <v>14</v>
      </c>
      <c r="AJ25" s="24">
        <f t="shared" si="8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135</v>
      </c>
      <c r="AI26" s="29">
        <f>'29.Spieltag'!AK26</f>
        <v>14</v>
      </c>
      <c r="AJ26" s="24">
        <f t="shared" si="8"/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135</v>
      </c>
      <c r="AI27" s="29">
        <f>'29.Spieltag'!AK27</f>
        <v>14</v>
      </c>
      <c r="AJ27" s="24">
        <f t="shared" si="8"/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F4 I6 C4 R5:R6 O4 AA6">
    <cfRule type="cellIs" dxfId="29" priority="3" operator="equal">
      <formula>"Schalke 04"</formula>
    </cfRule>
  </conditionalFormatting>
  <conditionalFormatting sqref="U4 U6 X6 AA4 R4 F6 L6 L4 I4 C6 O6 X4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535</v>
      </c>
      <c r="AI8" s="29">
        <f>'30.Spieltag'!AK8</f>
        <v>1</v>
      </c>
      <c r="AJ8" s="24">
        <f t="shared" ref="AJ8" si="8">AG8+AH8</f>
        <v>580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531</v>
      </c>
      <c r="AI9" s="29">
        <f>'30.Spieltag'!AK9</f>
        <v>2</v>
      </c>
      <c r="AJ9" s="24">
        <f t="shared" ref="AJ9:AJ25" si="14">AG9+AH9</f>
        <v>576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527</v>
      </c>
      <c r="AI10" s="29">
        <f>'30.Spieltag'!AK10</f>
        <v>3</v>
      </c>
      <c r="AJ10" s="24">
        <f t="shared" si="14"/>
        <v>572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526</v>
      </c>
      <c r="AI11" s="29">
        <f>'30.Spieltag'!AK11</f>
        <v>4</v>
      </c>
      <c r="AJ11" s="24">
        <f t="shared" si="14"/>
        <v>571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521</v>
      </c>
      <c r="AI12" s="29">
        <f>'30.Spieltag'!AK12</f>
        <v>5</v>
      </c>
      <c r="AJ12" s="24">
        <f t="shared" si="14"/>
        <v>566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511</v>
      </c>
      <c r="AI13" s="29">
        <f>'30.Spieltag'!AK13</f>
        <v>6</v>
      </c>
      <c r="AJ13" s="24">
        <f t="shared" si="14"/>
        <v>556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502</v>
      </c>
      <c r="AI14" s="29">
        <f>'30.Spieltag'!AK14</f>
        <v>7</v>
      </c>
      <c r="AJ14" s="24">
        <f t="shared" si="14"/>
        <v>547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491</v>
      </c>
      <c r="AI15" s="29">
        <f>'30.Spieltag'!AK15</f>
        <v>8</v>
      </c>
      <c r="AJ15" s="24">
        <f t="shared" si="14"/>
        <v>536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479</v>
      </c>
      <c r="AI16" s="29">
        <f>'30.Spieltag'!AK16</f>
        <v>9</v>
      </c>
      <c r="AJ16" s="24">
        <f t="shared" si="14"/>
        <v>524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473</v>
      </c>
      <c r="AI17" s="29">
        <f>'30.Spieltag'!AK17</f>
        <v>10</v>
      </c>
      <c r="AJ17" s="24">
        <f t="shared" si="14"/>
        <v>518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471</v>
      </c>
      <c r="AI18" s="29">
        <f>'30.Spieltag'!AK18</f>
        <v>11</v>
      </c>
      <c r="AJ18" s="24">
        <f t="shared" si="14"/>
        <v>516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423</v>
      </c>
      <c r="AI19" s="29">
        <f>'30.Spieltag'!AK19</f>
        <v>12</v>
      </c>
      <c r="AJ19" s="24">
        <f t="shared" si="14"/>
        <v>468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325</v>
      </c>
      <c r="AI20" s="29">
        <f>'30.Spieltag'!AK20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180</v>
      </c>
      <c r="AI21" s="29">
        <f>'30.Spieltag'!AK21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180</v>
      </c>
      <c r="AI22" s="29">
        <f>'30.Spieltag'!AK22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180</v>
      </c>
      <c r="AI23" s="29">
        <f>'30.Spieltag'!AK23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180</v>
      </c>
      <c r="AI24" s="29">
        <f>'30.Spieltag'!AK24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180</v>
      </c>
      <c r="AI25" s="29">
        <f>'30.Spieltag'!AK25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180</v>
      </c>
      <c r="AI26" s="29">
        <f>'30.Spieltag'!AK26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180</v>
      </c>
      <c r="AI27" s="29">
        <f>'30.Spieltag'!AK27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580</v>
      </c>
      <c r="AI8" s="29">
        <f>'31.Spieltag'!AK8</f>
        <v>1</v>
      </c>
      <c r="AJ8" s="24">
        <f t="shared" ref="AJ8" si="8">AG8+AH8</f>
        <v>625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576</v>
      </c>
      <c r="AI9" s="29">
        <f>'31.Spieltag'!AK9</f>
        <v>2</v>
      </c>
      <c r="AJ9" s="24">
        <f t="shared" ref="AJ9:AJ25" si="14">AG9+AH9</f>
        <v>621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572</v>
      </c>
      <c r="AI10" s="29">
        <f>'31.Spieltag'!AK10</f>
        <v>3</v>
      </c>
      <c r="AJ10" s="24">
        <f t="shared" si="14"/>
        <v>617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571</v>
      </c>
      <c r="AI11" s="29">
        <f>'31.Spieltag'!AK11</f>
        <v>4</v>
      </c>
      <c r="AJ11" s="24">
        <f t="shared" si="14"/>
        <v>616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566</v>
      </c>
      <c r="AI12" s="29">
        <f>'31.Spieltag'!AK12</f>
        <v>5</v>
      </c>
      <c r="AJ12" s="24">
        <f t="shared" si="14"/>
        <v>611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556</v>
      </c>
      <c r="AI13" s="29">
        <f>'31.Spieltag'!AK13</f>
        <v>6</v>
      </c>
      <c r="AJ13" s="24">
        <f t="shared" si="14"/>
        <v>601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547</v>
      </c>
      <c r="AI14" s="29">
        <f>'31.Spieltag'!AK14</f>
        <v>7</v>
      </c>
      <c r="AJ14" s="24">
        <f t="shared" si="14"/>
        <v>592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536</v>
      </c>
      <c r="AI15" s="29">
        <f>'31.Spieltag'!AK15</f>
        <v>8</v>
      </c>
      <c r="AJ15" s="24">
        <f t="shared" si="14"/>
        <v>581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524</v>
      </c>
      <c r="AI16" s="29">
        <f>'31.Spieltag'!AK16</f>
        <v>9</v>
      </c>
      <c r="AJ16" s="24">
        <f t="shared" si="14"/>
        <v>569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518</v>
      </c>
      <c r="AI17" s="29">
        <f>'31.Spieltag'!AK17</f>
        <v>10</v>
      </c>
      <c r="AJ17" s="24">
        <f t="shared" si="14"/>
        <v>563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516</v>
      </c>
      <c r="AI18" s="29">
        <f>'31.Spieltag'!AK18</f>
        <v>11</v>
      </c>
      <c r="AJ18" s="24">
        <f t="shared" si="14"/>
        <v>561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468</v>
      </c>
      <c r="AI19" s="29">
        <f>'31.Spieltag'!AK19</f>
        <v>12</v>
      </c>
      <c r="AJ19" s="24">
        <f t="shared" si="14"/>
        <v>513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370</v>
      </c>
      <c r="AI20" s="29">
        <f>'31.Spieltag'!AK20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225</v>
      </c>
      <c r="AI21" s="29">
        <f>'31.Spieltag'!AK21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225</v>
      </c>
      <c r="AI22" s="29">
        <f>'31.Spieltag'!AK22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225</v>
      </c>
      <c r="AI23" s="29">
        <f>'31.Spieltag'!AK23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225</v>
      </c>
      <c r="AI24" s="29">
        <f>'31.Spieltag'!AK24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225</v>
      </c>
      <c r="AI25" s="29">
        <f>'31.Spieltag'!AK25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225</v>
      </c>
      <c r="AI26" s="29">
        <f>'31.Spieltag'!AK26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225</v>
      </c>
      <c r="AI27" s="29">
        <f>'31.Spieltag'!AK27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 x14ac:dyDescent="0.2">
      <c r="B2" s="16"/>
      <c r="C2" s="68"/>
      <c r="AC2" s="32"/>
      <c r="AD2" s="68"/>
      <c r="AE2" s="70"/>
      <c r="AF2" s="70"/>
    </row>
    <row r="3" spans="1:42" ht="12" x14ac:dyDescent="0.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625</v>
      </c>
      <c r="AI8" s="29">
        <f>'32.Spieltag'!AK8</f>
        <v>1</v>
      </c>
      <c r="AJ8" s="24">
        <f t="shared" ref="AJ8" si="8">AG8+AH8</f>
        <v>670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621</v>
      </c>
      <c r="AI9" s="29">
        <f>'32.Spieltag'!AK9</f>
        <v>2</v>
      </c>
      <c r="AJ9" s="24">
        <f t="shared" ref="AJ9:AJ25" si="14">AG9+AH9</f>
        <v>666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617</v>
      </c>
      <c r="AI10" s="29">
        <f>'32.Spieltag'!AK10</f>
        <v>3</v>
      </c>
      <c r="AJ10" s="24">
        <f t="shared" si="14"/>
        <v>662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616</v>
      </c>
      <c r="AI11" s="29">
        <f>'32.Spieltag'!AK11</f>
        <v>4</v>
      </c>
      <c r="AJ11" s="24">
        <f t="shared" si="14"/>
        <v>661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611</v>
      </c>
      <c r="AI12" s="29">
        <f>'32.Spieltag'!AK12</f>
        <v>5</v>
      </c>
      <c r="AJ12" s="24">
        <f t="shared" si="14"/>
        <v>656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601</v>
      </c>
      <c r="AI13" s="29">
        <f>'32.Spieltag'!AK13</f>
        <v>6</v>
      </c>
      <c r="AJ13" s="24">
        <f t="shared" si="14"/>
        <v>646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592</v>
      </c>
      <c r="AI14" s="29">
        <f>'32.Spieltag'!AK14</f>
        <v>7</v>
      </c>
      <c r="AJ14" s="24">
        <f t="shared" si="14"/>
        <v>637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581</v>
      </c>
      <c r="AI15" s="29">
        <f>'32.Spieltag'!AK15</f>
        <v>8</v>
      </c>
      <c r="AJ15" s="24">
        <f t="shared" si="14"/>
        <v>626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569</v>
      </c>
      <c r="AI16" s="29">
        <f>'32.Spieltag'!AK16</f>
        <v>9</v>
      </c>
      <c r="AJ16" s="24">
        <f t="shared" si="14"/>
        <v>614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563</v>
      </c>
      <c r="AI17" s="29">
        <f>'32.Spieltag'!AK17</f>
        <v>10</v>
      </c>
      <c r="AJ17" s="24">
        <f t="shared" si="14"/>
        <v>608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561</v>
      </c>
      <c r="AI18" s="29">
        <f>'32.Spieltag'!AK18</f>
        <v>11</v>
      </c>
      <c r="AJ18" s="24">
        <f t="shared" si="14"/>
        <v>606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513</v>
      </c>
      <c r="AI19" s="29">
        <f>'32.Spieltag'!AK19</f>
        <v>12</v>
      </c>
      <c r="AJ19" s="24">
        <f t="shared" si="14"/>
        <v>558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415</v>
      </c>
      <c r="AI20" s="29">
        <f>'32.Spieltag'!AK20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270</v>
      </c>
      <c r="AI21" s="29">
        <f>'32.Spieltag'!AK21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270</v>
      </c>
      <c r="AI22" s="29">
        <f>'32.Spieltag'!AK22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270</v>
      </c>
      <c r="AI23" s="29">
        <f>'32.Spieltag'!AK23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270</v>
      </c>
      <c r="AI24" s="29">
        <f>'32.Spieltag'!AK24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270</v>
      </c>
      <c r="AI25" s="29">
        <f>'32.Spieltag'!AK25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270</v>
      </c>
      <c r="AI26" s="29">
        <f>'32.Spieltag'!AK26</f>
        <v>14</v>
      </c>
      <c r="AJ26" s="24">
        <f t="shared" ref="AJ26" si="16">AG26+AH26</f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270</v>
      </c>
      <c r="AI27" s="29">
        <f>'32.Spieltag'!AK27</f>
        <v>14</v>
      </c>
      <c r="AJ27" s="24">
        <f t="shared" ref="AJ27" si="19">AG27+AH27</f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 x14ac:dyDescent="0.2">
      <c r="C2" s="68"/>
      <c r="AD2" s="68"/>
      <c r="AE2" s="70"/>
      <c r="AF2" s="70"/>
    </row>
    <row r="3" spans="1:42" ht="12" x14ac:dyDescent="0.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670</v>
      </c>
      <c r="AI8" s="29">
        <f>'33.Spieltag'!AK8</f>
        <v>1</v>
      </c>
      <c r="AJ8" s="24">
        <f t="shared" ref="AJ8" si="8">AG8+AH8</f>
        <v>715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666</v>
      </c>
      <c r="AI9" s="29">
        <f>'33.Spieltag'!AK9</f>
        <v>2</v>
      </c>
      <c r="AJ9" s="24">
        <f t="shared" ref="AJ9:AJ25" si="14">AG9+AH9</f>
        <v>711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662</v>
      </c>
      <c r="AI10" s="29">
        <f>'33.Spieltag'!AK10</f>
        <v>3</v>
      </c>
      <c r="AJ10" s="24">
        <f t="shared" si="14"/>
        <v>707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661</v>
      </c>
      <c r="AI11" s="29">
        <f>'33.Spieltag'!AK11</f>
        <v>4</v>
      </c>
      <c r="AJ11" s="24">
        <f t="shared" si="14"/>
        <v>706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656</v>
      </c>
      <c r="AI12" s="29">
        <f>'33.Spieltag'!AK12</f>
        <v>5</v>
      </c>
      <c r="AJ12" s="24">
        <f t="shared" si="14"/>
        <v>701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646</v>
      </c>
      <c r="AI13" s="29">
        <f>'33.Spieltag'!AK13</f>
        <v>6</v>
      </c>
      <c r="AJ13" s="24">
        <f t="shared" si="14"/>
        <v>691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637</v>
      </c>
      <c r="AI14" s="29">
        <f>'33.Spieltag'!AK14</f>
        <v>7</v>
      </c>
      <c r="AJ14" s="24">
        <f t="shared" si="14"/>
        <v>682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626</v>
      </c>
      <c r="AI15" s="29">
        <f>'33.Spieltag'!AK15</f>
        <v>8</v>
      </c>
      <c r="AJ15" s="24">
        <f t="shared" si="14"/>
        <v>671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614</v>
      </c>
      <c r="AI16" s="29">
        <f>'33.Spieltag'!AK16</f>
        <v>9</v>
      </c>
      <c r="AJ16" s="24">
        <f t="shared" si="14"/>
        <v>659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608</v>
      </c>
      <c r="AI17" s="29">
        <f>'33.Spieltag'!AK17</f>
        <v>10</v>
      </c>
      <c r="AJ17" s="24">
        <f t="shared" si="14"/>
        <v>653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606</v>
      </c>
      <c r="AI18" s="29">
        <f>'33.Spieltag'!AK18</f>
        <v>11</v>
      </c>
      <c r="AJ18" s="24">
        <f t="shared" si="14"/>
        <v>651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558</v>
      </c>
      <c r="AI19" s="29">
        <f>'33.Spieltag'!AK19</f>
        <v>12</v>
      </c>
      <c r="AJ19" s="24">
        <f t="shared" si="14"/>
        <v>603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460</v>
      </c>
      <c r="AI20" s="29">
        <f>'33.Spieltag'!AK20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315</v>
      </c>
      <c r="AI21" s="29">
        <f>'33.Spieltag'!AK21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315</v>
      </c>
      <c r="AI22" s="29">
        <f>'33.Spieltag'!AK22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315</v>
      </c>
      <c r="AI23" s="29">
        <f>'33.Spieltag'!AK23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315</v>
      </c>
      <c r="AI24" s="29">
        <f>'33.Spieltag'!AK24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315</v>
      </c>
      <c r="AI25" s="29">
        <f>'33.Spieltag'!AK25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315</v>
      </c>
      <c r="AI26" s="29">
        <f>'33.Spieltag'!AK26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315</v>
      </c>
      <c r="AI27" s="29">
        <f>'33.Spieltag'!AK27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8" sqref="AT28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11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726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713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13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563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563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8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711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709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12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707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698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12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755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746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10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658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658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12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761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752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13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697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695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9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753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732</v>
      </c>
      <c r="AQ11" s="64">
        <f t="shared" si="20"/>
        <v>4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14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740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730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696</v>
      </c>
      <c r="AL13" s="59">
        <f t="shared" si="15"/>
        <v>0</v>
      </c>
      <c r="AM13" s="59">
        <f t="shared" si="16"/>
        <v>0</v>
      </c>
      <c r="AN13" s="59">
        <f t="shared" si="17"/>
        <v>2</v>
      </c>
      <c r="AO13" s="59">
        <f t="shared" si="18"/>
        <v>2</v>
      </c>
      <c r="AP13" s="60">
        <f t="shared" si="19"/>
        <v>692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0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734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728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0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739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729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414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414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414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414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414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414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414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414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414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414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414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414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414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414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82</v>
      </c>
      <c r="AB28" s="65">
        <f t="shared" si="28"/>
        <v>765</v>
      </c>
      <c r="AC28" s="65">
        <f t="shared" si="28"/>
        <v>765</v>
      </c>
      <c r="AD28" s="65">
        <f t="shared" si="28"/>
        <v>765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10138</v>
      </c>
      <c r="AL28" s="65">
        <f t="shared" si="28"/>
        <v>4</v>
      </c>
      <c r="AM28" s="65">
        <f t="shared" si="28"/>
        <v>11</v>
      </c>
      <c r="AN28" s="65">
        <f t="shared" si="28"/>
        <v>27</v>
      </c>
      <c r="AO28" s="65">
        <f t="shared" si="28"/>
        <v>38</v>
      </c>
      <c r="AP28" s="65">
        <f t="shared" si="28"/>
        <v>10058</v>
      </c>
      <c r="AQ28" s="65">
        <f t="shared" ref="AQ28" si="29">SUM(AQ5:AQ25)</f>
        <v>82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36">
    <cfRule type="top10" dxfId="2" priority="301" rank="1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" priority="1394" bottom="1" rank="4"/>
  </conditionalFormatting>
  <conditionalFormatting sqref="AU23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30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'25.Spieltag'!Druckbereich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2022-03-07T11:15:17Z</cp:lastPrinted>
  <dcterms:created xsi:type="dcterms:W3CDTF">1998-11-12T06:25:58Z</dcterms:created>
  <dcterms:modified xsi:type="dcterms:W3CDTF">2022-03-07T11:15:34Z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