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042C5E13-ABAD-4DD4-83DF-9875C939B913}" xr6:coauthVersionLast="47" xr6:coauthVersionMax="47" xr10:uidLastSave="{00000000-0000-0000-0000-000000000000}"/>
  <bookViews>
    <workbookView xWindow="-120" yWindow="-120" windowWidth="29040" windowHeight="15720" tabRatio="514" firstSheet="23" activeTab="2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0" i="11" l="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C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H20" i="11"/>
  <c r="E20" i="11"/>
  <c r="W19" i="11"/>
  <c r="T19" i="11"/>
  <c r="Q19" i="11"/>
  <c r="N19" i="11"/>
  <c r="H19" i="11"/>
  <c r="E19" i="11"/>
  <c r="W18" i="11"/>
  <c r="T18" i="11"/>
  <c r="Q18" i="11"/>
  <c r="N18" i="11"/>
  <c r="H18" i="11"/>
  <c r="E18" i="11"/>
  <c r="W17" i="11"/>
  <c r="T17" i="11"/>
  <c r="Q17" i="11"/>
  <c r="N17" i="11"/>
  <c r="H17" i="11"/>
  <c r="E17" i="11"/>
  <c r="W16" i="11"/>
  <c r="T16" i="11"/>
  <c r="Q16" i="11"/>
  <c r="N16" i="11"/>
  <c r="H16" i="11"/>
  <c r="E16" i="11"/>
  <c r="W15" i="11"/>
  <c r="T15" i="11"/>
  <c r="Q15" i="11"/>
  <c r="N15" i="11"/>
  <c r="H15" i="11"/>
  <c r="E15" i="11"/>
  <c r="W14" i="11"/>
  <c r="T14" i="11"/>
  <c r="Q14" i="11"/>
  <c r="N14" i="11"/>
  <c r="H14" i="11"/>
  <c r="E14" i="11"/>
  <c r="W12" i="11"/>
  <c r="T12" i="11"/>
  <c r="Q12" i="11"/>
  <c r="N12" i="11"/>
  <c r="H12" i="11"/>
  <c r="E12" i="11"/>
  <c r="W11" i="11"/>
  <c r="T11" i="11"/>
  <c r="Q11" i="11"/>
  <c r="N11" i="11"/>
  <c r="H11" i="11"/>
  <c r="E11" i="11"/>
  <c r="W10" i="11"/>
  <c r="T10" i="11"/>
  <c r="Q10" i="11"/>
  <c r="N10" i="11"/>
  <c r="H10" i="11"/>
  <c r="E10" i="11"/>
  <c r="Z8" i="11"/>
  <c r="W8" i="11"/>
  <c r="T8" i="11"/>
  <c r="Q8" i="11"/>
  <c r="N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B22" i="35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G27" i="2"/>
  <c r="AD22" i="35" s="1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AG26" i="3"/>
  <c r="W21" i="35"/>
  <c r="O21" i="35"/>
  <c r="G20" i="35"/>
  <c r="AF21" i="35"/>
  <c r="AG26" i="2"/>
  <c r="AD21" i="35" s="1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B14" i="35" s="1"/>
  <c r="AG24" i="16"/>
  <c r="AI19" i="35" s="1"/>
  <c r="AG14" i="13"/>
  <c r="Z9" i="35" s="1"/>
  <c r="AG11" i="6"/>
  <c r="AB17" i="35"/>
  <c r="AG14" i="11"/>
  <c r="AB9" i="35" s="1"/>
  <c r="AG9" i="11"/>
  <c r="AB4" i="35" s="1"/>
  <c r="AG19" i="12"/>
  <c r="AA14" i="35" s="1"/>
  <c r="Z19" i="35"/>
  <c r="AG12" i="6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G18" i="11"/>
  <c r="AB13" i="35" s="1"/>
  <c r="AA18" i="35"/>
  <c r="AG15" i="12"/>
  <c r="AA10" i="35" s="1"/>
  <c r="AG21" i="15"/>
  <c r="X16" i="35" s="1"/>
  <c r="AG10" i="6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L3" i="35" l="1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J23" i="2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22" i="16"/>
  <c r="AJ22" i="16" s="1"/>
  <c r="AH12" i="16"/>
  <c r="AJ1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21" i="14"/>
  <c r="A18" i="14"/>
  <c r="AI18" i="13"/>
  <c r="AH9" i="34"/>
  <c r="AJ9" i="34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14" i="2" s="1"/>
  <c r="AK13" i="12"/>
  <c r="AI13" i="12"/>
  <c r="A13" i="13"/>
  <c r="AH21" i="6"/>
  <c r="AJ21" i="6" s="1"/>
  <c r="AH21" i="2" s="1"/>
  <c r="AH25" i="6"/>
  <c r="AJ25" i="6" s="1"/>
  <c r="AH25" i="2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J21" i="2"/>
  <c r="A21" i="12"/>
  <c r="AJ14" i="2"/>
  <c r="AI14" i="11"/>
  <c r="A14" i="12"/>
  <c r="A24" i="12"/>
  <c r="AH24" i="6"/>
  <c r="AJ24" i="6" s="1"/>
  <c r="AH24" i="2" s="1"/>
  <c r="A26" i="12"/>
  <c r="AK8" i="11"/>
  <c r="AH18" i="6"/>
  <c r="AJ18" i="6" s="1"/>
  <c r="AH18" i="2" s="1"/>
  <c r="AK18" i="11"/>
  <c r="AK13" i="11"/>
  <c r="AH26" i="6"/>
  <c r="AJ26" i="6" s="1"/>
  <c r="AH26" i="2" s="1"/>
  <c r="AK12" i="11"/>
  <c r="AI19" i="11"/>
  <c r="A19" i="12"/>
  <c r="A20" i="12"/>
  <c r="AI20" i="11"/>
  <c r="AJ25" i="2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<sst xmlns="http://schemas.openxmlformats.org/spreadsheetml/2006/main" count="7649" uniqueCount="100">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</sst>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4 F4:F6 U6 L4 X6 X4 AA6">
    <cfRule type="cellIs" dxfId="78" priority="3" operator="equal">
      <formula>"Schalke 04"</formula>
    </cfRule>
  </conditionalFormatting>
  <conditionalFormatting sqref="U4 R4 AA4 O4 R6 I4 I6 L6 C6 O6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F4 L6 C4 O4:O6 U6 R4 AA6">
    <cfRule type="cellIs" dxfId="72" priority="3" operator="equal">
      <formula>"Schalke 04"</formula>
    </cfRule>
  </conditionalFormatting>
  <conditionalFormatting sqref="U4 I6 L4 X4 C6 AA4 R6 X6 F6 I4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F4 I6 O4 R6 C4 U5:U6 L4 AA6">
    <cfRule type="cellIs" dxfId="66" priority="3" operator="equal">
      <formula>"Schalke 04"</formula>
    </cfRule>
  </conditionalFormatting>
  <conditionalFormatting sqref="AA4 F6 O6 I4 U4 R4 L6 C6 X6 X4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F4 L6 C4 R4:R6 AA6">
    <cfRule type="cellIs" dxfId="59" priority="3" operator="equal">
      <formula>"Schalke 04"</formula>
    </cfRule>
  </conditionalFormatting>
  <conditionalFormatting sqref="AA4 X4 O6 X6 C6 U6 L4 I6 O4 F6 U4 I4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abSelected="1" topLeftCell="B1" workbookViewId="0">
      <selection activeCell="AR24" sqref="AR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/>
      <c r="J7" s="72"/>
      <c r="K7" s="73"/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/>
      <c r="L8" s="17" t="s">
        <v>13</v>
      </c>
      <c r="M8" s="18" t="s">
        <v>78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5">E8+H8+K8+N8+Q8+T8+W8+Z8+AC8+AF8</f>
        <v>16</v>
      </c>
      <c r="AH8" s="22">
        <f>'25.Spieltag'!AJ8</f>
        <v>322</v>
      </c>
      <c r="AI8" s="29">
        <f>'25.Spieltag'!AK8</f>
        <v>7</v>
      </c>
      <c r="AJ8" s="24">
        <f t="shared" ref="AJ8" si="6">AG8+AH8</f>
        <v>338</v>
      </c>
      <c r="AK8" s="25">
        <f t="shared" ref="AK8:AK27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9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5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/>
      <c r="L10" s="17" t="s">
        <v>13</v>
      </c>
      <c r="M10" s="18" t="s">
        <v>2</v>
      </c>
      <c r="N10" s="66">
        <f t="shared" si="3"/>
        <v>0</v>
      </c>
      <c r="O10" s="17" t="s">
        <v>78</v>
      </c>
      <c r="P10" s="18" t="s">
        <v>2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9:T27" si="11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9:Z27" si="12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ref="AC9:AC20" si="13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9"/>
        <v>16</v>
      </c>
      <c r="AH10" s="22">
        <f>'25.Spieltag'!AJ10</f>
        <v>311</v>
      </c>
      <c r="AI10" s="29">
        <f>'25.Spieltag'!AK10</f>
        <v>8</v>
      </c>
      <c r="AJ10" s="24">
        <f t="shared" si="10"/>
        <v>327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/>
      <c r="L11" s="17" t="s">
        <v>13</v>
      </c>
      <c r="M11" s="18" t="s">
        <v>13</v>
      </c>
      <c r="N11" s="66" t="str">
        <f t="shared" si="3"/>
        <v>3</v>
      </c>
      <c r="O11" s="17" t="s">
        <v>78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1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2"/>
        <v>2</v>
      </c>
      <c r="AA11" s="17" t="s">
        <v>77</v>
      </c>
      <c r="AB11" s="18" t="s">
        <v>13</v>
      </c>
      <c r="AC11" s="19">
        <f t="shared" si="13"/>
        <v>8</v>
      </c>
      <c r="AD11" s="28"/>
      <c r="AE11" s="26"/>
      <c r="AF11" s="19"/>
      <c r="AG11" s="21">
        <f t="shared" si="9"/>
        <v>13</v>
      </c>
      <c r="AH11" s="22">
        <f>'25.Spieltag'!AJ11</f>
        <v>299</v>
      </c>
      <c r="AI11" s="29">
        <f>'25.Spieltag'!AK11</f>
        <v>9</v>
      </c>
      <c r="AJ11" s="24">
        <f t="shared" si="10"/>
        <v>312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/>
      <c r="L12" s="17" t="s">
        <v>78</v>
      </c>
      <c r="M12" s="18" t="s">
        <v>13</v>
      </c>
      <c r="N12" s="66">
        <f t="shared" si="3"/>
        <v>0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78</v>
      </c>
      <c r="T12" s="19">
        <f t="shared" si="11"/>
        <v>0</v>
      </c>
      <c r="U12" s="17" t="s">
        <v>13</v>
      </c>
      <c r="V12" s="18" t="s">
        <v>77</v>
      </c>
      <c r="W12" s="66">
        <f t="shared" ref="W12:W22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2"/>
        <v>0</v>
      </c>
      <c r="AA12" s="17" t="s">
        <v>77</v>
      </c>
      <c r="AB12" s="18" t="s">
        <v>78</v>
      </c>
      <c r="AC12" s="19">
        <f t="shared" si="13"/>
        <v>8</v>
      </c>
      <c r="AD12" s="28"/>
      <c r="AE12" s="26"/>
      <c r="AF12" s="19"/>
      <c r="AG12" s="21">
        <f t="shared" si="9"/>
        <v>11</v>
      </c>
      <c r="AH12" s="22">
        <f>'25.Spieltag'!AJ12</f>
        <v>351</v>
      </c>
      <c r="AI12" s="29">
        <f>'25.Spieltag'!AK12</f>
        <v>2</v>
      </c>
      <c r="AJ12" s="24">
        <f t="shared" si="10"/>
        <v>362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'25.Spieltag'!AJ13</f>
        <v>243</v>
      </c>
      <c r="AI13" s="29">
        <f>'25.Spieltag'!AK13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/>
      <c r="L14" s="17" t="s">
        <v>78</v>
      </c>
      <c r="M14" s="18" t="s">
        <v>13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2</v>
      </c>
      <c r="T14" s="19">
        <f t="shared" si="11"/>
        <v>0</v>
      </c>
      <c r="U14" s="17" t="s">
        <v>13</v>
      </c>
      <c r="V14" s="18" t="s">
        <v>78</v>
      </c>
      <c r="W14" s="66">
        <f t="shared" si="14"/>
        <v>0</v>
      </c>
      <c r="X14" s="17" t="s">
        <v>13</v>
      </c>
      <c r="Y14" s="18" t="s">
        <v>2</v>
      </c>
      <c r="Z14" s="19" t="str">
        <f t="shared" si="12"/>
        <v>2</v>
      </c>
      <c r="AA14" s="17" t="s">
        <v>77</v>
      </c>
      <c r="AB14" s="18" t="s">
        <v>78</v>
      </c>
      <c r="AC14" s="19">
        <f t="shared" si="13"/>
        <v>8</v>
      </c>
      <c r="AD14" s="28"/>
      <c r="AE14" s="26"/>
      <c r="AF14" s="19"/>
      <c r="AG14" s="21">
        <f t="shared" si="9"/>
        <v>10</v>
      </c>
      <c r="AH14" s="22">
        <f>'25.Spieltag'!AJ14</f>
        <v>355</v>
      </c>
      <c r="AI14" s="29">
        <f>'25.Spieltag'!AK14</f>
        <v>1</v>
      </c>
      <c r="AJ14" s="24">
        <f t="shared" si="10"/>
        <v>365</v>
      </c>
      <c r="AK14" s="25">
        <f t="shared" si="7"/>
        <v>2</v>
      </c>
      <c r="AL14" s="1"/>
    </row>
    <row r="15" spans="1:42" ht="24.95" customHeight="1" thickBot="1" x14ac:dyDescent="0.25">
      <c r="A15" s="29">
        <f t="shared" si="8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/>
      <c r="L15" s="17" t="s">
        <v>13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5</v>
      </c>
      <c r="R15" s="17" t="s">
        <v>78</v>
      </c>
      <c r="S15" s="18" t="s">
        <v>78</v>
      </c>
      <c r="T15" s="19">
        <f t="shared" si="11"/>
        <v>0</v>
      </c>
      <c r="U15" s="17" t="s">
        <v>78</v>
      </c>
      <c r="V15" s="18" t="s">
        <v>13</v>
      </c>
      <c r="W15" s="66">
        <f t="shared" si="14"/>
        <v>0</v>
      </c>
      <c r="X15" s="17" t="s">
        <v>78</v>
      </c>
      <c r="Y15" s="18" t="s">
        <v>78</v>
      </c>
      <c r="Z15" s="19">
        <f t="shared" si="12"/>
        <v>0</v>
      </c>
      <c r="AA15" s="17" t="s">
        <v>77</v>
      </c>
      <c r="AB15" s="18" t="s">
        <v>2</v>
      </c>
      <c r="AC15" s="19">
        <f t="shared" si="13"/>
        <v>20</v>
      </c>
      <c r="AD15" s="28"/>
      <c r="AE15" s="26"/>
      <c r="AF15" s="19"/>
      <c r="AG15" s="21">
        <f t="shared" si="9"/>
        <v>25</v>
      </c>
      <c r="AH15" s="22">
        <f>'25.Spieltag'!AJ15</f>
        <v>293</v>
      </c>
      <c r="AI15" s="29">
        <f>'25.Spieltag'!AK15</f>
        <v>10</v>
      </c>
      <c r="AJ15" s="24">
        <f t="shared" si="10"/>
        <v>318</v>
      </c>
      <c r="AK15" s="25">
        <f t="shared" si="7"/>
        <v>9</v>
      </c>
      <c r="AL15" s="1"/>
    </row>
    <row r="16" spans="1:42" ht="24.95" customHeight="1" thickBot="1" x14ac:dyDescent="0.25">
      <c r="A16" s="29">
        <f t="shared" si="8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/>
      <c r="L16" s="17" t="s">
        <v>78</v>
      </c>
      <c r="M16" s="18" t="s">
        <v>77</v>
      </c>
      <c r="N16" s="66">
        <f t="shared" si="3"/>
        <v>0</v>
      </c>
      <c r="O16" s="17" t="s">
        <v>78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77</v>
      </c>
      <c r="W16" s="66" t="str">
        <f t="shared" si="14"/>
        <v>3</v>
      </c>
      <c r="X16" s="17" t="s">
        <v>77</v>
      </c>
      <c r="Y16" s="18" t="s">
        <v>78</v>
      </c>
      <c r="Z16" s="19" t="str">
        <f t="shared" si="12"/>
        <v>2</v>
      </c>
      <c r="AA16" s="17" t="s">
        <v>77</v>
      </c>
      <c r="AB16" s="18" t="s">
        <v>2</v>
      </c>
      <c r="AC16" s="19">
        <f t="shared" si="13"/>
        <v>20</v>
      </c>
      <c r="AD16" s="28"/>
      <c r="AE16" s="26"/>
      <c r="AF16" s="19"/>
      <c r="AG16" s="21">
        <f t="shared" si="9"/>
        <v>25</v>
      </c>
      <c r="AH16" s="22">
        <f>'25.Spieltag'!AJ16</f>
        <v>347</v>
      </c>
      <c r="AI16" s="29">
        <f>'25.Spieltag'!AK16</f>
        <v>3</v>
      </c>
      <c r="AJ16" s="24">
        <f t="shared" si="10"/>
        <v>372</v>
      </c>
      <c r="AK16" s="25">
        <f t="shared" si="7"/>
        <v>1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/>
      <c r="L17" s="17" t="s">
        <v>13</v>
      </c>
      <c r="M17" s="18" t="s">
        <v>77</v>
      </c>
      <c r="N17" s="66">
        <f t="shared" si="3"/>
        <v>0</v>
      </c>
      <c r="O17" s="17" t="s">
        <v>78</v>
      </c>
      <c r="P17" s="18" t="s">
        <v>91</v>
      </c>
      <c r="Q17" s="19">
        <f t="shared" si="4"/>
        <v>0</v>
      </c>
      <c r="R17" s="17" t="s">
        <v>78</v>
      </c>
      <c r="S17" s="18" t="s">
        <v>2</v>
      </c>
      <c r="T17" s="19">
        <f t="shared" si="11"/>
        <v>0</v>
      </c>
      <c r="U17" s="17" t="s">
        <v>13</v>
      </c>
      <c r="V17" s="18" t="s">
        <v>78</v>
      </c>
      <c r="W17" s="66">
        <f t="shared" si="14"/>
        <v>0</v>
      </c>
      <c r="X17" s="17" t="s">
        <v>78</v>
      </c>
      <c r="Y17" s="18" t="s">
        <v>13</v>
      </c>
      <c r="Z17" s="19" t="str">
        <f t="shared" si="12"/>
        <v>2</v>
      </c>
      <c r="AA17" s="17" t="s">
        <v>78</v>
      </c>
      <c r="AB17" s="18" t="s">
        <v>91</v>
      </c>
      <c r="AC17" s="19">
        <f t="shared" si="13"/>
        <v>12</v>
      </c>
      <c r="AD17" s="28"/>
      <c r="AE17" s="26"/>
      <c r="AF17" s="19"/>
      <c r="AG17" s="21">
        <f t="shared" si="9"/>
        <v>14</v>
      </c>
      <c r="AH17" s="22">
        <f>'25.Spieltag'!AJ17</f>
        <v>331</v>
      </c>
      <c r="AI17" s="29">
        <f>'25.Spieltag'!AK17</f>
        <v>6</v>
      </c>
      <c r="AJ17" s="24">
        <f t="shared" si="10"/>
        <v>345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/>
      <c r="L18" s="17" t="s">
        <v>77</v>
      </c>
      <c r="M18" s="18" t="s">
        <v>78</v>
      </c>
      <c r="N18" s="66">
        <f t="shared" si="3"/>
        <v>0</v>
      </c>
      <c r="O18" s="17" t="s">
        <v>13</v>
      </c>
      <c r="P18" s="18" t="s">
        <v>13</v>
      </c>
      <c r="Q18" s="19" t="str">
        <f t="shared" si="4"/>
        <v>3</v>
      </c>
      <c r="R18" s="17" t="s">
        <v>78</v>
      </c>
      <c r="S18" s="18" t="s">
        <v>13</v>
      </c>
      <c r="T18" s="19">
        <f t="shared" si="11"/>
        <v>0</v>
      </c>
      <c r="U18" s="17" t="s">
        <v>77</v>
      </c>
      <c r="V18" s="18" t="s">
        <v>77</v>
      </c>
      <c r="W18" s="66" t="str">
        <f t="shared" si="14"/>
        <v>3</v>
      </c>
      <c r="X18" s="17" t="s">
        <v>78</v>
      </c>
      <c r="Y18" s="18" t="s">
        <v>77</v>
      </c>
      <c r="Z18" s="19">
        <f t="shared" si="12"/>
        <v>0</v>
      </c>
      <c r="AA18" s="17" t="s">
        <v>78</v>
      </c>
      <c r="AB18" s="18" t="s">
        <v>13</v>
      </c>
      <c r="AC18" s="19">
        <f t="shared" si="13"/>
        <v>8</v>
      </c>
      <c r="AD18" s="28"/>
      <c r="AE18" s="26"/>
      <c r="AF18" s="19"/>
      <c r="AG18" s="21">
        <f t="shared" si="9"/>
        <v>17</v>
      </c>
      <c r="AH18" s="22">
        <f>'25.Spieltag'!AJ18</f>
        <v>291</v>
      </c>
      <c r="AI18" s="29">
        <f>'25.Spieltag'!AK18</f>
        <v>11</v>
      </c>
      <c r="AJ18" s="24">
        <f t="shared" si="10"/>
        <v>308</v>
      </c>
      <c r="AK18" s="25">
        <f t="shared" si="7"/>
        <v>11</v>
      </c>
      <c r="AL18" s="1"/>
    </row>
    <row r="19" spans="1:38" ht="24.95" customHeight="1" thickBot="1" x14ac:dyDescent="0.25">
      <c r="A19" s="29">
        <f t="shared" si="8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/>
      <c r="L19" s="17" t="s">
        <v>78</v>
      </c>
      <c r="M19" s="18" t="s">
        <v>78</v>
      </c>
      <c r="N19" s="66" t="str">
        <f t="shared" si="3"/>
        <v>5</v>
      </c>
      <c r="O19" s="17" t="s">
        <v>78</v>
      </c>
      <c r="P19" s="18" t="s">
        <v>77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1"/>
        <v>5</v>
      </c>
      <c r="U19" s="17" t="s">
        <v>13</v>
      </c>
      <c r="V19" s="18" t="s">
        <v>78</v>
      </c>
      <c r="W19" s="66">
        <f t="shared" si="14"/>
        <v>0</v>
      </c>
      <c r="X19" s="17" t="s">
        <v>77</v>
      </c>
      <c r="Y19" s="18" t="s">
        <v>78</v>
      </c>
      <c r="Z19" s="19" t="str">
        <f t="shared" si="12"/>
        <v>2</v>
      </c>
      <c r="AA19" s="17" t="s">
        <v>77</v>
      </c>
      <c r="AB19" s="18" t="s">
        <v>13</v>
      </c>
      <c r="AC19" s="19">
        <f t="shared" si="13"/>
        <v>8</v>
      </c>
      <c r="AD19" s="28"/>
      <c r="AE19" s="26"/>
      <c r="AF19" s="19"/>
      <c r="AG19" s="21">
        <f t="shared" si="9"/>
        <v>20</v>
      </c>
      <c r="AH19" s="22">
        <f>'25.Spieltag'!AJ19</f>
        <v>341</v>
      </c>
      <c r="AI19" s="29">
        <f>'25.Spieltag'!AK19</f>
        <v>5</v>
      </c>
      <c r="AJ19" s="24">
        <f t="shared" si="10"/>
        <v>361</v>
      </c>
      <c r="AK19" s="25">
        <f t="shared" si="7"/>
        <v>4</v>
      </c>
      <c r="AL19" s="1"/>
    </row>
    <row r="20" spans="1:38" ht="24.95" customHeight="1" thickBot="1" x14ac:dyDescent="0.25">
      <c r="A20" s="29">
        <f t="shared" si="8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/>
      <c r="L20" s="17" t="s">
        <v>13</v>
      </c>
      <c r="M20" s="18" t="s">
        <v>78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>
        <f t="shared" si="11"/>
        <v>0</v>
      </c>
      <c r="U20" s="17" t="s">
        <v>13</v>
      </c>
      <c r="V20" s="18" t="s">
        <v>78</v>
      </c>
      <c r="W20" s="66">
        <f t="shared" si="14"/>
        <v>0</v>
      </c>
      <c r="X20" s="17" t="s">
        <v>78</v>
      </c>
      <c r="Y20" s="18" t="s">
        <v>13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13"/>
        <v>8</v>
      </c>
      <c r="AD20" s="28"/>
      <c r="AE20" s="26"/>
      <c r="AF20" s="19"/>
      <c r="AG20" s="21">
        <f t="shared" si="9"/>
        <v>13</v>
      </c>
      <c r="AH20" s="22">
        <f>'25.Spieltag'!AJ20</f>
        <v>346</v>
      </c>
      <c r="AI20" s="29">
        <f>'25.Spieltag'!AK20</f>
        <v>4</v>
      </c>
      <c r="AJ20" s="24">
        <f t="shared" si="10"/>
        <v>359</v>
      </c>
      <c r="AK20" s="25">
        <f t="shared" si="7"/>
        <v>5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5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4 F4 AA6 R4:R6 X6">
    <cfRule type="cellIs" dxfId="53" priority="3" operator="equal">
      <formula>"Schalke 04"</formula>
    </cfRule>
  </conditionalFormatting>
  <conditionalFormatting sqref="I6 L6 X4 AA4 F6 L4 U4 I4 O4 O6 U6 C6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338</v>
      </c>
      <c r="AI8" s="29">
        <f>'26.Spieltag'!AK8</f>
        <v>7</v>
      </c>
      <c r="AJ8" s="24">
        <f t="shared" ref="AJ8" si="8">AG8+AH8</f>
        <v>383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145</v>
      </c>
      <c r="AI9" s="29">
        <f>'26.Spieltag'!AK9</f>
        <v>13</v>
      </c>
      <c r="AJ9" s="24">
        <f t="shared" ref="AJ9:AJ25" si="14">AG9+AH9</f>
        <v>190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327</v>
      </c>
      <c r="AI10" s="29">
        <f>'26.Spieltag'!AK10</f>
        <v>8</v>
      </c>
      <c r="AJ10" s="24">
        <f t="shared" si="14"/>
        <v>372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312</v>
      </c>
      <c r="AI11" s="29">
        <f>'26.Spieltag'!AK11</f>
        <v>10</v>
      </c>
      <c r="AJ11" s="24">
        <f t="shared" si="14"/>
        <v>357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362</v>
      </c>
      <c r="AI12" s="29">
        <f>'26.Spieltag'!AK12</f>
        <v>3</v>
      </c>
      <c r="AJ12" s="24">
        <f t="shared" si="14"/>
        <v>407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243</v>
      </c>
      <c r="AI13" s="29">
        <f>'26.Spieltag'!AK13</f>
        <v>12</v>
      </c>
      <c r="AJ13" s="24">
        <f t="shared" si="14"/>
        <v>288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365</v>
      </c>
      <c r="AI14" s="29">
        <f>'26.Spieltag'!AK14</f>
        <v>2</v>
      </c>
      <c r="AJ14" s="24">
        <f t="shared" si="14"/>
        <v>410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318</v>
      </c>
      <c r="AI15" s="29">
        <f>'26.Spieltag'!AK15</f>
        <v>9</v>
      </c>
      <c r="AJ15" s="24">
        <f t="shared" si="14"/>
        <v>363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372</v>
      </c>
      <c r="AI16" s="29">
        <f>'26.Spieltag'!AK16</f>
        <v>1</v>
      </c>
      <c r="AJ16" s="24">
        <f t="shared" si="14"/>
        <v>417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345</v>
      </c>
      <c r="AI17" s="29">
        <f>'26.Spieltag'!AK17</f>
        <v>6</v>
      </c>
      <c r="AJ17" s="24">
        <f t="shared" si="14"/>
        <v>390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308</v>
      </c>
      <c r="AI18" s="29">
        <f>'26.Spieltag'!AK18</f>
        <v>11</v>
      </c>
      <c r="AJ18" s="24">
        <f t="shared" si="14"/>
        <v>353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361</v>
      </c>
      <c r="AI19" s="29">
        <f>'26.Spieltag'!AK19</f>
        <v>4</v>
      </c>
      <c r="AJ19" s="24">
        <f t="shared" si="14"/>
        <v>406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359</v>
      </c>
      <c r="AI20" s="29">
        <f>'26.Spieltag'!AK20</f>
        <v>5</v>
      </c>
      <c r="AJ20" s="24">
        <f t="shared" si="14"/>
        <v>404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0</v>
      </c>
      <c r="AI21" s="29">
        <f>'26.Spieltag'!AK21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0</v>
      </c>
      <c r="AI22" s="29">
        <f>'26.Spieltag'!AK22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0</v>
      </c>
      <c r="AI23" s="29">
        <f>'26.Spieltag'!AK23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0</v>
      </c>
      <c r="AI24" s="29">
        <f>'26.Spieltag'!AK24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0</v>
      </c>
      <c r="AI25" s="29">
        <f>'26.Spieltag'!AK25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4 L5:L6 I4 R6 U4 X6 O4 AA6">
    <cfRule type="cellIs" dxfId="47" priority="3" operator="equal">
      <formula>"Schalke 04"</formula>
    </cfRule>
  </conditionalFormatting>
  <conditionalFormatting sqref="C6 F4 L4 AA4 I6 U6 R4 F6 X4 O6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383</v>
      </c>
      <c r="AI8" s="29">
        <f>'27.Spieltag'!AK8</f>
        <v>7</v>
      </c>
      <c r="AJ8" s="24">
        <f t="shared" ref="AJ8" si="8">AG8+AH8</f>
        <v>428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190</v>
      </c>
      <c r="AI9" s="29">
        <f>'27.Spieltag'!AK9</f>
        <v>13</v>
      </c>
      <c r="AJ9" s="24">
        <f t="shared" ref="AJ9:AJ25" si="14">AG9+AH9</f>
        <v>235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372</v>
      </c>
      <c r="AI10" s="29">
        <f>'27.Spieltag'!AK10</f>
        <v>8</v>
      </c>
      <c r="AJ10" s="24">
        <f t="shared" si="14"/>
        <v>417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357</v>
      </c>
      <c r="AI11" s="29">
        <f>'27.Spieltag'!AK11</f>
        <v>10</v>
      </c>
      <c r="AJ11" s="24">
        <f t="shared" si="14"/>
        <v>402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407</v>
      </c>
      <c r="AI12" s="29">
        <f>'27.Spieltag'!AK12</f>
        <v>3</v>
      </c>
      <c r="AJ12" s="24">
        <f t="shared" si="14"/>
        <v>452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288</v>
      </c>
      <c r="AI13" s="29">
        <f>'27.Spieltag'!AK13</f>
        <v>12</v>
      </c>
      <c r="AJ13" s="24">
        <f t="shared" si="14"/>
        <v>333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410</v>
      </c>
      <c r="AI14" s="29">
        <f>'27.Spieltag'!AK14</f>
        <v>2</v>
      </c>
      <c r="AJ14" s="24">
        <f t="shared" si="14"/>
        <v>455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363</v>
      </c>
      <c r="AI15" s="29">
        <f>'27.Spieltag'!AK15</f>
        <v>9</v>
      </c>
      <c r="AJ15" s="24">
        <f t="shared" si="14"/>
        <v>408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417</v>
      </c>
      <c r="AI16" s="29">
        <f>'27.Spieltag'!AK16</f>
        <v>1</v>
      </c>
      <c r="AJ16" s="24">
        <f t="shared" si="14"/>
        <v>462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390</v>
      </c>
      <c r="AI17" s="29">
        <f>'27.Spieltag'!AK17</f>
        <v>6</v>
      </c>
      <c r="AJ17" s="24">
        <f t="shared" si="14"/>
        <v>435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353</v>
      </c>
      <c r="AI18" s="29">
        <f>'27.Spieltag'!AK18</f>
        <v>11</v>
      </c>
      <c r="AJ18" s="24">
        <f t="shared" si="14"/>
        <v>398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406</v>
      </c>
      <c r="AI19" s="29">
        <f>'27.Spieltag'!AK19</f>
        <v>4</v>
      </c>
      <c r="AJ19" s="24">
        <f t="shared" si="14"/>
        <v>451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404</v>
      </c>
      <c r="AI20" s="29">
        <f>'27.Spieltag'!AK20</f>
        <v>5</v>
      </c>
      <c r="AJ20" s="24">
        <f t="shared" si="14"/>
        <v>449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45</v>
      </c>
      <c r="AI21" s="29">
        <f>'27.Spieltag'!AK21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45</v>
      </c>
      <c r="AI22" s="29">
        <f>'27.Spieltag'!AK22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45</v>
      </c>
      <c r="AI23" s="29">
        <f>'27.Spieltag'!AK23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45</v>
      </c>
      <c r="AI24" s="29">
        <f>'27.Spieltag'!AK24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45</v>
      </c>
      <c r="AI25" s="29">
        <f>'27.Spieltag'!AK25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45</v>
      </c>
      <c r="AI26" s="29">
        <f>'27.Spieltag'!AK26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45</v>
      </c>
      <c r="AI27" s="29">
        <f>'27.Spieltag'!AK27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5 F4 L6 O4 R6 I4 X6 R4 AA6">
    <cfRule type="cellIs" dxfId="41" priority="3" operator="equal">
      <formula>"Schalke 04"</formula>
    </cfRule>
  </conditionalFormatting>
  <conditionalFormatting sqref="AA4 C4 L4 I6 X4 C6 F6 O6 U6 U4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428</v>
      </c>
      <c r="AI8" s="29">
        <f>'28.Spieltag'!AK8</f>
        <v>7</v>
      </c>
      <c r="AJ8" s="24">
        <f t="shared" ref="AJ8:AJ27" si="8">AG8+AH8</f>
        <v>473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235</v>
      </c>
      <c r="AI9" s="29">
        <f>'28.Spieltag'!AK9</f>
        <v>13</v>
      </c>
      <c r="AJ9" s="24">
        <f t="shared" si="8"/>
        <v>280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417</v>
      </c>
      <c r="AI10" s="29">
        <f>'28.Spieltag'!AK10</f>
        <v>8</v>
      </c>
      <c r="AJ10" s="24">
        <f t="shared" si="8"/>
        <v>462</v>
      </c>
      <c r="AK10" s="25">
        <f t="shared" si="9"/>
        <v>8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402</v>
      </c>
      <c r="AI11" s="29">
        <f>'28.Spieltag'!AK11</f>
        <v>10</v>
      </c>
      <c r="AJ11" s="24">
        <f t="shared" si="8"/>
        <v>447</v>
      </c>
      <c r="AK11" s="25">
        <f t="shared" si="9"/>
        <v>10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452</v>
      </c>
      <c r="AI12" s="29">
        <f>'28.Spieltag'!AK12</f>
        <v>3</v>
      </c>
      <c r="AJ12" s="24">
        <f t="shared" si="8"/>
        <v>497</v>
      </c>
      <c r="AK12" s="25">
        <f t="shared" si="9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333</v>
      </c>
      <c r="AI13" s="29">
        <f>'28.Spieltag'!AK13</f>
        <v>12</v>
      </c>
      <c r="AJ13" s="24">
        <f t="shared" si="8"/>
        <v>378</v>
      </c>
      <c r="AK13" s="25">
        <f t="shared" si="9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455</v>
      </c>
      <c r="AI14" s="29">
        <f>'28.Spieltag'!AK14</f>
        <v>2</v>
      </c>
      <c r="AJ14" s="24">
        <f t="shared" si="8"/>
        <v>500</v>
      </c>
      <c r="AK14" s="25">
        <f t="shared" si="9"/>
        <v>2</v>
      </c>
      <c r="AL14" s="1"/>
    </row>
    <row r="15" spans="1:41" ht="24.95" customHeight="1" thickBot="1" x14ac:dyDescent="0.25">
      <c r="A15" s="29">
        <f t="shared" si="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408</v>
      </c>
      <c r="AI15" s="29">
        <f>'28.Spieltag'!AK15</f>
        <v>9</v>
      </c>
      <c r="AJ15" s="24">
        <f t="shared" si="8"/>
        <v>453</v>
      </c>
      <c r="AK15" s="25">
        <f t="shared" si="9"/>
        <v>9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462</v>
      </c>
      <c r="AI16" s="29">
        <f>'28.Spieltag'!AK16</f>
        <v>1</v>
      </c>
      <c r="AJ16" s="24">
        <f t="shared" si="8"/>
        <v>507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435</v>
      </c>
      <c r="AI17" s="29">
        <f>'28.Spieltag'!AK17</f>
        <v>6</v>
      </c>
      <c r="AJ17" s="24">
        <f t="shared" si="8"/>
        <v>480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398</v>
      </c>
      <c r="AI18" s="29">
        <f>'28.Spieltag'!AK18</f>
        <v>11</v>
      </c>
      <c r="AJ18" s="24">
        <f t="shared" si="8"/>
        <v>443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451</v>
      </c>
      <c r="AI19" s="29">
        <f>'28.Spieltag'!AK19</f>
        <v>4</v>
      </c>
      <c r="AJ19" s="24">
        <f t="shared" si="8"/>
        <v>496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449</v>
      </c>
      <c r="AI20" s="29">
        <f>'28.Spieltag'!AK20</f>
        <v>5</v>
      </c>
      <c r="AJ20" s="24">
        <f t="shared" si="8"/>
        <v>494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90</v>
      </c>
      <c r="AI21" s="29">
        <f>'28.Spieltag'!AK21</f>
        <v>14</v>
      </c>
      <c r="AJ21" s="24">
        <f t="shared" si="8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90</v>
      </c>
      <c r="AI22" s="29">
        <f>'28.Spieltag'!AK22</f>
        <v>14</v>
      </c>
      <c r="AJ22" s="24">
        <f t="shared" si="8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90</v>
      </c>
      <c r="AI23" s="29">
        <f>'28.Spieltag'!AK23</f>
        <v>14</v>
      </c>
      <c r="AJ23" s="24">
        <f t="shared" si="8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90</v>
      </c>
      <c r="AI24" s="29">
        <f>'28.Spieltag'!AK24</f>
        <v>14</v>
      </c>
      <c r="AJ24" s="24">
        <f t="shared" si="8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90</v>
      </c>
      <c r="AI25" s="29">
        <f>'28.Spieltag'!AK25</f>
        <v>14</v>
      </c>
      <c r="AJ25" s="24">
        <f t="shared" si="8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90</v>
      </c>
      <c r="AI26" s="29">
        <f>'28.Spieltag'!AK26</f>
        <v>14</v>
      </c>
      <c r="AJ26" s="24">
        <f t="shared" si="8"/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90</v>
      </c>
      <c r="AI27" s="29">
        <f>'28.Spieltag'!AK27</f>
        <v>14</v>
      </c>
      <c r="AJ27" s="24">
        <f t="shared" si="8"/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4 L4:L6 R6 F4 U6 I4 X6 U4 AA6">
    <cfRule type="cellIs" dxfId="35" priority="3" operator="equal">
      <formula>"Schalke 04"</formula>
    </cfRule>
  </conditionalFormatting>
  <conditionalFormatting sqref="O4 O6 F6 X4 I6 R4 C6 AA4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428</v>
      </c>
      <c r="AI8" s="29">
        <f>'29.Spieltag'!AK8</f>
        <v>7</v>
      </c>
      <c r="AJ8" s="24">
        <f t="shared" ref="AJ8:AJ27" si="8">AG8+AH8</f>
        <v>473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235</v>
      </c>
      <c r="AI9" s="29">
        <f>'29.Spieltag'!AK9</f>
        <v>13</v>
      </c>
      <c r="AJ9" s="24">
        <f t="shared" si="8"/>
        <v>280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417</v>
      </c>
      <c r="AI10" s="29">
        <f>'29.Spieltag'!AK10</f>
        <v>8</v>
      </c>
      <c r="AJ10" s="24">
        <f t="shared" si="8"/>
        <v>462</v>
      </c>
      <c r="AK10" s="25">
        <f t="shared" si="9"/>
        <v>8</v>
      </c>
      <c r="AL10" s="85"/>
    </row>
    <row r="11" spans="1:41" ht="24.95" customHeight="1" thickBot="1" x14ac:dyDescent="0.25">
      <c r="A11" s="29">
        <f t="shared" si="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402</v>
      </c>
      <c r="AI11" s="29">
        <f>'29.Spieltag'!AK11</f>
        <v>10</v>
      </c>
      <c r="AJ11" s="24">
        <f t="shared" si="8"/>
        <v>447</v>
      </c>
      <c r="AK11" s="25">
        <f t="shared" si="9"/>
        <v>10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452</v>
      </c>
      <c r="AI12" s="29">
        <f>'29.Spieltag'!AK12</f>
        <v>3</v>
      </c>
      <c r="AJ12" s="24">
        <f t="shared" si="8"/>
        <v>497</v>
      </c>
      <c r="AK12" s="25">
        <f t="shared" si="9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333</v>
      </c>
      <c r="AI13" s="29">
        <f>'29.Spieltag'!AK13</f>
        <v>12</v>
      </c>
      <c r="AJ13" s="24">
        <f t="shared" si="8"/>
        <v>378</v>
      </c>
      <c r="AK13" s="25">
        <f t="shared" si="9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455</v>
      </c>
      <c r="AI14" s="29">
        <f>'29.Spieltag'!AK14</f>
        <v>2</v>
      </c>
      <c r="AJ14" s="24">
        <f t="shared" si="8"/>
        <v>500</v>
      </c>
      <c r="AK14" s="25">
        <f t="shared" si="9"/>
        <v>2</v>
      </c>
      <c r="AL14" s="1"/>
    </row>
    <row r="15" spans="1:41" ht="24.95" customHeight="1" thickBot="1" x14ac:dyDescent="0.25">
      <c r="A15" s="29">
        <f t="shared" si="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408</v>
      </c>
      <c r="AI15" s="29">
        <f>'29.Spieltag'!AK15</f>
        <v>9</v>
      </c>
      <c r="AJ15" s="24">
        <f t="shared" si="8"/>
        <v>453</v>
      </c>
      <c r="AK15" s="25">
        <f t="shared" si="9"/>
        <v>9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462</v>
      </c>
      <c r="AI16" s="29">
        <f>'29.Spieltag'!AK16</f>
        <v>1</v>
      </c>
      <c r="AJ16" s="24">
        <f t="shared" si="8"/>
        <v>507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435</v>
      </c>
      <c r="AI17" s="29">
        <f>'29.Spieltag'!AK17</f>
        <v>6</v>
      </c>
      <c r="AJ17" s="24">
        <f t="shared" si="8"/>
        <v>480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398</v>
      </c>
      <c r="AI18" s="29">
        <f>'29.Spieltag'!AK18</f>
        <v>11</v>
      </c>
      <c r="AJ18" s="24">
        <f t="shared" si="8"/>
        <v>443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451</v>
      </c>
      <c r="AI19" s="29">
        <f>'29.Spieltag'!AK19</f>
        <v>4</v>
      </c>
      <c r="AJ19" s="24">
        <f t="shared" si="8"/>
        <v>496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449</v>
      </c>
      <c r="AI20" s="29">
        <f>'29.Spieltag'!AK20</f>
        <v>5</v>
      </c>
      <c r="AJ20" s="24">
        <f t="shared" si="8"/>
        <v>494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90</v>
      </c>
      <c r="AI21" s="29">
        <f>'29.Spieltag'!AK21</f>
        <v>14</v>
      </c>
      <c r="AJ21" s="24">
        <f t="shared" si="8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90</v>
      </c>
      <c r="AI22" s="29">
        <f>'29.Spieltag'!AK22</f>
        <v>14</v>
      </c>
      <c r="AJ22" s="24">
        <f t="shared" si="8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90</v>
      </c>
      <c r="AI23" s="29">
        <f>'29.Spieltag'!AK23</f>
        <v>14</v>
      </c>
      <c r="AJ23" s="24">
        <f t="shared" si="8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90</v>
      </c>
      <c r="AI24" s="29">
        <f>'29.Spieltag'!AK24</f>
        <v>14</v>
      </c>
      <c r="AJ24" s="24">
        <f t="shared" si="8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90</v>
      </c>
      <c r="AI25" s="29">
        <f>'29.Spieltag'!AK25</f>
        <v>14</v>
      </c>
      <c r="AJ25" s="24">
        <f t="shared" si="8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90</v>
      </c>
      <c r="AI26" s="29">
        <f>'29.Spieltag'!AK26</f>
        <v>14</v>
      </c>
      <c r="AJ26" s="24">
        <f t="shared" si="8"/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90</v>
      </c>
      <c r="AI27" s="29">
        <f>'29.Spieltag'!AK27</f>
        <v>14</v>
      </c>
      <c r="AJ27" s="24">
        <f t="shared" si="8"/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F4 I6 C4 R5:R6 O4 AA6">
    <cfRule type="cellIs" dxfId="29" priority="3" operator="equal">
      <formula>"Schalke 04"</formula>
    </cfRule>
  </conditionalFormatting>
  <conditionalFormatting sqref="U4 U6 X6 AA4 R4 F6 L6 L4 I4 C6 O6 X4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473</v>
      </c>
      <c r="AI8" s="29">
        <f>'30.Spieltag'!AK8</f>
        <v>7</v>
      </c>
      <c r="AJ8" s="24">
        <f t="shared" ref="AJ8" si="8">AG8+AH8</f>
        <v>518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280</v>
      </c>
      <c r="AI9" s="29">
        <f>'30.Spieltag'!AK9</f>
        <v>13</v>
      </c>
      <c r="AJ9" s="24">
        <f t="shared" ref="AJ9:AJ25" si="14">AG9+AH9</f>
        <v>325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462</v>
      </c>
      <c r="AI10" s="29">
        <f>'30.Spieltag'!AK10</f>
        <v>8</v>
      </c>
      <c r="AJ10" s="24">
        <f t="shared" si="14"/>
        <v>507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447</v>
      </c>
      <c r="AI11" s="29">
        <f>'30.Spieltag'!AK11</f>
        <v>10</v>
      </c>
      <c r="AJ11" s="24">
        <f t="shared" si="14"/>
        <v>492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497</v>
      </c>
      <c r="AI12" s="29">
        <f>'30.Spieltag'!AK12</f>
        <v>3</v>
      </c>
      <c r="AJ12" s="24">
        <f t="shared" si="14"/>
        <v>542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378</v>
      </c>
      <c r="AI13" s="29">
        <f>'30.Spieltag'!AK13</f>
        <v>12</v>
      </c>
      <c r="AJ13" s="24">
        <f t="shared" si="14"/>
        <v>423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500</v>
      </c>
      <c r="AI14" s="29">
        <f>'30.Spieltag'!AK14</f>
        <v>2</v>
      </c>
      <c r="AJ14" s="24">
        <f t="shared" si="14"/>
        <v>545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453</v>
      </c>
      <c r="AI15" s="29">
        <f>'30.Spieltag'!AK15</f>
        <v>9</v>
      </c>
      <c r="AJ15" s="24">
        <f t="shared" si="14"/>
        <v>498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507</v>
      </c>
      <c r="AI16" s="29">
        <f>'30.Spieltag'!AK16</f>
        <v>1</v>
      </c>
      <c r="AJ16" s="24">
        <f t="shared" si="14"/>
        <v>552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480</v>
      </c>
      <c r="AI17" s="29">
        <f>'30.Spieltag'!AK17</f>
        <v>6</v>
      </c>
      <c r="AJ17" s="24">
        <f t="shared" si="14"/>
        <v>525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443</v>
      </c>
      <c r="AI18" s="29">
        <f>'30.Spieltag'!AK18</f>
        <v>11</v>
      </c>
      <c r="AJ18" s="24">
        <f t="shared" si="14"/>
        <v>488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496</v>
      </c>
      <c r="AI19" s="29">
        <f>'30.Spieltag'!AK19</f>
        <v>4</v>
      </c>
      <c r="AJ19" s="24">
        <f t="shared" si="14"/>
        <v>541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494</v>
      </c>
      <c r="AI20" s="29">
        <f>'30.Spieltag'!AK20</f>
        <v>5</v>
      </c>
      <c r="AJ20" s="24">
        <f t="shared" si="14"/>
        <v>539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135</v>
      </c>
      <c r="AI21" s="29">
        <f>'30.Spieltag'!AK21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135</v>
      </c>
      <c r="AI22" s="29">
        <f>'30.Spieltag'!AK22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135</v>
      </c>
      <c r="AI23" s="29">
        <f>'30.Spieltag'!AK23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135</v>
      </c>
      <c r="AI24" s="29">
        <f>'30.Spieltag'!AK24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135</v>
      </c>
      <c r="AI25" s="29">
        <f>'30.Spieltag'!AK25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135</v>
      </c>
      <c r="AI26" s="29">
        <f>'30.Spieltag'!AK26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135</v>
      </c>
      <c r="AI27" s="29">
        <f>'30.Spieltag'!AK27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518</v>
      </c>
      <c r="AI8" s="29">
        <f>'31.Spieltag'!AK8</f>
        <v>7</v>
      </c>
      <c r="AJ8" s="24">
        <f t="shared" ref="AJ8" si="8">AG8+AH8</f>
        <v>563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325</v>
      </c>
      <c r="AI9" s="29">
        <f>'31.Spieltag'!AK9</f>
        <v>13</v>
      </c>
      <c r="AJ9" s="24">
        <f t="shared" ref="AJ9:AJ25" si="14">AG9+AH9</f>
        <v>370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507</v>
      </c>
      <c r="AI10" s="29">
        <f>'31.Spieltag'!AK10</f>
        <v>8</v>
      </c>
      <c r="AJ10" s="24">
        <f t="shared" si="14"/>
        <v>552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492</v>
      </c>
      <c r="AI11" s="29">
        <f>'31.Spieltag'!AK11</f>
        <v>10</v>
      </c>
      <c r="AJ11" s="24">
        <f t="shared" si="14"/>
        <v>537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542</v>
      </c>
      <c r="AI12" s="29">
        <f>'31.Spieltag'!AK12</f>
        <v>3</v>
      </c>
      <c r="AJ12" s="24">
        <f t="shared" si="14"/>
        <v>587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423</v>
      </c>
      <c r="AI13" s="29">
        <f>'31.Spieltag'!AK13</f>
        <v>12</v>
      </c>
      <c r="AJ13" s="24">
        <f t="shared" si="14"/>
        <v>468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545</v>
      </c>
      <c r="AI14" s="29">
        <f>'31.Spieltag'!AK14</f>
        <v>2</v>
      </c>
      <c r="AJ14" s="24">
        <f t="shared" si="14"/>
        <v>590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498</v>
      </c>
      <c r="AI15" s="29">
        <f>'31.Spieltag'!AK15</f>
        <v>9</v>
      </c>
      <c r="AJ15" s="24">
        <f t="shared" si="14"/>
        <v>543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552</v>
      </c>
      <c r="AI16" s="29">
        <f>'31.Spieltag'!AK16</f>
        <v>1</v>
      </c>
      <c r="AJ16" s="24">
        <f t="shared" si="14"/>
        <v>597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525</v>
      </c>
      <c r="AI17" s="29">
        <f>'31.Spieltag'!AK17</f>
        <v>6</v>
      </c>
      <c r="AJ17" s="24">
        <f t="shared" si="14"/>
        <v>570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488</v>
      </c>
      <c r="AI18" s="29">
        <f>'31.Spieltag'!AK18</f>
        <v>11</v>
      </c>
      <c r="AJ18" s="24">
        <f t="shared" si="14"/>
        <v>533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541</v>
      </c>
      <c r="AI19" s="29">
        <f>'31.Spieltag'!AK19</f>
        <v>4</v>
      </c>
      <c r="AJ19" s="24">
        <f t="shared" si="14"/>
        <v>586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539</v>
      </c>
      <c r="AI20" s="29">
        <f>'31.Spieltag'!AK20</f>
        <v>5</v>
      </c>
      <c r="AJ20" s="24">
        <f t="shared" si="14"/>
        <v>584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180</v>
      </c>
      <c r="AI21" s="29">
        <f>'31.Spieltag'!AK21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180</v>
      </c>
      <c r="AI22" s="29">
        <f>'31.Spieltag'!AK22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180</v>
      </c>
      <c r="AI23" s="29">
        <f>'31.Spieltag'!AK23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180</v>
      </c>
      <c r="AI24" s="29">
        <f>'31.Spieltag'!AK24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180</v>
      </c>
      <c r="AI25" s="29">
        <f>'31.Spieltag'!AK25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180</v>
      </c>
      <c r="AI26" s="29">
        <f>'31.Spieltag'!AK26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180</v>
      </c>
      <c r="AI27" s="29">
        <f>'31.Spieltag'!AK27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 x14ac:dyDescent="0.2">
      <c r="B2" s="16"/>
      <c r="C2" s="68"/>
      <c r="AC2" s="32"/>
      <c r="AD2" s="68"/>
      <c r="AE2" s="70"/>
      <c r="AF2" s="70"/>
    </row>
    <row r="3" spans="1:42" ht="12" x14ac:dyDescent="0.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563</v>
      </c>
      <c r="AI8" s="29">
        <f>'32.Spieltag'!AK8</f>
        <v>7</v>
      </c>
      <c r="AJ8" s="24">
        <f t="shared" ref="AJ8" si="8">AG8+AH8</f>
        <v>608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370</v>
      </c>
      <c r="AI9" s="29">
        <f>'32.Spieltag'!AK9</f>
        <v>13</v>
      </c>
      <c r="AJ9" s="24">
        <f t="shared" ref="AJ9:AJ25" si="14">AG9+AH9</f>
        <v>415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552</v>
      </c>
      <c r="AI10" s="29">
        <f>'32.Spieltag'!AK10</f>
        <v>8</v>
      </c>
      <c r="AJ10" s="24">
        <f t="shared" si="14"/>
        <v>597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537</v>
      </c>
      <c r="AI11" s="29">
        <f>'32.Spieltag'!AK11</f>
        <v>10</v>
      </c>
      <c r="AJ11" s="24">
        <f t="shared" si="14"/>
        <v>582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587</v>
      </c>
      <c r="AI12" s="29">
        <f>'32.Spieltag'!AK12</f>
        <v>3</v>
      </c>
      <c r="AJ12" s="24">
        <f t="shared" si="14"/>
        <v>632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468</v>
      </c>
      <c r="AI13" s="29">
        <f>'32.Spieltag'!AK13</f>
        <v>12</v>
      </c>
      <c r="AJ13" s="24">
        <f t="shared" si="14"/>
        <v>513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590</v>
      </c>
      <c r="AI14" s="29">
        <f>'32.Spieltag'!AK14</f>
        <v>2</v>
      </c>
      <c r="AJ14" s="24">
        <f t="shared" si="14"/>
        <v>635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543</v>
      </c>
      <c r="AI15" s="29">
        <f>'32.Spieltag'!AK15</f>
        <v>9</v>
      </c>
      <c r="AJ15" s="24">
        <f t="shared" si="14"/>
        <v>588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597</v>
      </c>
      <c r="AI16" s="29">
        <f>'32.Spieltag'!AK16</f>
        <v>1</v>
      </c>
      <c r="AJ16" s="24">
        <f t="shared" si="14"/>
        <v>642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570</v>
      </c>
      <c r="AI17" s="29">
        <f>'32.Spieltag'!AK17</f>
        <v>6</v>
      </c>
      <c r="AJ17" s="24">
        <f t="shared" si="14"/>
        <v>615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533</v>
      </c>
      <c r="AI18" s="29">
        <f>'32.Spieltag'!AK18</f>
        <v>11</v>
      </c>
      <c r="AJ18" s="24">
        <f t="shared" si="14"/>
        <v>578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586</v>
      </c>
      <c r="AI19" s="29">
        <f>'32.Spieltag'!AK19</f>
        <v>4</v>
      </c>
      <c r="AJ19" s="24">
        <f t="shared" si="14"/>
        <v>631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584</v>
      </c>
      <c r="AI20" s="29">
        <f>'32.Spieltag'!AK20</f>
        <v>5</v>
      </c>
      <c r="AJ20" s="24">
        <f t="shared" si="14"/>
        <v>629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225</v>
      </c>
      <c r="AI21" s="29">
        <f>'32.Spieltag'!AK21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225</v>
      </c>
      <c r="AI22" s="29">
        <f>'32.Spieltag'!AK22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225</v>
      </c>
      <c r="AI23" s="29">
        <f>'32.Spieltag'!AK23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225</v>
      </c>
      <c r="AI24" s="29">
        <f>'32.Spieltag'!AK24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225</v>
      </c>
      <c r="AI25" s="29">
        <f>'32.Spieltag'!AK25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225</v>
      </c>
      <c r="AI26" s="29">
        <f>'32.Spieltag'!AK26</f>
        <v>14</v>
      </c>
      <c r="AJ26" s="24">
        <f t="shared" ref="AJ26" si="16">AG26+AH26</f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225</v>
      </c>
      <c r="AI27" s="29">
        <f>'32.Spieltag'!AK27</f>
        <v>14</v>
      </c>
      <c r="AJ27" s="24">
        <f t="shared" ref="AJ27" si="19">AG27+AH27</f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 x14ac:dyDescent="0.2">
      <c r="C2" s="68"/>
      <c r="AD2" s="68"/>
      <c r="AE2" s="70"/>
      <c r="AF2" s="70"/>
    </row>
    <row r="3" spans="1:42" ht="12" x14ac:dyDescent="0.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608</v>
      </c>
      <c r="AI8" s="29">
        <f>'33.Spieltag'!AK8</f>
        <v>7</v>
      </c>
      <c r="AJ8" s="24">
        <f t="shared" ref="AJ8" si="8">AG8+AH8</f>
        <v>653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415</v>
      </c>
      <c r="AI9" s="29">
        <f>'33.Spieltag'!AK9</f>
        <v>13</v>
      </c>
      <c r="AJ9" s="24">
        <f t="shared" ref="AJ9:AJ25" si="14">AG9+AH9</f>
        <v>460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597</v>
      </c>
      <c r="AI10" s="29">
        <f>'33.Spieltag'!AK10</f>
        <v>8</v>
      </c>
      <c r="AJ10" s="24">
        <f t="shared" si="14"/>
        <v>642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10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582</v>
      </c>
      <c r="AI11" s="29">
        <f>'33.Spieltag'!AK11</f>
        <v>10</v>
      </c>
      <c r="AJ11" s="24">
        <f t="shared" si="14"/>
        <v>627</v>
      </c>
      <c r="AK11" s="25">
        <f t="shared" si="9"/>
        <v>10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632</v>
      </c>
      <c r="AI12" s="29">
        <f>'33.Spieltag'!AK12</f>
        <v>3</v>
      </c>
      <c r="AJ12" s="24">
        <f t="shared" si="14"/>
        <v>677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513</v>
      </c>
      <c r="AI13" s="29">
        <f>'33.Spieltag'!AK13</f>
        <v>12</v>
      </c>
      <c r="AJ13" s="24">
        <f t="shared" si="14"/>
        <v>558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635</v>
      </c>
      <c r="AI14" s="29">
        <f>'33.Spieltag'!AK14</f>
        <v>2</v>
      </c>
      <c r="AJ14" s="24">
        <f t="shared" si="14"/>
        <v>680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588</v>
      </c>
      <c r="AI15" s="29">
        <f>'33.Spieltag'!AK15</f>
        <v>9</v>
      </c>
      <c r="AJ15" s="24">
        <f t="shared" si="14"/>
        <v>633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642</v>
      </c>
      <c r="AI16" s="29">
        <f>'33.Spieltag'!AK16</f>
        <v>1</v>
      </c>
      <c r="AJ16" s="24">
        <f t="shared" si="14"/>
        <v>687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615</v>
      </c>
      <c r="AI17" s="29">
        <f>'33.Spieltag'!AK17</f>
        <v>6</v>
      </c>
      <c r="AJ17" s="24">
        <f t="shared" si="14"/>
        <v>660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578</v>
      </c>
      <c r="AI18" s="29">
        <f>'33.Spieltag'!AK18</f>
        <v>11</v>
      </c>
      <c r="AJ18" s="24">
        <f t="shared" si="14"/>
        <v>623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631</v>
      </c>
      <c r="AI19" s="29">
        <f>'33.Spieltag'!AK19</f>
        <v>4</v>
      </c>
      <c r="AJ19" s="24">
        <f t="shared" si="14"/>
        <v>676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629</v>
      </c>
      <c r="AI20" s="29">
        <f>'33.Spieltag'!AK20</f>
        <v>5</v>
      </c>
      <c r="AJ20" s="24">
        <f t="shared" si="14"/>
        <v>674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270</v>
      </c>
      <c r="AI21" s="29">
        <f>'33.Spieltag'!AK21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270</v>
      </c>
      <c r="AI22" s="29">
        <f>'33.Spieltag'!AK22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270</v>
      </c>
      <c r="AI23" s="29">
        <f>'33.Spieltag'!AK23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270</v>
      </c>
      <c r="AI24" s="29">
        <f>'33.Spieltag'!AK24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270</v>
      </c>
      <c r="AI25" s="29">
        <f>'33.Spieltag'!AK25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270</v>
      </c>
      <c r="AI26" s="29">
        <f>'33.Spieltag'!AK26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270</v>
      </c>
      <c r="AI27" s="29">
        <f>'33.Spieltag'!AK27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8" sqref="AT28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16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698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685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505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505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16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687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685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13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672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663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11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722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713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603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603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10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725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716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678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676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732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711</v>
      </c>
      <c r="AQ11" s="64">
        <f t="shared" si="20"/>
        <v>4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14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705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695</v>
      </c>
      <c r="AQ12" s="64">
        <f t="shared" si="20"/>
        <v>10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17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668</v>
      </c>
      <c r="AL13" s="59">
        <f t="shared" si="15"/>
        <v>0</v>
      </c>
      <c r="AM13" s="59">
        <f t="shared" si="16"/>
        <v>0</v>
      </c>
      <c r="AN13" s="59">
        <f t="shared" si="17"/>
        <v>2</v>
      </c>
      <c r="AO13" s="59">
        <f t="shared" si="18"/>
        <v>2</v>
      </c>
      <c r="AP13" s="60">
        <f t="shared" si="19"/>
        <v>664</v>
      </c>
      <c r="AQ13" s="64">
        <f t="shared" si="20"/>
        <v>14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20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721</v>
      </c>
      <c r="AL14" s="59">
        <f t="shared" si="15"/>
        <v>0</v>
      </c>
      <c r="AM14" s="59">
        <f t="shared" si="16"/>
        <v>2</v>
      </c>
      <c r="AN14" s="59">
        <f t="shared" si="17"/>
        <v>4</v>
      </c>
      <c r="AO14" s="59">
        <f t="shared" si="18"/>
        <v>4</v>
      </c>
      <c r="AP14" s="60">
        <f t="shared" si="19"/>
        <v>711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13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719</v>
      </c>
      <c r="AL15" s="59">
        <f t="shared" si="15"/>
        <v>2</v>
      </c>
      <c r="AM15" s="59">
        <f t="shared" si="16"/>
        <v>4</v>
      </c>
      <c r="AN15" s="59">
        <f t="shared" si="17"/>
        <v>4</v>
      </c>
      <c r="AO15" s="59">
        <f t="shared" si="18"/>
        <v>4</v>
      </c>
      <c r="AP15" s="60">
        <f t="shared" si="19"/>
        <v>705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369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369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369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369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369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369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369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369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369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369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369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369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369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369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148</v>
      </c>
      <c r="AC28" s="65">
        <f t="shared" si="28"/>
        <v>765</v>
      </c>
      <c r="AD28" s="65">
        <f t="shared" si="28"/>
        <v>765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9528</v>
      </c>
      <c r="AL28" s="65">
        <f t="shared" si="28"/>
        <v>6</v>
      </c>
      <c r="AM28" s="65">
        <f t="shared" si="28"/>
        <v>15</v>
      </c>
      <c r="AN28" s="65">
        <f t="shared" si="28"/>
        <v>29</v>
      </c>
      <c r="AO28" s="65">
        <f t="shared" si="28"/>
        <v>38</v>
      </c>
      <c r="AP28" s="65">
        <f t="shared" si="28"/>
        <v>9440</v>
      </c>
      <c r="AQ28" s="65">
        <f t="shared" ref="AQ28" si="29">SUM(AQ5:AQ25)</f>
        <v>90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36">
    <cfRule type="top10" dxfId="2" priority="301" rank="1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" priority="1394" bottom="1" rank="4"/>
  </conditionalFormatting>
  <conditionalFormatting sqref="AU23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2021-10-26T09:35:46Z</cp:lastPrinted>
  <dcterms:created xsi:type="dcterms:W3CDTF">1998-11-12T06:25:58Z</dcterms:created>
  <dcterms:modified xsi:type="dcterms:W3CDTF">2022-03-14T07:49:38Z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