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Documents\Dokumente\Schalke\"/>
    </mc:Choice>
  </mc:AlternateContent>
  <xr:revisionPtr revIDLastSave="0" documentId="13_ncr:1_{9751FA75-02A0-4C35-80B4-2F1A398C4B4D}" xr6:coauthVersionLast="43" xr6:coauthVersionMax="43" xr10:uidLastSave="{00000000-0000-0000-0000-000000000000}"/>
  <bookViews>
    <workbookView xWindow="-108" yWindow="-108" windowWidth="23256" windowHeight="12600" tabRatio="512" firstSheet="25" activeTab="28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Ergebnisse" sheetId="35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1">'22.Spieltag'!$A$1:$AK$34</definedName>
    <definedName name="_xlnm.Print_Area" localSheetId="23">'24.Spieltag'!$A$1:$AK$34</definedName>
    <definedName name="_xlnm.Print_Area" localSheetId="25">'26.Spieltag'!$A$1:$AK$34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7" i="6" l="1"/>
  <c r="W17" i="6"/>
  <c r="T17" i="6"/>
  <c r="Q17" i="6"/>
  <c r="N17" i="6"/>
  <c r="K17" i="6"/>
  <c r="H17" i="6"/>
  <c r="E17" i="6"/>
  <c r="Z12" i="6" l="1"/>
  <c r="Z13" i="6"/>
  <c r="Z14" i="6"/>
  <c r="Z15" i="6"/>
  <c r="Z16" i="6"/>
  <c r="Z18" i="6"/>
  <c r="Z20" i="6"/>
  <c r="Z21" i="6"/>
  <c r="Z22" i="6"/>
  <c r="Z23" i="6"/>
  <c r="Z24" i="6"/>
  <c r="Z25" i="6"/>
  <c r="Z26" i="6"/>
  <c r="Z27" i="6"/>
  <c r="Z28" i="6"/>
  <c r="Z29" i="6"/>
  <c r="Z30" i="6"/>
  <c r="Z31" i="6"/>
  <c r="Z32" i="6"/>
  <c r="Z33" i="6"/>
  <c r="Z34" i="6"/>
  <c r="Z11" i="6"/>
  <c r="Z18" i="11" l="1"/>
  <c r="W18" i="11"/>
  <c r="T18" i="11"/>
  <c r="Q18" i="11"/>
  <c r="N18" i="11"/>
  <c r="K18" i="11"/>
  <c r="H18" i="11"/>
  <c r="E18" i="11"/>
  <c r="Z20" i="11" l="1"/>
  <c r="Z28" i="11"/>
  <c r="Q28" i="11"/>
  <c r="Q12" i="11"/>
  <c r="Q13" i="11"/>
  <c r="Q14" i="11"/>
  <c r="Q15" i="11"/>
  <c r="Q16" i="11"/>
  <c r="Q17" i="11"/>
  <c r="Q20" i="11"/>
  <c r="Q21" i="11"/>
  <c r="Q22" i="11"/>
  <c r="Q23" i="11"/>
  <c r="Q24" i="11"/>
  <c r="Q26" i="11"/>
  <c r="Q27" i="11"/>
  <c r="Q29" i="11"/>
  <c r="Q30" i="11"/>
  <c r="Q31" i="11"/>
  <c r="Q32" i="11"/>
  <c r="Q33" i="11"/>
  <c r="Q34" i="11"/>
  <c r="Q11" i="11"/>
  <c r="Q28" i="12" l="1"/>
  <c r="E28" i="12"/>
  <c r="W12" i="12" l="1"/>
  <c r="AC24" i="12"/>
  <c r="Z24" i="12"/>
  <c r="W24" i="12"/>
  <c r="T24" i="12"/>
  <c r="T23" i="12"/>
  <c r="E12" i="12" l="1"/>
  <c r="E13" i="12"/>
  <c r="E14" i="12"/>
  <c r="E15" i="12"/>
  <c r="E16" i="12"/>
  <c r="E17" i="12"/>
  <c r="E18" i="12"/>
  <c r="E20" i="12"/>
  <c r="E21" i="12"/>
  <c r="E22" i="12"/>
  <c r="E23" i="12"/>
  <c r="E24" i="12"/>
  <c r="E25" i="12"/>
  <c r="E26" i="12"/>
  <c r="E27" i="12"/>
  <c r="E29" i="12"/>
  <c r="E30" i="12"/>
  <c r="E31" i="12"/>
  <c r="E32" i="12"/>
  <c r="E33" i="12"/>
  <c r="E34" i="12"/>
  <c r="E11" i="12"/>
  <c r="AC18" i="14" l="1"/>
  <c r="Z18" i="14"/>
  <c r="W18" i="14"/>
  <c r="T18" i="14"/>
  <c r="Q18" i="14"/>
  <c r="N18" i="14"/>
  <c r="K18" i="14"/>
  <c r="H18" i="14"/>
  <c r="E18" i="14"/>
  <c r="N12" i="13" l="1"/>
  <c r="N13" i="13"/>
  <c r="N14" i="13"/>
  <c r="N15" i="13"/>
  <c r="N16" i="13"/>
  <c r="N17" i="13"/>
  <c r="N18" i="13"/>
  <c r="N20" i="13"/>
  <c r="N21" i="13"/>
  <c r="N22" i="13"/>
  <c r="N23" i="13"/>
  <c r="N24" i="13"/>
  <c r="N25" i="13"/>
  <c r="N26" i="13"/>
  <c r="N27" i="13"/>
  <c r="N28" i="13"/>
  <c r="N29" i="13"/>
  <c r="N30" i="13"/>
  <c r="N32" i="13"/>
  <c r="N33" i="13"/>
  <c r="N11" i="13"/>
  <c r="H22" i="13"/>
  <c r="K22" i="13"/>
  <c r="H12" i="14" l="1"/>
  <c r="H14" i="14"/>
  <c r="H15" i="14"/>
  <c r="H16" i="14"/>
  <c r="H17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11" i="14"/>
  <c r="K20" i="14"/>
  <c r="N20" i="14"/>
  <c r="Q20" i="14"/>
  <c r="H12" i="15" l="1"/>
  <c r="H13" i="15"/>
  <c r="H14" i="15"/>
  <c r="H15" i="15"/>
  <c r="H16" i="15"/>
  <c r="H17" i="15"/>
  <c r="H18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11" i="15"/>
  <c r="W12" i="7" l="1"/>
  <c r="W13" i="7"/>
  <c r="W14" i="7"/>
  <c r="W15" i="7"/>
  <c r="W16" i="7"/>
  <c r="W17" i="7"/>
  <c r="W18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11" i="7"/>
  <c r="Z16" i="18" l="1"/>
  <c r="Z15" i="18" l="1"/>
  <c r="W33" i="18" l="1"/>
  <c r="W12" i="18" l="1"/>
  <c r="W13" i="18"/>
  <c r="W14" i="18"/>
  <c r="W15" i="18"/>
  <c r="W16" i="18"/>
  <c r="W17" i="18"/>
  <c r="W18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4" i="18"/>
  <c r="W11" i="18"/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Z34" i="18"/>
  <c r="AC34" i="18"/>
  <c r="E34" i="7"/>
  <c r="H34" i="7"/>
  <c r="K34" i="7"/>
  <c r="N34" i="7"/>
  <c r="Q34" i="7"/>
  <c r="T34" i="7"/>
  <c r="Z34" i="7"/>
  <c r="AC34" i="7"/>
  <c r="E34" i="15"/>
  <c r="K34" i="15"/>
  <c r="N34" i="15"/>
  <c r="Q34" i="15"/>
  <c r="T34" i="15"/>
  <c r="W34" i="15"/>
  <c r="Z34" i="15"/>
  <c r="AC34" i="15"/>
  <c r="E34" i="14"/>
  <c r="K34" i="14"/>
  <c r="N34" i="14"/>
  <c r="Q34" i="14"/>
  <c r="T34" i="14"/>
  <c r="W34" i="14"/>
  <c r="Z34" i="14"/>
  <c r="AC34" i="14"/>
  <c r="H34" i="12"/>
  <c r="K34" i="12"/>
  <c r="N34" i="12"/>
  <c r="Q34" i="12"/>
  <c r="T34" i="12"/>
  <c r="W34" i="12"/>
  <c r="Z34" i="12"/>
  <c r="AC34" i="12"/>
  <c r="E34" i="11"/>
  <c r="H34" i="11"/>
  <c r="K34" i="11"/>
  <c r="N34" i="11"/>
  <c r="T34" i="11"/>
  <c r="W34" i="11"/>
  <c r="Z34" i="11"/>
  <c r="AC34" i="11"/>
  <c r="E34" i="6"/>
  <c r="H34" i="6"/>
  <c r="K34" i="6"/>
  <c r="N34" i="6"/>
  <c r="Q34" i="6"/>
  <c r="T34" i="6"/>
  <c r="W34" i="6"/>
  <c r="AC34" i="6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Z33" i="18"/>
  <c r="AC33" i="18"/>
  <c r="E33" i="7"/>
  <c r="H33" i="7"/>
  <c r="K33" i="7"/>
  <c r="N33" i="7"/>
  <c r="Q33" i="7"/>
  <c r="T33" i="7"/>
  <c r="Z33" i="7"/>
  <c r="AC33" i="7"/>
  <c r="E33" i="15"/>
  <c r="K33" i="15"/>
  <c r="N33" i="15"/>
  <c r="Q33" i="15"/>
  <c r="T33" i="15"/>
  <c r="W33" i="15"/>
  <c r="Z33" i="15"/>
  <c r="AC33" i="15"/>
  <c r="E33" i="14"/>
  <c r="K33" i="14"/>
  <c r="N33" i="14"/>
  <c r="Q33" i="14"/>
  <c r="T33" i="14"/>
  <c r="W33" i="14"/>
  <c r="Z33" i="14"/>
  <c r="AC33" i="14"/>
  <c r="E33" i="13"/>
  <c r="H33" i="13"/>
  <c r="K33" i="13"/>
  <c r="Q33" i="13"/>
  <c r="T33" i="13"/>
  <c r="W33" i="13"/>
  <c r="Z33" i="13"/>
  <c r="AC33" i="13"/>
  <c r="H33" i="12"/>
  <c r="K33" i="12"/>
  <c r="N33" i="12"/>
  <c r="Q33" i="12"/>
  <c r="T33" i="12"/>
  <c r="W33" i="12"/>
  <c r="Z33" i="12"/>
  <c r="AC33" i="12"/>
  <c r="E33" i="11"/>
  <c r="H33" i="11"/>
  <c r="K33" i="11"/>
  <c r="N33" i="11"/>
  <c r="T33" i="11"/>
  <c r="W33" i="11"/>
  <c r="Z33" i="11"/>
  <c r="AC33" i="11"/>
  <c r="E33" i="6"/>
  <c r="H33" i="6"/>
  <c r="K33" i="6"/>
  <c r="N33" i="6"/>
  <c r="Q33" i="6"/>
  <c r="T33" i="6"/>
  <c r="W33" i="6"/>
  <c r="AC33" i="6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Z12" i="18"/>
  <c r="AC12" i="18"/>
  <c r="E13" i="18"/>
  <c r="H13" i="18"/>
  <c r="K13" i="18"/>
  <c r="N13" i="18"/>
  <c r="Q13" i="18"/>
  <c r="T13" i="18"/>
  <c r="Z13" i="18"/>
  <c r="AC13" i="18"/>
  <c r="E14" i="18"/>
  <c r="H14" i="18"/>
  <c r="K14" i="18"/>
  <c r="N14" i="18"/>
  <c r="Q14" i="18"/>
  <c r="T14" i="18"/>
  <c r="Z14" i="18"/>
  <c r="AC14" i="18"/>
  <c r="E15" i="18"/>
  <c r="H15" i="18"/>
  <c r="K15" i="18"/>
  <c r="N15" i="18"/>
  <c r="Q15" i="18"/>
  <c r="T15" i="18"/>
  <c r="AC15" i="18"/>
  <c r="E16" i="18"/>
  <c r="H16" i="18"/>
  <c r="K16" i="18"/>
  <c r="N16" i="18"/>
  <c r="Q16" i="18"/>
  <c r="T16" i="18"/>
  <c r="AC16" i="18"/>
  <c r="E17" i="18"/>
  <c r="H17" i="18"/>
  <c r="K17" i="18"/>
  <c r="N17" i="18"/>
  <c r="Q17" i="18"/>
  <c r="T17" i="18"/>
  <c r="Z17" i="18"/>
  <c r="AC17" i="18"/>
  <c r="E18" i="18"/>
  <c r="H18" i="18"/>
  <c r="K18" i="18"/>
  <c r="N18" i="18"/>
  <c r="Q18" i="18"/>
  <c r="T18" i="18"/>
  <c r="Z18" i="18"/>
  <c r="AC18" i="18"/>
  <c r="E20" i="18"/>
  <c r="H20" i="18"/>
  <c r="K20" i="18"/>
  <c r="N20" i="18"/>
  <c r="Q20" i="18"/>
  <c r="T20" i="18"/>
  <c r="Z20" i="18"/>
  <c r="AC20" i="18"/>
  <c r="E21" i="18"/>
  <c r="H21" i="18"/>
  <c r="K21" i="18"/>
  <c r="N21" i="18"/>
  <c r="Q21" i="18"/>
  <c r="T21" i="18"/>
  <c r="Z21" i="18"/>
  <c r="AC21" i="18"/>
  <c r="E22" i="18"/>
  <c r="H22" i="18"/>
  <c r="K22" i="18"/>
  <c r="N22" i="18"/>
  <c r="Q22" i="18"/>
  <c r="T22" i="18"/>
  <c r="Z22" i="18"/>
  <c r="AC22" i="18"/>
  <c r="E23" i="18"/>
  <c r="H23" i="18"/>
  <c r="K23" i="18"/>
  <c r="N23" i="18"/>
  <c r="Q23" i="18"/>
  <c r="T23" i="18"/>
  <c r="Z23" i="18"/>
  <c r="AC23" i="18"/>
  <c r="E24" i="18"/>
  <c r="H24" i="18"/>
  <c r="K24" i="18"/>
  <c r="N24" i="18"/>
  <c r="Q24" i="18"/>
  <c r="T24" i="18"/>
  <c r="Z24" i="18"/>
  <c r="AC24" i="18"/>
  <c r="E25" i="18"/>
  <c r="H25" i="18"/>
  <c r="K25" i="18"/>
  <c r="N25" i="18"/>
  <c r="Q25" i="18"/>
  <c r="T25" i="18"/>
  <c r="Z25" i="18"/>
  <c r="AC25" i="18"/>
  <c r="E26" i="18"/>
  <c r="H26" i="18"/>
  <c r="K26" i="18"/>
  <c r="N26" i="18"/>
  <c r="Q26" i="18"/>
  <c r="T26" i="18"/>
  <c r="Z26" i="18"/>
  <c r="AC26" i="18"/>
  <c r="E27" i="18"/>
  <c r="H27" i="18"/>
  <c r="K27" i="18"/>
  <c r="N27" i="18"/>
  <c r="Q27" i="18"/>
  <c r="T27" i="18"/>
  <c r="Z27" i="18"/>
  <c r="AC27" i="18"/>
  <c r="E28" i="18"/>
  <c r="H28" i="18"/>
  <c r="K28" i="18"/>
  <c r="N28" i="18"/>
  <c r="Q28" i="18"/>
  <c r="T28" i="18"/>
  <c r="Z28" i="18"/>
  <c r="AC28" i="18"/>
  <c r="E29" i="18"/>
  <c r="H29" i="18"/>
  <c r="K29" i="18"/>
  <c r="N29" i="18"/>
  <c r="Q29" i="18"/>
  <c r="T29" i="18"/>
  <c r="Z29" i="18"/>
  <c r="AC29" i="18"/>
  <c r="E30" i="18"/>
  <c r="H30" i="18"/>
  <c r="K30" i="18"/>
  <c r="N30" i="18"/>
  <c r="Q30" i="18"/>
  <c r="T30" i="18"/>
  <c r="Z30" i="18"/>
  <c r="AC30" i="18"/>
  <c r="E31" i="18"/>
  <c r="H31" i="18"/>
  <c r="K31" i="18"/>
  <c r="N31" i="18"/>
  <c r="Q31" i="18"/>
  <c r="T31" i="18"/>
  <c r="Z31" i="18"/>
  <c r="AC31" i="18"/>
  <c r="E32" i="18"/>
  <c r="H32" i="18"/>
  <c r="K32" i="18"/>
  <c r="N32" i="18"/>
  <c r="Q32" i="18"/>
  <c r="T32" i="18"/>
  <c r="Z32" i="18"/>
  <c r="AC32" i="18"/>
  <c r="E12" i="7"/>
  <c r="H12" i="7"/>
  <c r="K12" i="7"/>
  <c r="N12" i="7"/>
  <c r="Q12" i="7"/>
  <c r="T12" i="7"/>
  <c r="Z12" i="7"/>
  <c r="AC12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6" i="7"/>
  <c r="H16" i="7"/>
  <c r="K16" i="7"/>
  <c r="N16" i="7"/>
  <c r="Q16" i="7"/>
  <c r="T16" i="7"/>
  <c r="Z16" i="7"/>
  <c r="AC16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25" i="7"/>
  <c r="H25" i="7"/>
  <c r="K25" i="7"/>
  <c r="N25" i="7"/>
  <c r="Q25" i="7"/>
  <c r="T25" i="7"/>
  <c r="Z25" i="7"/>
  <c r="AC25" i="7"/>
  <c r="E26" i="7"/>
  <c r="H26" i="7"/>
  <c r="K26" i="7"/>
  <c r="N26" i="7"/>
  <c r="Q26" i="7"/>
  <c r="T26" i="7"/>
  <c r="Z26" i="7"/>
  <c r="AC26" i="7"/>
  <c r="E27" i="7"/>
  <c r="H27" i="7"/>
  <c r="K27" i="7"/>
  <c r="N27" i="7"/>
  <c r="Q27" i="7"/>
  <c r="T27" i="7"/>
  <c r="Z27" i="7"/>
  <c r="AC27" i="7"/>
  <c r="E28" i="7"/>
  <c r="H28" i="7"/>
  <c r="K28" i="7"/>
  <c r="N28" i="7"/>
  <c r="Q28" i="7"/>
  <c r="T28" i="7"/>
  <c r="Z28" i="7"/>
  <c r="AC28" i="7"/>
  <c r="E29" i="7"/>
  <c r="H29" i="7"/>
  <c r="K29" i="7"/>
  <c r="N29" i="7"/>
  <c r="Q29" i="7"/>
  <c r="T29" i="7"/>
  <c r="Z29" i="7"/>
  <c r="AC29" i="7"/>
  <c r="E30" i="7"/>
  <c r="H30" i="7"/>
  <c r="K30" i="7"/>
  <c r="N30" i="7"/>
  <c r="Q30" i="7"/>
  <c r="T30" i="7"/>
  <c r="Z30" i="7"/>
  <c r="AC30" i="7"/>
  <c r="E31" i="7"/>
  <c r="H31" i="7"/>
  <c r="K31" i="7"/>
  <c r="N31" i="7"/>
  <c r="Q31" i="7"/>
  <c r="T31" i="7"/>
  <c r="Z31" i="7"/>
  <c r="AC31" i="7"/>
  <c r="H32" i="7"/>
  <c r="K32" i="7"/>
  <c r="N32" i="7"/>
  <c r="Q32" i="7"/>
  <c r="T32" i="7"/>
  <c r="Z32" i="7"/>
  <c r="AC32" i="7"/>
  <c r="E12" i="15"/>
  <c r="K12" i="15"/>
  <c r="N12" i="15"/>
  <c r="Q12" i="15"/>
  <c r="T12" i="15"/>
  <c r="W12" i="15"/>
  <c r="Z12" i="15"/>
  <c r="AC12" i="15"/>
  <c r="E13" i="15"/>
  <c r="K13" i="15"/>
  <c r="N13" i="15"/>
  <c r="Q13" i="15"/>
  <c r="T13" i="15"/>
  <c r="W13" i="15"/>
  <c r="Z13" i="15"/>
  <c r="AC13" i="15"/>
  <c r="E14" i="15"/>
  <c r="K14" i="15"/>
  <c r="N14" i="15"/>
  <c r="Q14" i="15"/>
  <c r="T14" i="15"/>
  <c r="W14" i="15"/>
  <c r="Z14" i="15"/>
  <c r="AC14" i="15"/>
  <c r="E15" i="15"/>
  <c r="K15" i="15"/>
  <c r="N15" i="15"/>
  <c r="Q15" i="15"/>
  <c r="T15" i="15"/>
  <c r="W15" i="15"/>
  <c r="Z15" i="15"/>
  <c r="AC15" i="15"/>
  <c r="E16" i="15"/>
  <c r="K16" i="15"/>
  <c r="N16" i="15"/>
  <c r="Q16" i="15"/>
  <c r="T16" i="15"/>
  <c r="W16" i="15"/>
  <c r="Z16" i="15"/>
  <c r="AC16" i="15"/>
  <c r="E17" i="15"/>
  <c r="K17" i="15"/>
  <c r="N17" i="15"/>
  <c r="Q17" i="15"/>
  <c r="T17" i="15"/>
  <c r="W17" i="15"/>
  <c r="Z17" i="15"/>
  <c r="AC17" i="15"/>
  <c r="E18" i="15"/>
  <c r="K18" i="15"/>
  <c r="N18" i="15"/>
  <c r="Q18" i="15"/>
  <c r="T18" i="15"/>
  <c r="W18" i="15"/>
  <c r="Z18" i="15"/>
  <c r="AC18" i="15"/>
  <c r="E20" i="15"/>
  <c r="K20" i="15"/>
  <c r="N20" i="15"/>
  <c r="Q20" i="15"/>
  <c r="T20" i="15"/>
  <c r="W20" i="15"/>
  <c r="Z20" i="15"/>
  <c r="AC20" i="15"/>
  <c r="K21" i="15"/>
  <c r="N21" i="15"/>
  <c r="Q21" i="15"/>
  <c r="T21" i="15"/>
  <c r="W21" i="15"/>
  <c r="Z21" i="15"/>
  <c r="AC21" i="15"/>
  <c r="E22" i="15"/>
  <c r="K22" i="15"/>
  <c r="N22" i="15"/>
  <c r="Q22" i="15"/>
  <c r="T22" i="15"/>
  <c r="W22" i="15"/>
  <c r="Z22" i="15"/>
  <c r="AC22" i="15"/>
  <c r="E23" i="15"/>
  <c r="K23" i="15"/>
  <c r="N23" i="15"/>
  <c r="Q23" i="15"/>
  <c r="T23" i="15"/>
  <c r="W23" i="15"/>
  <c r="Z23" i="15"/>
  <c r="AC23" i="15"/>
  <c r="E24" i="15"/>
  <c r="K24" i="15"/>
  <c r="N24" i="15"/>
  <c r="Q24" i="15"/>
  <c r="T24" i="15"/>
  <c r="W24" i="15"/>
  <c r="Z24" i="15"/>
  <c r="AC24" i="15"/>
  <c r="E25" i="15"/>
  <c r="K25" i="15"/>
  <c r="N25" i="15"/>
  <c r="Q25" i="15"/>
  <c r="T25" i="15"/>
  <c r="W25" i="15"/>
  <c r="Z25" i="15"/>
  <c r="AC25" i="15"/>
  <c r="E26" i="15"/>
  <c r="K26" i="15"/>
  <c r="N26" i="15"/>
  <c r="Q26" i="15"/>
  <c r="T26" i="15"/>
  <c r="W26" i="15"/>
  <c r="Z26" i="15"/>
  <c r="AC26" i="15"/>
  <c r="E27" i="15"/>
  <c r="K27" i="15"/>
  <c r="N27" i="15"/>
  <c r="Q27" i="15"/>
  <c r="T27" i="15"/>
  <c r="W27" i="15"/>
  <c r="Z27" i="15"/>
  <c r="AC27" i="15"/>
  <c r="E28" i="15"/>
  <c r="K28" i="15"/>
  <c r="N28" i="15"/>
  <c r="Q28" i="15"/>
  <c r="T28" i="15"/>
  <c r="W28" i="15"/>
  <c r="Z28" i="15"/>
  <c r="AC28" i="15"/>
  <c r="E29" i="15"/>
  <c r="K29" i="15"/>
  <c r="N29" i="15"/>
  <c r="Q29" i="15"/>
  <c r="T29" i="15"/>
  <c r="W29" i="15"/>
  <c r="Z29" i="15"/>
  <c r="AC29" i="15"/>
  <c r="E30" i="15"/>
  <c r="K30" i="15"/>
  <c r="N30" i="15"/>
  <c r="Q30" i="15"/>
  <c r="T30" i="15"/>
  <c r="W30" i="15"/>
  <c r="Z30" i="15"/>
  <c r="AC30" i="15"/>
  <c r="E31" i="15"/>
  <c r="K31" i="15"/>
  <c r="N31" i="15"/>
  <c r="Q31" i="15"/>
  <c r="T31" i="15"/>
  <c r="W31" i="15"/>
  <c r="Z31" i="15"/>
  <c r="AC31" i="15"/>
  <c r="E32" i="15"/>
  <c r="K32" i="15"/>
  <c r="N32" i="15"/>
  <c r="Q32" i="15"/>
  <c r="T32" i="15"/>
  <c r="W32" i="15"/>
  <c r="Z32" i="15"/>
  <c r="AC32" i="15"/>
  <c r="E12" i="14"/>
  <c r="K12" i="14"/>
  <c r="N12" i="14"/>
  <c r="Q12" i="14"/>
  <c r="T12" i="14"/>
  <c r="W12" i="14"/>
  <c r="Z12" i="14"/>
  <c r="AC12" i="14"/>
  <c r="E14" i="14"/>
  <c r="K14" i="14"/>
  <c r="N14" i="14"/>
  <c r="Q14" i="14"/>
  <c r="T14" i="14"/>
  <c r="W14" i="14"/>
  <c r="Z14" i="14"/>
  <c r="AC14" i="14"/>
  <c r="K15" i="14"/>
  <c r="N15" i="14"/>
  <c r="Q15" i="14"/>
  <c r="T15" i="14"/>
  <c r="W15" i="14"/>
  <c r="Z15" i="14"/>
  <c r="AC15" i="14"/>
  <c r="E16" i="14"/>
  <c r="K16" i="14"/>
  <c r="N16" i="14"/>
  <c r="Q16" i="14"/>
  <c r="T16" i="14"/>
  <c r="W16" i="14"/>
  <c r="Z16" i="14"/>
  <c r="AC16" i="14"/>
  <c r="E17" i="14"/>
  <c r="K17" i="14"/>
  <c r="N17" i="14"/>
  <c r="Q17" i="14"/>
  <c r="T17" i="14"/>
  <c r="W17" i="14"/>
  <c r="Z17" i="14"/>
  <c r="AC17" i="14"/>
  <c r="AG19" i="14"/>
  <c r="T20" i="14"/>
  <c r="W20" i="14"/>
  <c r="Z20" i="14"/>
  <c r="AC20" i="14"/>
  <c r="E21" i="14"/>
  <c r="K21" i="14"/>
  <c r="N21" i="14"/>
  <c r="Q21" i="14"/>
  <c r="T21" i="14"/>
  <c r="W21" i="14"/>
  <c r="Z21" i="14"/>
  <c r="AC21" i="14"/>
  <c r="E22" i="14"/>
  <c r="K22" i="14"/>
  <c r="N22" i="14"/>
  <c r="Q22" i="14"/>
  <c r="T22" i="14"/>
  <c r="W22" i="14"/>
  <c r="Z22" i="14"/>
  <c r="AC22" i="14"/>
  <c r="E23" i="14"/>
  <c r="K23" i="14"/>
  <c r="N23" i="14"/>
  <c r="Q23" i="14"/>
  <c r="T23" i="14"/>
  <c r="W23" i="14"/>
  <c r="Z23" i="14"/>
  <c r="AC23" i="14"/>
  <c r="E24" i="14"/>
  <c r="K24" i="14"/>
  <c r="N24" i="14"/>
  <c r="Q24" i="14"/>
  <c r="T24" i="14"/>
  <c r="W24" i="14"/>
  <c r="Z24" i="14"/>
  <c r="AC24" i="14"/>
  <c r="E25" i="14"/>
  <c r="K25" i="14"/>
  <c r="N25" i="14"/>
  <c r="Q25" i="14"/>
  <c r="T25" i="14"/>
  <c r="W25" i="14"/>
  <c r="Z25" i="14"/>
  <c r="AC25" i="14"/>
  <c r="E26" i="14"/>
  <c r="K26" i="14"/>
  <c r="N26" i="14"/>
  <c r="Q26" i="14"/>
  <c r="T26" i="14"/>
  <c r="W26" i="14"/>
  <c r="Z26" i="14"/>
  <c r="AC26" i="14"/>
  <c r="E27" i="14"/>
  <c r="K27" i="14"/>
  <c r="N27" i="14"/>
  <c r="Q27" i="14"/>
  <c r="T27" i="14"/>
  <c r="W27" i="14"/>
  <c r="Z27" i="14"/>
  <c r="AC27" i="14"/>
  <c r="E28" i="14"/>
  <c r="K28" i="14"/>
  <c r="N28" i="14"/>
  <c r="Q28" i="14"/>
  <c r="T28" i="14"/>
  <c r="W28" i="14"/>
  <c r="Z28" i="14"/>
  <c r="AC28" i="14"/>
  <c r="E29" i="14"/>
  <c r="K29" i="14"/>
  <c r="N29" i="14"/>
  <c r="Q29" i="14"/>
  <c r="T29" i="14"/>
  <c r="W29" i="14"/>
  <c r="Z29" i="14"/>
  <c r="AC29" i="14"/>
  <c r="E30" i="14"/>
  <c r="K30" i="14"/>
  <c r="N30" i="14"/>
  <c r="Q30" i="14"/>
  <c r="T30" i="14"/>
  <c r="W30" i="14"/>
  <c r="Z30" i="14"/>
  <c r="AC30" i="14"/>
  <c r="E31" i="14"/>
  <c r="K31" i="14"/>
  <c r="N31" i="14"/>
  <c r="Q31" i="14"/>
  <c r="T31" i="14"/>
  <c r="W31" i="14"/>
  <c r="Z31" i="14"/>
  <c r="AC31" i="14"/>
  <c r="E32" i="14"/>
  <c r="K32" i="14"/>
  <c r="N32" i="14"/>
  <c r="Q32" i="14"/>
  <c r="T32" i="14"/>
  <c r="W32" i="14"/>
  <c r="Z32" i="14"/>
  <c r="AC32" i="14"/>
  <c r="E12" i="13"/>
  <c r="H12" i="13"/>
  <c r="K12" i="13"/>
  <c r="Q12" i="13"/>
  <c r="T12" i="13"/>
  <c r="W12" i="13"/>
  <c r="Z12" i="13"/>
  <c r="AC12" i="13"/>
  <c r="E13" i="13"/>
  <c r="H13" i="13"/>
  <c r="K13" i="13"/>
  <c r="Q13" i="13"/>
  <c r="T13" i="13"/>
  <c r="W13" i="13"/>
  <c r="Z13" i="13"/>
  <c r="AC13" i="13"/>
  <c r="E14" i="13"/>
  <c r="H14" i="13"/>
  <c r="K14" i="13"/>
  <c r="Q14" i="13"/>
  <c r="T14" i="13"/>
  <c r="W14" i="13"/>
  <c r="Z14" i="13"/>
  <c r="AC14" i="13"/>
  <c r="E15" i="13"/>
  <c r="H15" i="13"/>
  <c r="K15" i="13"/>
  <c r="Q15" i="13"/>
  <c r="T15" i="13"/>
  <c r="W15" i="13"/>
  <c r="Z15" i="13"/>
  <c r="AC15" i="13"/>
  <c r="E16" i="13"/>
  <c r="H16" i="13"/>
  <c r="K16" i="13"/>
  <c r="Q16" i="13"/>
  <c r="T16" i="13"/>
  <c r="W16" i="13"/>
  <c r="Z16" i="13"/>
  <c r="AC16" i="13"/>
  <c r="E17" i="13"/>
  <c r="H17" i="13"/>
  <c r="K17" i="13"/>
  <c r="Q17" i="13"/>
  <c r="T17" i="13"/>
  <c r="W17" i="13"/>
  <c r="Z17" i="13"/>
  <c r="AC17" i="13"/>
  <c r="E18" i="13"/>
  <c r="H18" i="13"/>
  <c r="K18" i="13"/>
  <c r="Q18" i="13"/>
  <c r="T18" i="13"/>
  <c r="W18" i="13"/>
  <c r="Z18" i="13"/>
  <c r="AC18" i="13"/>
  <c r="E20" i="13"/>
  <c r="H20" i="13"/>
  <c r="K20" i="13"/>
  <c r="Q20" i="13"/>
  <c r="T20" i="13"/>
  <c r="W20" i="13"/>
  <c r="Z20" i="13"/>
  <c r="AC20" i="13"/>
  <c r="E21" i="13"/>
  <c r="H21" i="13"/>
  <c r="K21" i="13"/>
  <c r="Q21" i="13"/>
  <c r="T21" i="13"/>
  <c r="W21" i="13"/>
  <c r="Z21" i="13"/>
  <c r="AC21" i="13"/>
  <c r="E22" i="13"/>
  <c r="Q22" i="13"/>
  <c r="T22" i="13"/>
  <c r="W22" i="13"/>
  <c r="Z22" i="13"/>
  <c r="AC22" i="13"/>
  <c r="E23" i="13"/>
  <c r="H23" i="13"/>
  <c r="K23" i="13"/>
  <c r="Q23" i="13"/>
  <c r="T23" i="13"/>
  <c r="W23" i="13"/>
  <c r="Z23" i="13"/>
  <c r="AC23" i="13"/>
  <c r="E24" i="13"/>
  <c r="H24" i="13"/>
  <c r="K24" i="13"/>
  <c r="Q24" i="13"/>
  <c r="T24" i="13"/>
  <c r="W24" i="13"/>
  <c r="Z24" i="13"/>
  <c r="AC24" i="13"/>
  <c r="E25" i="13"/>
  <c r="H25" i="13"/>
  <c r="K25" i="13"/>
  <c r="Q25" i="13"/>
  <c r="T25" i="13"/>
  <c r="W25" i="13"/>
  <c r="Z25" i="13"/>
  <c r="AC25" i="13"/>
  <c r="E26" i="13"/>
  <c r="H26" i="13"/>
  <c r="K26" i="13"/>
  <c r="Q26" i="13"/>
  <c r="T26" i="13"/>
  <c r="W26" i="13"/>
  <c r="Z26" i="13"/>
  <c r="AC26" i="13"/>
  <c r="E27" i="13"/>
  <c r="H27" i="13"/>
  <c r="K27" i="13"/>
  <c r="Q27" i="13"/>
  <c r="T27" i="13"/>
  <c r="W27" i="13"/>
  <c r="Z27" i="13"/>
  <c r="AC27" i="13"/>
  <c r="E28" i="13"/>
  <c r="H28" i="13"/>
  <c r="K28" i="13"/>
  <c r="Q28" i="13"/>
  <c r="T28" i="13"/>
  <c r="W28" i="13"/>
  <c r="Z28" i="13"/>
  <c r="AC28" i="13"/>
  <c r="E29" i="13"/>
  <c r="H29" i="13"/>
  <c r="K29" i="13"/>
  <c r="Q29" i="13"/>
  <c r="T29" i="13"/>
  <c r="W29" i="13"/>
  <c r="Z29" i="13"/>
  <c r="AC29" i="13"/>
  <c r="E30" i="13"/>
  <c r="H30" i="13"/>
  <c r="K30" i="13"/>
  <c r="Q30" i="13"/>
  <c r="T30" i="13"/>
  <c r="W30" i="13"/>
  <c r="Z30" i="13"/>
  <c r="AC30" i="13"/>
  <c r="E32" i="13"/>
  <c r="H32" i="13"/>
  <c r="K32" i="13"/>
  <c r="Q32" i="13"/>
  <c r="T32" i="13"/>
  <c r="W32" i="13"/>
  <c r="Z32" i="13"/>
  <c r="AC32" i="13"/>
  <c r="H12" i="12"/>
  <c r="K12" i="12"/>
  <c r="N12" i="12"/>
  <c r="Q12" i="12"/>
  <c r="Z12" i="12"/>
  <c r="AC12" i="12"/>
  <c r="H13" i="12"/>
  <c r="K13" i="12"/>
  <c r="N13" i="12"/>
  <c r="Q13" i="12"/>
  <c r="T13" i="12"/>
  <c r="W13" i="12"/>
  <c r="Z13" i="12"/>
  <c r="AC13" i="12"/>
  <c r="H14" i="12"/>
  <c r="K14" i="12"/>
  <c r="N14" i="12"/>
  <c r="Q14" i="12"/>
  <c r="T14" i="12"/>
  <c r="W14" i="12"/>
  <c r="Z14" i="12"/>
  <c r="AC14" i="12"/>
  <c r="H15" i="12"/>
  <c r="K15" i="12"/>
  <c r="N15" i="12"/>
  <c r="Q15" i="12"/>
  <c r="T15" i="12"/>
  <c r="W15" i="12"/>
  <c r="Z15" i="12"/>
  <c r="AC15" i="12"/>
  <c r="H16" i="12"/>
  <c r="K16" i="12"/>
  <c r="N16" i="12"/>
  <c r="Q16" i="12"/>
  <c r="T16" i="12"/>
  <c r="W16" i="12"/>
  <c r="Z16" i="12"/>
  <c r="AC16" i="12"/>
  <c r="H17" i="12"/>
  <c r="K17" i="12"/>
  <c r="N17" i="12"/>
  <c r="Q17" i="12"/>
  <c r="T17" i="12"/>
  <c r="W17" i="12"/>
  <c r="Z17" i="12"/>
  <c r="AC17" i="12"/>
  <c r="H18" i="12"/>
  <c r="K18" i="12"/>
  <c r="N18" i="12"/>
  <c r="Q18" i="12"/>
  <c r="T18" i="12"/>
  <c r="W18" i="12"/>
  <c r="Z18" i="12"/>
  <c r="AC18" i="12"/>
  <c r="H20" i="12"/>
  <c r="K20" i="12"/>
  <c r="N20" i="12"/>
  <c r="Q20" i="12"/>
  <c r="T20" i="12"/>
  <c r="W20" i="12"/>
  <c r="Z20" i="12"/>
  <c r="AC20" i="12"/>
  <c r="H21" i="12"/>
  <c r="K21" i="12"/>
  <c r="N21" i="12"/>
  <c r="Q21" i="12"/>
  <c r="T21" i="12"/>
  <c r="W21" i="12"/>
  <c r="Z21" i="12"/>
  <c r="AC21" i="12"/>
  <c r="H22" i="12"/>
  <c r="K22" i="12"/>
  <c r="N22" i="12"/>
  <c r="Q22" i="12"/>
  <c r="T22" i="12"/>
  <c r="W22" i="12"/>
  <c r="Z22" i="12"/>
  <c r="AC22" i="12"/>
  <c r="H23" i="12"/>
  <c r="K23" i="12"/>
  <c r="N23" i="12"/>
  <c r="Q23" i="12"/>
  <c r="W23" i="12"/>
  <c r="Z23" i="12"/>
  <c r="AC23" i="12"/>
  <c r="H24" i="12"/>
  <c r="K24" i="12"/>
  <c r="N24" i="12"/>
  <c r="Q24" i="12"/>
  <c r="H25" i="12"/>
  <c r="K25" i="12"/>
  <c r="N25" i="12"/>
  <c r="Q25" i="12"/>
  <c r="T25" i="12"/>
  <c r="W25" i="12"/>
  <c r="Z25" i="12"/>
  <c r="AC25" i="12"/>
  <c r="H26" i="12"/>
  <c r="K26" i="12"/>
  <c r="N26" i="12"/>
  <c r="Q26" i="12"/>
  <c r="T26" i="12"/>
  <c r="W26" i="12"/>
  <c r="Z26" i="12"/>
  <c r="AC26" i="12"/>
  <c r="H27" i="12"/>
  <c r="K27" i="12"/>
  <c r="N27" i="12"/>
  <c r="Q27" i="12"/>
  <c r="T27" i="12"/>
  <c r="W27" i="12"/>
  <c r="Z27" i="12"/>
  <c r="AC27" i="12"/>
  <c r="H28" i="12"/>
  <c r="K28" i="12"/>
  <c r="N28" i="12"/>
  <c r="T28" i="12"/>
  <c r="W28" i="12"/>
  <c r="Z28" i="12"/>
  <c r="AC28" i="12"/>
  <c r="H29" i="12"/>
  <c r="K29" i="12"/>
  <c r="N29" i="12"/>
  <c r="Q29" i="12"/>
  <c r="T29" i="12"/>
  <c r="W29" i="12"/>
  <c r="Z29" i="12"/>
  <c r="AC29" i="12"/>
  <c r="H30" i="12"/>
  <c r="K30" i="12"/>
  <c r="N30" i="12"/>
  <c r="Q30" i="12"/>
  <c r="T30" i="12"/>
  <c r="W30" i="12"/>
  <c r="Z30" i="12"/>
  <c r="AC30" i="12"/>
  <c r="H31" i="12"/>
  <c r="K31" i="12"/>
  <c r="N31" i="12"/>
  <c r="Q31" i="12"/>
  <c r="T31" i="12"/>
  <c r="W31" i="12"/>
  <c r="Z31" i="12"/>
  <c r="AC31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T12" i="11"/>
  <c r="W12" i="11"/>
  <c r="Z12" i="11"/>
  <c r="AC12" i="11"/>
  <c r="E13" i="11"/>
  <c r="H13" i="11"/>
  <c r="K13" i="11"/>
  <c r="N13" i="11"/>
  <c r="T13" i="11"/>
  <c r="W13" i="11"/>
  <c r="Z13" i="11"/>
  <c r="AC13" i="11"/>
  <c r="E14" i="11"/>
  <c r="H14" i="11"/>
  <c r="K14" i="11"/>
  <c r="N14" i="11"/>
  <c r="T14" i="11"/>
  <c r="W14" i="11"/>
  <c r="Z14" i="11"/>
  <c r="AC14" i="11"/>
  <c r="E15" i="11"/>
  <c r="H15" i="11"/>
  <c r="K15" i="11"/>
  <c r="N15" i="11"/>
  <c r="T15" i="11"/>
  <c r="W15" i="11"/>
  <c r="Z15" i="11"/>
  <c r="AC15" i="11"/>
  <c r="E16" i="11"/>
  <c r="H16" i="11"/>
  <c r="K16" i="11"/>
  <c r="N16" i="11"/>
  <c r="T16" i="11"/>
  <c r="W16" i="11"/>
  <c r="Z16" i="11"/>
  <c r="AC16" i="11"/>
  <c r="E17" i="11"/>
  <c r="H17" i="11"/>
  <c r="K17" i="11"/>
  <c r="N17" i="11"/>
  <c r="T17" i="11"/>
  <c r="W17" i="11"/>
  <c r="Z17" i="11"/>
  <c r="AC17" i="11"/>
  <c r="AC18" i="11"/>
  <c r="E20" i="11"/>
  <c r="H20" i="11"/>
  <c r="K20" i="11"/>
  <c r="N20" i="11"/>
  <c r="T20" i="11"/>
  <c r="W20" i="11"/>
  <c r="AC20" i="11"/>
  <c r="E21" i="11"/>
  <c r="H21" i="11"/>
  <c r="K21" i="11"/>
  <c r="N21" i="11"/>
  <c r="T21" i="11"/>
  <c r="W21" i="11"/>
  <c r="Z21" i="11"/>
  <c r="AC21" i="11"/>
  <c r="E22" i="11"/>
  <c r="H22" i="11"/>
  <c r="K22" i="11"/>
  <c r="N22" i="11"/>
  <c r="T22" i="11"/>
  <c r="W22" i="11"/>
  <c r="Z22" i="11"/>
  <c r="AC22" i="11"/>
  <c r="E23" i="11"/>
  <c r="H23" i="11"/>
  <c r="K23" i="11"/>
  <c r="N23" i="11"/>
  <c r="T23" i="11"/>
  <c r="W23" i="11"/>
  <c r="Z23" i="11"/>
  <c r="AC23" i="11"/>
  <c r="E24" i="11"/>
  <c r="H24" i="11"/>
  <c r="K24" i="11"/>
  <c r="N24" i="11"/>
  <c r="T24" i="11"/>
  <c r="W24" i="11"/>
  <c r="Z24" i="11"/>
  <c r="AC24" i="11"/>
  <c r="T25" i="11"/>
  <c r="W25" i="11"/>
  <c r="Z25" i="11"/>
  <c r="AC25" i="11"/>
  <c r="E26" i="11"/>
  <c r="H26" i="11"/>
  <c r="K26" i="11"/>
  <c r="N26" i="11"/>
  <c r="T26" i="11"/>
  <c r="W26" i="11"/>
  <c r="Z26" i="11"/>
  <c r="AC26" i="11"/>
  <c r="E27" i="11"/>
  <c r="H27" i="11"/>
  <c r="K27" i="11"/>
  <c r="N27" i="11"/>
  <c r="T27" i="11"/>
  <c r="W27" i="11"/>
  <c r="Z27" i="11"/>
  <c r="AC27" i="11"/>
  <c r="E28" i="11"/>
  <c r="H28" i="11"/>
  <c r="K28" i="11"/>
  <c r="N28" i="11"/>
  <c r="T28" i="11"/>
  <c r="W28" i="11"/>
  <c r="AC28" i="11"/>
  <c r="E29" i="11"/>
  <c r="H29" i="11"/>
  <c r="K29" i="11"/>
  <c r="N29" i="11"/>
  <c r="T29" i="11"/>
  <c r="W29" i="11"/>
  <c r="Z29" i="11"/>
  <c r="AC29" i="11"/>
  <c r="E30" i="11"/>
  <c r="H30" i="11"/>
  <c r="K30" i="11"/>
  <c r="N30" i="11"/>
  <c r="T30" i="11"/>
  <c r="W30" i="11"/>
  <c r="Z30" i="11"/>
  <c r="AC30" i="11"/>
  <c r="E31" i="11"/>
  <c r="H31" i="11"/>
  <c r="K31" i="11"/>
  <c r="N31" i="11"/>
  <c r="T31" i="11"/>
  <c r="W31" i="11"/>
  <c r="Z31" i="11"/>
  <c r="AC31" i="11"/>
  <c r="E32" i="11"/>
  <c r="H32" i="11"/>
  <c r="K32" i="11"/>
  <c r="N32" i="11"/>
  <c r="T32" i="11"/>
  <c r="W32" i="11"/>
  <c r="Z32" i="11"/>
  <c r="AC32" i="11"/>
  <c r="E12" i="6"/>
  <c r="H12" i="6"/>
  <c r="K12" i="6"/>
  <c r="N12" i="6"/>
  <c r="Q12" i="6"/>
  <c r="T12" i="6"/>
  <c r="W12" i="6"/>
  <c r="AC12" i="6"/>
  <c r="E13" i="6"/>
  <c r="H13" i="6"/>
  <c r="K13" i="6"/>
  <c r="N13" i="6"/>
  <c r="Q13" i="6"/>
  <c r="T13" i="6"/>
  <c r="W13" i="6"/>
  <c r="AC13" i="6"/>
  <c r="E14" i="6"/>
  <c r="H14" i="6"/>
  <c r="K14" i="6"/>
  <c r="N14" i="6"/>
  <c r="Q14" i="6"/>
  <c r="T14" i="6"/>
  <c r="W14" i="6"/>
  <c r="AC14" i="6"/>
  <c r="E15" i="6"/>
  <c r="H15" i="6"/>
  <c r="K15" i="6"/>
  <c r="N15" i="6"/>
  <c r="Q15" i="6"/>
  <c r="T15" i="6"/>
  <c r="W15" i="6"/>
  <c r="AC15" i="6"/>
  <c r="E16" i="6"/>
  <c r="H16" i="6"/>
  <c r="K16" i="6"/>
  <c r="N16" i="6"/>
  <c r="Q16" i="6"/>
  <c r="T16" i="6"/>
  <c r="W16" i="6"/>
  <c r="AC16" i="6"/>
  <c r="AC17" i="6"/>
  <c r="E18" i="6"/>
  <c r="H18" i="6"/>
  <c r="K18" i="6"/>
  <c r="N18" i="6"/>
  <c r="Q18" i="6"/>
  <c r="T18" i="6"/>
  <c r="W18" i="6"/>
  <c r="AC18" i="6"/>
  <c r="E20" i="6"/>
  <c r="H20" i="6"/>
  <c r="K20" i="6"/>
  <c r="N20" i="6"/>
  <c r="Q20" i="6"/>
  <c r="T20" i="6"/>
  <c r="W20" i="6"/>
  <c r="AC20" i="6"/>
  <c r="E21" i="6"/>
  <c r="H21" i="6"/>
  <c r="K21" i="6"/>
  <c r="N21" i="6"/>
  <c r="Q21" i="6"/>
  <c r="T21" i="6"/>
  <c r="W21" i="6"/>
  <c r="AC21" i="6"/>
  <c r="E22" i="6"/>
  <c r="H22" i="6"/>
  <c r="K22" i="6"/>
  <c r="N22" i="6"/>
  <c r="Q22" i="6"/>
  <c r="T22" i="6"/>
  <c r="W22" i="6"/>
  <c r="AC22" i="6"/>
  <c r="E23" i="6"/>
  <c r="H23" i="6"/>
  <c r="K23" i="6"/>
  <c r="N23" i="6"/>
  <c r="Q23" i="6"/>
  <c r="T23" i="6"/>
  <c r="W23" i="6"/>
  <c r="AC23" i="6"/>
  <c r="E24" i="6"/>
  <c r="H24" i="6"/>
  <c r="K24" i="6"/>
  <c r="N24" i="6"/>
  <c r="Q24" i="6"/>
  <c r="T24" i="6"/>
  <c r="W24" i="6"/>
  <c r="AC24" i="6"/>
  <c r="H25" i="6"/>
  <c r="K25" i="6"/>
  <c r="N25" i="6"/>
  <c r="Q25" i="6"/>
  <c r="T25" i="6"/>
  <c r="W25" i="6"/>
  <c r="AC25" i="6"/>
  <c r="E26" i="6"/>
  <c r="H26" i="6"/>
  <c r="K26" i="6"/>
  <c r="N26" i="6"/>
  <c r="Q26" i="6"/>
  <c r="T26" i="6"/>
  <c r="W26" i="6"/>
  <c r="AC26" i="6"/>
  <c r="E27" i="6"/>
  <c r="H27" i="6"/>
  <c r="K27" i="6"/>
  <c r="N27" i="6"/>
  <c r="Q27" i="6"/>
  <c r="T27" i="6"/>
  <c r="W27" i="6"/>
  <c r="AC27" i="6"/>
  <c r="E28" i="6"/>
  <c r="H28" i="6"/>
  <c r="K28" i="6"/>
  <c r="N28" i="6"/>
  <c r="Q28" i="6"/>
  <c r="T28" i="6"/>
  <c r="W28" i="6"/>
  <c r="AC28" i="6"/>
  <c r="E29" i="6"/>
  <c r="H29" i="6"/>
  <c r="K29" i="6"/>
  <c r="N29" i="6"/>
  <c r="Q29" i="6"/>
  <c r="T29" i="6"/>
  <c r="W29" i="6"/>
  <c r="AC29" i="6"/>
  <c r="E30" i="6"/>
  <c r="H30" i="6"/>
  <c r="K30" i="6"/>
  <c r="N30" i="6"/>
  <c r="Q30" i="6"/>
  <c r="T30" i="6"/>
  <c r="W30" i="6"/>
  <c r="AC30" i="6"/>
  <c r="E31" i="6"/>
  <c r="H31" i="6"/>
  <c r="K31" i="6"/>
  <c r="N31" i="6"/>
  <c r="Q31" i="6"/>
  <c r="T31" i="6"/>
  <c r="W31" i="6"/>
  <c r="AC31" i="6"/>
  <c r="E32" i="6"/>
  <c r="H32" i="6"/>
  <c r="K32" i="6"/>
  <c r="N32" i="6"/>
  <c r="Q32" i="6"/>
  <c r="T32" i="6"/>
  <c r="W32" i="6"/>
  <c r="AC32" i="6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0" i="14" l="1"/>
  <c r="AG24" i="15"/>
  <c r="AG24" i="22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18"/>
  <c r="Z11" i="18"/>
  <c r="T11" i="18"/>
  <c r="Q11" i="18"/>
  <c r="N11" i="18"/>
  <c r="K11" i="18"/>
  <c r="H11" i="18"/>
  <c r="E11" i="18"/>
  <c r="AC11" i="7"/>
  <c r="Z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E11" i="15"/>
  <c r="AC11" i="14"/>
  <c r="Z11" i="14"/>
  <c r="W11" i="14"/>
  <c r="T11" i="14"/>
  <c r="Q11" i="14"/>
  <c r="N11" i="14"/>
  <c r="K11" i="14"/>
  <c r="E11" i="14"/>
  <c r="AC11" i="13"/>
  <c r="Z11" i="13"/>
  <c r="W11" i="13"/>
  <c r="T11" i="13"/>
  <c r="Q11" i="13"/>
  <c r="K11" i="13"/>
  <c r="H11" i="13"/>
  <c r="E11" i="13"/>
  <c r="AC11" i="12"/>
  <c r="Z11" i="12"/>
  <c r="W11" i="12"/>
  <c r="T11" i="12"/>
  <c r="Q11" i="12"/>
  <c r="N11" i="12"/>
  <c r="K11" i="12"/>
  <c r="H11" i="12"/>
  <c r="AC11" i="11"/>
  <c r="Z11" i="11"/>
  <c r="W11" i="11"/>
  <c r="T11" i="11"/>
  <c r="N11" i="11"/>
  <c r="K11" i="11"/>
  <c r="H11" i="11"/>
  <c r="E11" i="11"/>
  <c r="AC11" i="6"/>
  <c r="W11" i="6"/>
  <c r="T11" i="6"/>
  <c r="Q11" i="6"/>
  <c r="N11" i="6"/>
  <c r="K11" i="6"/>
  <c r="H11" i="6"/>
  <c r="E11" i="6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9"/>
  <c r="B21" i="28"/>
  <c r="B21" i="11"/>
  <c r="B21" i="25"/>
  <c r="B21" i="3"/>
  <c r="B21" i="5"/>
  <c r="B33" i="26"/>
  <c r="B22" i="21"/>
  <c r="B33" i="5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28" i="7"/>
  <c r="B33" i="15"/>
  <c r="B33" i="30"/>
  <c r="B22" i="12"/>
  <c r="B28" i="34"/>
  <c r="B33" i="2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5" l="1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12"/>
  <c r="B26" i="11"/>
  <c r="B26" i="26"/>
  <c r="B26" i="18"/>
  <c r="B26" i="14"/>
  <c r="B26" i="20"/>
  <c r="B26" i="24"/>
  <c r="B17" i="18"/>
  <c r="B17" i="7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31" i="7" s="1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27" i="6"/>
  <c r="A16" i="6"/>
  <c r="A14" i="6"/>
  <c r="A13" i="6"/>
  <c r="A26" i="6"/>
  <c r="A28" i="6"/>
  <c r="A33" i="6"/>
  <c r="A11" i="6"/>
  <c r="A18" i="6"/>
  <c r="A32" i="6"/>
  <c r="A17" i="6"/>
  <c r="A12" i="6"/>
  <c r="A22" i="6"/>
  <c r="A19" i="6"/>
  <c r="A20" i="6"/>
  <c r="A34" i="6"/>
  <c r="A15" i="6"/>
  <c r="A31" i="6"/>
  <c r="A21" i="6"/>
  <c r="A25" i="6"/>
  <c r="A30" i="6"/>
  <c r="A23" i="6"/>
  <c r="A24" i="6"/>
  <c r="AH11" i="3"/>
  <c r="AJ11" i="3" s="1"/>
  <c r="AI28" i="3" l="1"/>
  <c r="AI11" i="3"/>
  <c r="AI27" i="3"/>
  <c r="AI23" i="3"/>
  <c r="AI19" i="3"/>
  <c r="AI22" i="3"/>
  <c r="AI20" i="3"/>
  <c r="AI15" i="3"/>
  <c r="AI25" i="3"/>
  <c r="AI16" i="3"/>
  <c r="AI32" i="3"/>
  <c r="AI12" i="3"/>
  <c r="AI21" i="3"/>
  <c r="AI30" i="3"/>
  <c r="AI34" i="3"/>
  <c r="AI17" i="3"/>
  <c r="AI14" i="3"/>
  <c r="AI29" i="3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I26" i="3"/>
  <c r="AI33" i="3"/>
  <c r="AI18" i="3"/>
  <c r="AI13" i="3"/>
  <c r="AI31" i="3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<sst xmlns="http://schemas.openxmlformats.org/spreadsheetml/2006/main" count="14098" uniqueCount="121">
  <si>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</si>
  <si>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</si>
  <si>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</si>
  <si>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</si>
  <si>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</si>
  <si>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</si>
  <si>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</si>
  <si>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</si>
  <si>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</si>
  <si>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</si>
  <si>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</si>
  <si>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</si>
  <si>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</si>
  <si>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</si>
  <si>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</si>
  <si>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</si>
  <si>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</si>
  <si>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</si>
  <si>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</si>
  <si>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</si>
  <si>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</si>
  <si>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</si>
  <si>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</si>
  <si>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</si>
  <si>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</si>
  <si>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</si>
  <si>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</si>
  <si>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</si>
  <si>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</si>
  <si>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</si>
  <si>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</si>
  <si>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</si>
  <si>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</si>
  <si>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</si>
  <si>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</si>
  <si>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</si>
  <si>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</si>
  <si>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</si>
  <si>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</si>
  <si>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</si>
  <si>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</si>
  <si>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</si>
  <si>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</si>
  <si>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</si>
  <si>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</si>
  <si>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</si>
  <si>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</si>
  <si>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</si>
  <si>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</si>
  <si>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</si>
  <si>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</si>
  <si>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</si>
  <si>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</si>
  <si>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</si>
  <si>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</si>
  <si>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</si>
  <si>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</si>
  <si>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</si>
  <si>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</si>
  <si>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</si>
  <si>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</si>
  <si>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</si>
  <si>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</si>
  <si>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</si>
  <si>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</si>
  <si>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</si>
  <si>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</si>
  <si>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</si>
  <si>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</si>
  <si>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</si>
  <si>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</si>
  <si>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</si>
  <si>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</si>
  <si>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</si>
  <si>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</si>
  <si>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</si>
  <si>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</si>
  <si>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</si>
  <si>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</si>
  <si>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</si>
  <si>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</si>
  <si>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</si>
  <si>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</si>
  <si>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</si>
  <si>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</si>
  <si>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</si>
  <si>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</si>
  <si>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</si>
  <si>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</si>
  <si>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</si>
  <si>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</si>
  <si>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</si>
  <si>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</si>
  <si>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</si>
  <si>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</si>
  <si>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</si>
  <si>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</si>
  <si>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</si>
  <si>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</si>
  <si>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</si>
  <si>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</si>
  <si>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</si>
  <si>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</si>
  <si>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</si>
  <si>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</si>
  <si>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</si>
  <si>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</si>
  <si>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</si>
  <si>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</si>
  <si>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</si>
  <si>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</si>
  <si>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</si>
  <si>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</si>
  <si>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</si>
  <si>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</si>
  <si>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</si>
  <si>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</si>
  <si>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</si>
  <si>
    <t>9</t>
  </si>
  <si>
    <t>Silfa, Franzi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</si>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</sst>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ill="1" applyBorder="1"/>
    <xf numFmtId="0" fontId="4" fillId="0" borderId="29" xfId="0" applyFont="1" applyBorder="1"/>
    <xf numFmtId="1" fontId="19" fillId="0" borderId="29" xfId="0" applyNumberFormat="1" applyFont="1" applyBorder="1"/>
    <xf numFmtId="1" fontId="0" fillId="4" borderId="29" xfId="0" applyNumberFormat="1" applyFill="1" applyBorder="1"/>
    <xf numFmtId="49" fontId="5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left"/>
    </xf>
    <xf numFmtId="49" fontId="20" fillId="0" borderId="0" xfId="0" applyNumberFormat="1" applyFont="1" applyAlignment="1">
      <alignment horizontal="center"/>
    </xf>
    <xf numFmtId="0" fontId="18" fillId="0" borderId="0" xfId="0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30" xfId="0" applyNumberFormat="1" applyFill="1" applyBorder="1"/>
    <xf numFmtId="1" fontId="18" fillId="4" borderId="29" xfId="0" applyNumberFormat="1" applyFont="1" applyFill="1" applyBorder="1"/>
    <xf numFmtId="49" fontId="20" fillId="0" borderId="0" xfId="0" applyNumberFormat="1" applyFont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4" bestFit="1" customWidth="1"/>
    <col min="6" max="7" width="3.44140625" style="1" customWidth="1"/>
    <col min="8" max="8" width="4.44140625" style="1" bestFit="1" customWidth="1"/>
    <col min="9" max="9" width="3.44140625" style="14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M1" s="70"/>
      <c r="N1" s="99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.6" thickBot="1" x14ac:dyDescent="0.3">
      <c r="B2" s="17"/>
      <c r="C2" s="17"/>
      <c r="F2" s="17"/>
      <c r="G2" s="67"/>
      <c r="H2" s="88"/>
      <c r="I2" s="17"/>
      <c r="J2" s="67"/>
      <c r="K2" s="88"/>
      <c r="L2" s="17"/>
      <c r="M2" s="67"/>
      <c r="N2" s="88"/>
      <c r="O2" s="17"/>
      <c r="P2" s="67"/>
      <c r="Q2" s="88"/>
      <c r="R2" s="17"/>
      <c r="S2" s="67"/>
      <c r="T2" s="88"/>
      <c r="U2" s="17"/>
      <c r="V2" s="67"/>
      <c r="W2" s="88"/>
      <c r="X2" s="17"/>
      <c r="Y2" s="67"/>
      <c r="Z2" s="88"/>
      <c r="AA2" s="17"/>
      <c r="AB2" s="67"/>
      <c r="AC2" s="88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.6" thickBot="1" x14ac:dyDescent="0.3">
      <c r="B3" s="17"/>
      <c r="G3" s="70"/>
      <c r="H3" s="99"/>
      <c r="P3" s="70"/>
      <c r="Q3" s="99"/>
      <c r="V3" s="70"/>
      <c r="W3" s="99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15</v>
      </c>
      <c r="G4" s="66"/>
      <c r="H4" s="66"/>
      <c r="I4" s="65" t="s">
        <v>62</v>
      </c>
      <c r="J4" s="66"/>
      <c r="K4" s="66"/>
      <c r="L4" s="65" t="s">
        <v>17</v>
      </c>
      <c r="M4" s="66"/>
      <c r="N4" s="66"/>
      <c r="O4" s="65" t="s">
        <v>63</v>
      </c>
      <c r="P4" s="66"/>
      <c r="Q4" s="66"/>
      <c r="R4" s="65" t="s">
        <v>103</v>
      </c>
      <c r="S4" s="66"/>
      <c r="T4" s="66"/>
      <c r="U4" s="65" t="s">
        <v>18</v>
      </c>
      <c r="V4" s="66"/>
      <c r="W4" s="66"/>
      <c r="X4" s="65" t="s">
        <v>22</v>
      </c>
      <c r="Y4" s="66"/>
      <c r="Z4" s="66"/>
      <c r="AA4" s="65" t="s">
        <v>16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19</v>
      </c>
      <c r="D6" s="68"/>
      <c r="E6" s="69"/>
      <c r="F6" s="64" t="s">
        <v>66</v>
      </c>
      <c r="G6" s="68"/>
      <c r="H6" s="69"/>
      <c r="I6" s="64" t="s">
        <v>104</v>
      </c>
      <c r="J6" s="68"/>
      <c r="K6" s="69"/>
      <c r="L6" s="111" t="s">
        <v>12</v>
      </c>
      <c r="M6" s="68"/>
      <c r="N6" s="69"/>
      <c r="O6" s="64" t="s">
        <v>61</v>
      </c>
      <c r="P6" s="68"/>
      <c r="Q6" s="69"/>
      <c r="R6" s="64" t="s">
        <v>60</v>
      </c>
      <c r="S6" s="68"/>
      <c r="T6" s="69"/>
      <c r="U6" s="64" t="s">
        <v>14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4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20</v>
      </c>
      <c r="M10" s="91" t="s">
        <v>105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">
        <v>90</v>
      </c>
      <c r="C11" s="20" t="s">
        <v>20</v>
      </c>
      <c r="D11" s="21" t="s">
        <v>105</v>
      </c>
      <c r="E11" s="22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106</v>
      </c>
      <c r="K11" s="22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0" t="s">
        <v>106</v>
      </c>
      <c r="M11" s="21" t="s">
        <v>20</v>
      </c>
      <c r="N11" s="11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106</v>
      </c>
      <c r="Q11" s="22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106</v>
      </c>
      <c r="Z11" s="22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0" t="s">
        <v>105</v>
      </c>
      <c r="AB11" s="21" t="s">
        <v>20</v>
      </c>
      <c r="AC11" s="22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:AG32" si="10">E11+K11+Q11+T11+N11+H11+W11+Z11+AC11+AF11</f>
        <v>17</v>
      </c>
      <c r="AH11" s="25"/>
      <c r="AI11" s="26"/>
      <c r="AJ11" s="27">
        <f t="shared" ref="AJ11:AJ32" si="11">AG11+AH11</f>
        <v>17</v>
      </c>
      <c r="AK11" s="28">
        <f t="shared" ref="AK11:AK32" si="12">RANK(AJ11,$AJ$11:$AJ$32)</f>
        <v>1</v>
      </c>
    </row>
    <row r="12" spans="1:38" ht="24.9" customHeight="1" thickBot="1" x14ac:dyDescent="0.3">
      <c r="A12" s="32">
        <f t="shared" si="0"/>
        <v>2</v>
      </c>
      <c r="B12" s="24" t="s">
        <v>93</v>
      </c>
      <c r="C12" s="20" t="s">
        <v>3</v>
      </c>
      <c r="D12" s="21" t="s">
        <v>105</v>
      </c>
      <c r="E12" s="22" t="str">
        <f t="shared" si="1"/>
        <v>5</v>
      </c>
      <c r="F12" s="20" t="s">
        <v>105</v>
      </c>
      <c r="G12" s="21" t="s">
        <v>105</v>
      </c>
      <c r="H12" s="22" t="str">
        <f t="shared" si="2"/>
        <v>5</v>
      </c>
      <c r="I12" s="20" t="s">
        <v>105</v>
      </c>
      <c r="J12" s="21" t="s">
        <v>20</v>
      </c>
      <c r="K12" s="22">
        <f t="shared" si="3"/>
        <v>0</v>
      </c>
      <c r="L12" s="20" t="s">
        <v>105</v>
      </c>
      <c r="M12" s="21" t="s">
        <v>20</v>
      </c>
      <c r="N12" s="113">
        <f t="shared" si="4"/>
        <v>0</v>
      </c>
      <c r="O12" s="20" t="s">
        <v>20</v>
      </c>
      <c r="P12" s="21" t="s">
        <v>20</v>
      </c>
      <c r="Q12" s="22">
        <f t="shared" si="5"/>
        <v>0</v>
      </c>
      <c r="R12" s="20" t="s">
        <v>106</v>
      </c>
      <c r="S12" s="21" t="s">
        <v>105</v>
      </c>
      <c r="T12" s="22" t="str">
        <f t="shared" si="6"/>
        <v>3</v>
      </c>
      <c r="U12" s="20" t="s">
        <v>20</v>
      </c>
      <c r="V12" s="21" t="s">
        <v>20</v>
      </c>
      <c r="W12" s="22">
        <f t="shared" si="7"/>
        <v>0</v>
      </c>
      <c r="X12" s="20" t="s">
        <v>105</v>
      </c>
      <c r="Y12" s="21" t="s">
        <v>105</v>
      </c>
      <c r="Z12" s="22">
        <f t="shared" si="8"/>
        <v>0</v>
      </c>
      <c r="AA12" s="20" t="s">
        <v>3</v>
      </c>
      <c r="AB12" s="21" t="s">
        <v>20</v>
      </c>
      <c r="AC12" s="22" t="str">
        <f t="shared" si="9"/>
        <v>2</v>
      </c>
      <c r="AD12" s="31"/>
      <c r="AE12" s="29"/>
      <c r="AF12" s="22"/>
      <c r="AG12" s="24">
        <f t="shared" si="10"/>
        <v>15</v>
      </c>
      <c r="AH12" s="25"/>
      <c r="AI12" s="26"/>
      <c r="AJ12" s="27">
        <f t="shared" si="11"/>
        <v>15</v>
      </c>
      <c r="AK12" s="28">
        <f t="shared" si="12"/>
        <v>2</v>
      </c>
    </row>
    <row r="13" spans="1:38" ht="24.9" customHeight="1" thickBot="1" x14ac:dyDescent="0.3">
      <c r="A13" s="32">
        <f t="shared" si="0"/>
        <v>2</v>
      </c>
      <c r="B13" s="24" t="s">
        <v>83</v>
      </c>
      <c r="C13" s="20" t="s">
        <v>20</v>
      </c>
      <c r="D13" s="21" t="s">
        <v>106</v>
      </c>
      <c r="E13" s="22" t="str">
        <f t="shared" si="1"/>
        <v>3</v>
      </c>
      <c r="F13" s="20" t="s">
        <v>20</v>
      </c>
      <c r="G13" s="21" t="s">
        <v>105</v>
      </c>
      <c r="H13" s="22">
        <f t="shared" si="2"/>
        <v>0</v>
      </c>
      <c r="I13" s="20" t="s">
        <v>105</v>
      </c>
      <c r="J13" s="21" t="s">
        <v>20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20</v>
      </c>
      <c r="P13" s="21" t="s">
        <v>105</v>
      </c>
      <c r="Q13" s="22">
        <f t="shared" si="5"/>
        <v>0</v>
      </c>
      <c r="R13" s="20" t="s">
        <v>105</v>
      </c>
      <c r="S13" s="21" t="s">
        <v>20</v>
      </c>
      <c r="T13" s="22" t="str">
        <f t="shared" si="6"/>
        <v>5</v>
      </c>
      <c r="U13" s="20" t="s">
        <v>20</v>
      </c>
      <c r="V13" s="21" t="s">
        <v>105</v>
      </c>
      <c r="W13" s="22" t="str">
        <f t="shared" si="7"/>
        <v>2</v>
      </c>
      <c r="X13" s="20" t="s">
        <v>20</v>
      </c>
      <c r="Y13" s="21" t="s">
        <v>105</v>
      </c>
      <c r="Z13" s="22" t="str">
        <f t="shared" si="8"/>
        <v>3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15</v>
      </c>
      <c r="AH13" s="25"/>
      <c r="AI13" s="26"/>
      <c r="AJ13" s="27">
        <f t="shared" si="11"/>
        <v>15</v>
      </c>
      <c r="AK13" s="28">
        <f t="shared" si="12"/>
        <v>2</v>
      </c>
    </row>
    <row r="14" spans="1:38" ht="24.9" customHeight="1" thickBot="1" x14ac:dyDescent="0.3">
      <c r="A14" s="32">
        <f t="shared" si="0"/>
        <v>4</v>
      </c>
      <c r="B14" s="24" t="s">
        <v>80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105</v>
      </c>
      <c r="H14" s="22" t="str">
        <f t="shared" si="2"/>
        <v>5</v>
      </c>
      <c r="I14" s="20" t="s">
        <v>105</v>
      </c>
      <c r="J14" s="21" t="s">
        <v>106</v>
      </c>
      <c r="K14" s="22" t="str">
        <f t="shared" si="3"/>
        <v>5</v>
      </c>
      <c r="L14" s="20" t="s">
        <v>106</v>
      </c>
      <c r="M14" s="21" t="s">
        <v>105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105</v>
      </c>
      <c r="S14" s="21" t="s">
        <v>106</v>
      </c>
      <c r="T14" s="22">
        <f t="shared" si="6"/>
        <v>0</v>
      </c>
      <c r="U14" s="20" t="s">
        <v>105</v>
      </c>
      <c r="V14" s="21" t="s">
        <v>106</v>
      </c>
      <c r="W14" s="22" t="str">
        <f t="shared" si="7"/>
        <v>2</v>
      </c>
      <c r="X14" s="20" t="s">
        <v>106</v>
      </c>
      <c r="Y14" s="21" t="s">
        <v>105</v>
      </c>
      <c r="Z14" s="22">
        <f t="shared" si="8"/>
        <v>0</v>
      </c>
      <c r="AA14" s="20" t="s">
        <v>105</v>
      </c>
      <c r="AB14" s="21" t="s">
        <v>20</v>
      </c>
      <c r="AC14" s="22">
        <f t="shared" si="9"/>
        <v>0</v>
      </c>
      <c r="AD14" s="31"/>
      <c r="AE14" s="29"/>
      <c r="AF14" s="22"/>
      <c r="AG14" s="24">
        <f t="shared" si="10"/>
        <v>14</v>
      </c>
      <c r="AH14" s="25"/>
      <c r="AI14" s="26"/>
      <c r="AJ14" s="27">
        <f t="shared" si="11"/>
        <v>14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">
        <v>82</v>
      </c>
      <c r="C15" s="20" t="s">
        <v>20</v>
      </c>
      <c r="D15" s="21" t="s">
        <v>106</v>
      </c>
      <c r="E15" s="22" t="str">
        <f t="shared" si="1"/>
        <v>3</v>
      </c>
      <c r="F15" s="20" t="s">
        <v>20</v>
      </c>
      <c r="G15" s="21" t="s">
        <v>105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3</v>
      </c>
      <c r="L15" s="20" t="s">
        <v>106</v>
      </c>
      <c r="M15" s="21" t="s">
        <v>20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105</v>
      </c>
      <c r="S15" s="21" t="s">
        <v>20</v>
      </c>
      <c r="T15" s="22" t="str">
        <f t="shared" si="6"/>
        <v>5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/>
      <c r="AI15" s="26"/>
      <c r="AJ15" s="27">
        <f t="shared" si="11"/>
        <v>13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6</v>
      </c>
      <c r="B16" s="24" t="s">
        <v>109</v>
      </c>
      <c r="C16" s="20" t="s">
        <v>105</v>
      </c>
      <c r="D16" s="21" t="s">
        <v>20</v>
      </c>
      <c r="E16" s="22">
        <f t="shared" si="1"/>
        <v>0</v>
      </c>
      <c r="F16" s="20" t="s">
        <v>105</v>
      </c>
      <c r="G16" s="21" t="s">
        <v>105</v>
      </c>
      <c r="H16" s="22" t="str">
        <f t="shared" si="2"/>
        <v>5</v>
      </c>
      <c r="I16" s="20" t="s">
        <v>106</v>
      </c>
      <c r="J16" s="21" t="s">
        <v>3</v>
      </c>
      <c r="K16" s="22">
        <f t="shared" si="3"/>
        <v>0</v>
      </c>
      <c r="L16" s="20" t="s">
        <v>106</v>
      </c>
      <c r="M16" s="21" t="s">
        <v>20</v>
      </c>
      <c r="N16" s="113">
        <f t="shared" si="4"/>
        <v>0</v>
      </c>
      <c r="O16" s="20" t="s">
        <v>106</v>
      </c>
      <c r="P16" s="21" t="s">
        <v>105</v>
      </c>
      <c r="Q16" s="22" t="str">
        <f t="shared" si="5"/>
        <v>2</v>
      </c>
      <c r="R16" s="20" t="s">
        <v>20</v>
      </c>
      <c r="S16" s="21" t="s">
        <v>20</v>
      </c>
      <c r="T16" s="22">
        <f t="shared" si="6"/>
        <v>0</v>
      </c>
      <c r="U16" s="20" t="s">
        <v>20</v>
      </c>
      <c r="V16" s="21" t="s">
        <v>105</v>
      </c>
      <c r="W16" s="22" t="str">
        <f t="shared" si="7"/>
        <v>2</v>
      </c>
      <c r="X16" s="20" t="s">
        <v>106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11</v>
      </c>
      <c r="AH16" s="25"/>
      <c r="AI16" s="26"/>
      <c r="AJ16" s="27">
        <f t="shared" si="11"/>
        <v>11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">
        <v>76</v>
      </c>
      <c r="C17" s="20" t="s">
        <v>105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22">
        <f t="shared" si="2"/>
        <v>0</v>
      </c>
      <c r="I17" s="20" t="s">
        <v>20</v>
      </c>
      <c r="J17" s="21" t="s">
        <v>105</v>
      </c>
      <c r="K17" s="22" t="str">
        <f t="shared" si="3"/>
        <v>3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3</v>
      </c>
      <c r="V17" s="21" t="s">
        <v>20</v>
      </c>
      <c r="W17" s="22" t="str">
        <f t="shared" si="7"/>
        <v>2</v>
      </c>
      <c r="X17" s="20" t="s">
        <v>105</v>
      </c>
      <c r="Y17" s="21" t="s">
        <v>106</v>
      </c>
      <c r="Z17" s="22" t="str">
        <f t="shared" si="8"/>
        <v>5</v>
      </c>
      <c r="AA17" s="20" t="s">
        <v>105</v>
      </c>
      <c r="AB17" s="21" t="s">
        <v>20</v>
      </c>
      <c r="AC17" s="22">
        <f t="shared" si="9"/>
        <v>0</v>
      </c>
      <c r="AD17" s="31"/>
      <c r="AE17" s="29"/>
      <c r="AF17" s="22"/>
      <c r="AG17" s="24">
        <f t="shared" si="10"/>
        <v>10</v>
      </c>
      <c r="AH17" s="25"/>
      <c r="AI17" s="26"/>
      <c r="AJ17" s="27">
        <f t="shared" si="11"/>
        <v>10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">
        <v>75</v>
      </c>
      <c r="C18" s="20" t="s">
        <v>3</v>
      </c>
      <c r="D18" s="21" t="s">
        <v>105</v>
      </c>
      <c r="E18" s="22" t="str">
        <f t="shared" si="1"/>
        <v>5</v>
      </c>
      <c r="F18" s="20" t="s">
        <v>20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105</v>
      </c>
      <c r="W18" s="22" t="str">
        <f t="shared" si="7"/>
        <v>2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9</v>
      </c>
      <c r="AH18" s="25"/>
      <c r="AI18" s="26"/>
      <c r="AJ18" s="27">
        <f t="shared" si="11"/>
        <v>9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">
        <v>88</v>
      </c>
      <c r="C19" s="20" t="s">
        <v>3</v>
      </c>
      <c r="D19" s="21" t="s">
        <v>105</v>
      </c>
      <c r="E19" s="22" t="str">
        <f t="shared" si="1"/>
        <v>5</v>
      </c>
      <c r="F19" s="20" t="s">
        <v>20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>
        <f t="shared" si="3"/>
        <v>0</v>
      </c>
      <c r="L19" s="20" t="s">
        <v>106</v>
      </c>
      <c r="M19" s="21" t="s">
        <v>20</v>
      </c>
      <c r="N19" s="113">
        <f t="shared" si="4"/>
        <v>0</v>
      </c>
      <c r="O19" s="20" t="s">
        <v>105</v>
      </c>
      <c r="P19" s="21" t="s">
        <v>20</v>
      </c>
      <c r="Q19" s="22" t="str">
        <f t="shared" si="5"/>
        <v>2</v>
      </c>
      <c r="R19" s="20" t="s">
        <v>20</v>
      </c>
      <c r="S19" s="21" t="s">
        <v>105</v>
      </c>
      <c r="T19" s="22">
        <f t="shared" si="6"/>
        <v>0</v>
      </c>
      <c r="U19" s="20" t="s">
        <v>105</v>
      </c>
      <c r="V19" s="21" t="s">
        <v>105</v>
      </c>
      <c r="W19" s="22">
        <f t="shared" si="7"/>
        <v>0</v>
      </c>
      <c r="X19" s="20" t="s">
        <v>105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9</v>
      </c>
      <c r="AH19" s="25"/>
      <c r="AI19" s="26"/>
      <c r="AJ19" s="27">
        <f t="shared" si="11"/>
        <v>9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10</v>
      </c>
      <c r="B20" s="24" t="s">
        <v>78</v>
      </c>
      <c r="C20" s="20" t="s">
        <v>20</v>
      </c>
      <c r="D20" s="21" t="s">
        <v>20</v>
      </c>
      <c r="E20" s="22">
        <f t="shared" si="1"/>
        <v>0</v>
      </c>
      <c r="F20" s="20" t="s">
        <v>20</v>
      </c>
      <c r="G20" s="21" t="s">
        <v>105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105</v>
      </c>
      <c r="M20" s="21" t="s">
        <v>3</v>
      </c>
      <c r="N20" s="113">
        <f t="shared" si="4"/>
        <v>0</v>
      </c>
      <c r="O20" s="20" t="s">
        <v>105</v>
      </c>
      <c r="P20" s="21" t="s">
        <v>105</v>
      </c>
      <c r="Q20" s="22">
        <f t="shared" si="5"/>
        <v>0</v>
      </c>
      <c r="R20" s="20" t="s">
        <v>105</v>
      </c>
      <c r="S20" s="21" t="s">
        <v>20</v>
      </c>
      <c r="T20" s="22" t="str">
        <f t="shared" si="6"/>
        <v>5</v>
      </c>
      <c r="U20" s="20" t="s">
        <v>20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 t="str">
        <f t="shared" si="8"/>
        <v>3</v>
      </c>
      <c r="AA20" s="20" t="s">
        <v>105</v>
      </c>
      <c r="AB20" s="21" t="s">
        <v>20</v>
      </c>
      <c r="AC20" s="22">
        <f t="shared" si="9"/>
        <v>0</v>
      </c>
      <c r="AD20" s="30"/>
      <c r="AE20" s="29"/>
      <c r="AF20" s="22"/>
      <c r="AG20" s="24">
        <f t="shared" si="10"/>
        <v>8</v>
      </c>
      <c r="AH20" s="25"/>
      <c r="AI20" s="26"/>
      <c r="AJ20" s="27">
        <f t="shared" si="11"/>
        <v>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10</v>
      </c>
      <c r="B21" s="24" t="s">
        <v>107</v>
      </c>
      <c r="C21" s="20" t="s">
        <v>3</v>
      </c>
      <c r="D21" s="21" t="s">
        <v>105</v>
      </c>
      <c r="E21" s="22" t="str">
        <f t="shared" si="1"/>
        <v>5</v>
      </c>
      <c r="F21" s="20" t="s">
        <v>20</v>
      </c>
      <c r="G21" s="21" t="s">
        <v>105</v>
      </c>
      <c r="H21" s="22">
        <f t="shared" si="2"/>
        <v>0</v>
      </c>
      <c r="I21" s="20" t="s">
        <v>105</v>
      </c>
      <c r="J21" s="21" t="s">
        <v>20</v>
      </c>
      <c r="K21" s="22">
        <f t="shared" si="3"/>
        <v>0</v>
      </c>
      <c r="L21" s="20" t="s">
        <v>105</v>
      </c>
      <c r="M21" s="21" t="s">
        <v>3</v>
      </c>
      <c r="N21" s="113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106</v>
      </c>
      <c r="S21" s="21" t="s">
        <v>105</v>
      </c>
      <c r="T21" s="22" t="str">
        <f t="shared" si="6"/>
        <v>3</v>
      </c>
      <c r="U21" s="20" t="s">
        <v>105</v>
      </c>
      <c r="V21" s="21" t="s">
        <v>105</v>
      </c>
      <c r="W21" s="22">
        <f t="shared" si="7"/>
        <v>0</v>
      </c>
      <c r="X21" s="20" t="s">
        <v>105</v>
      </c>
      <c r="Y21" s="21" t="s">
        <v>105</v>
      </c>
      <c r="Z21" s="22">
        <f t="shared" si="8"/>
        <v>0</v>
      </c>
      <c r="AA21" s="20" t="s">
        <v>20</v>
      </c>
      <c r="AB21" s="21" t="s">
        <v>3</v>
      </c>
      <c r="AC21" s="22">
        <f t="shared" si="9"/>
        <v>0</v>
      </c>
      <c r="AD21" s="31"/>
      <c r="AE21" s="29"/>
      <c r="AF21" s="22"/>
      <c r="AG21" s="24">
        <f t="shared" si="10"/>
        <v>8</v>
      </c>
      <c r="AH21" s="25"/>
      <c r="AI21" s="26"/>
      <c r="AJ21" s="27">
        <f t="shared" si="11"/>
        <v>8</v>
      </c>
      <c r="AK21" s="28">
        <f t="shared" si="12"/>
        <v>10</v>
      </c>
      <c r="AL21" s="1"/>
    </row>
    <row r="22" spans="1:38" ht="24.9" customHeight="1" thickBot="1" x14ac:dyDescent="0.3">
      <c r="A22" s="32">
        <f t="shared" si="0"/>
        <v>10</v>
      </c>
      <c r="B22" s="24" t="s">
        <v>86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20</v>
      </c>
      <c r="H22" s="22" t="str">
        <f t="shared" si="2"/>
        <v>3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20</v>
      </c>
      <c r="N22" s="113">
        <f t="shared" si="4"/>
        <v>0</v>
      </c>
      <c r="O22" s="20" t="s">
        <v>20</v>
      </c>
      <c r="P22" s="21" t="s">
        <v>105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3</v>
      </c>
      <c r="W22" s="22">
        <f t="shared" si="7"/>
        <v>0</v>
      </c>
      <c r="X22" s="20" t="s">
        <v>20</v>
      </c>
      <c r="Y22" s="21" t="s">
        <v>105</v>
      </c>
      <c r="Z22" s="22" t="str">
        <f t="shared" si="8"/>
        <v>3</v>
      </c>
      <c r="AA22" s="20" t="s">
        <v>20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8</v>
      </c>
      <c r="AH22" s="25"/>
      <c r="AI22" s="26"/>
      <c r="AJ22" s="27">
        <f t="shared" si="11"/>
        <v>8</v>
      </c>
      <c r="AK22" s="28">
        <f t="shared" si="12"/>
        <v>10</v>
      </c>
      <c r="AL22" s="1"/>
    </row>
    <row r="23" spans="1:38" ht="24.9" customHeight="1" thickBot="1" x14ac:dyDescent="0.3">
      <c r="A23" s="32">
        <f t="shared" si="0"/>
        <v>13</v>
      </c>
      <c r="B23" s="24" t="s">
        <v>77</v>
      </c>
      <c r="C23" s="20" t="s">
        <v>20</v>
      </c>
      <c r="D23" s="21" t="s">
        <v>105</v>
      </c>
      <c r="E23" s="22" t="str">
        <f t="shared" si="1"/>
        <v>2</v>
      </c>
      <c r="F23" s="20" t="s">
        <v>20</v>
      </c>
      <c r="G23" s="21" t="s">
        <v>106</v>
      </c>
      <c r="H23" s="22">
        <f t="shared" si="2"/>
        <v>0</v>
      </c>
      <c r="I23" s="20" t="s">
        <v>105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>
        <f t="shared" si="7"/>
        <v>0</v>
      </c>
      <c r="X23" s="20" t="s">
        <v>20</v>
      </c>
      <c r="Y23" s="21" t="s">
        <v>105</v>
      </c>
      <c r="Z23" s="22" t="str">
        <f t="shared" si="8"/>
        <v>3</v>
      </c>
      <c r="AA23" s="20" t="s">
        <v>105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7</v>
      </c>
      <c r="AH23" s="25"/>
      <c r="AI23" s="26"/>
      <c r="AJ23" s="27">
        <f t="shared" si="11"/>
        <v>7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">
        <v>73</v>
      </c>
      <c r="C24" s="20" t="s">
        <v>105</v>
      </c>
      <c r="D24" s="21" t="s">
        <v>105</v>
      </c>
      <c r="E24" s="22">
        <f t="shared" si="1"/>
        <v>0</v>
      </c>
      <c r="F24" s="20" t="s">
        <v>108</v>
      </c>
      <c r="G24" s="21" t="s">
        <v>105</v>
      </c>
      <c r="H24" s="22">
        <f t="shared" si="2"/>
        <v>0</v>
      </c>
      <c r="I24" s="20" t="s">
        <v>105</v>
      </c>
      <c r="J24" s="21" t="s">
        <v>106</v>
      </c>
      <c r="K24" s="22" t="str">
        <f t="shared" si="3"/>
        <v>5</v>
      </c>
      <c r="L24" s="20" t="s">
        <v>106</v>
      </c>
      <c r="M24" s="21" t="s">
        <v>105</v>
      </c>
      <c r="N24" s="113">
        <f t="shared" si="4"/>
        <v>0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3</v>
      </c>
      <c r="T24" s="22" t="str">
        <f t="shared" si="6"/>
        <v>2</v>
      </c>
      <c r="U24" s="20" t="s">
        <v>105</v>
      </c>
      <c r="V24" s="21" t="s">
        <v>108</v>
      </c>
      <c r="W24" s="22">
        <f t="shared" si="7"/>
        <v>0</v>
      </c>
      <c r="X24" s="20" t="s">
        <v>106</v>
      </c>
      <c r="Y24" s="21" t="s">
        <v>106</v>
      </c>
      <c r="Z24" s="22">
        <f t="shared" si="8"/>
        <v>0</v>
      </c>
      <c r="AA24" s="20" t="s">
        <v>105</v>
      </c>
      <c r="AB24" s="21" t="s">
        <v>105</v>
      </c>
      <c r="AC24" s="22">
        <f t="shared" si="9"/>
        <v>0</v>
      </c>
      <c r="AD24" s="31"/>
      <c r="AE24" s="29"/>
      <c r="AF24" s="22"/>
      <c r="AG24" s="24">
        <f t="shared" si="10"/>
        <v>7</v>
      </c>
      <c r="AH24" s="25"/>
      <c r="AI24" s="26"/>
      <c r="AJ24" s="27">
        <f t="shared" si="11"/>
        <v>7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">
        <v>110</v>
      </c>
      <c r="C25" s="20" t="s">
        <v>20</v>
      </c>
      <c r="D25" s="21" t="s">
        <v>20</v>
      </c>
      <c r="E25" s="22">
        <f t="shared" si="1"/>
        <v>0</v>
      </c>
      <c r="F25" s="20" t="s">
        <v>20</v>
      </c>
      <c r="G25" s="21" t="s">
        <v>105</v>
      </c>
      <c r="H25" s="22">
        <f t="shared" si="2"/>
        <v>0</v>
      </c>
      <c r="I25" s="20" t="s">
        <v>20</v>
      </c>
      <c r="J25" s="21" t="s">
        <v>105</v>
      </c>
      <c r="K25" s="22" t="str">
        <f t="shared" si="3"/>
        <v>3</v>
      </c>
      <c r="L25" s="20" t="s">
        <v>105</v>
      </c>
      <c r="M25" s="21" t="s">
        <v>20</v>
      </c>
      <c r="N25" s="113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20</v>
      </c>
      <c r="V25" s="21" t="s">
        <v>20</v>
      </c>
      <c r="W25" s="22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20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6</v>
      </c>
      <c r="AH25" s="25"/>
      <c r="AI25" s="26"/>
      <c r="AJ25" s="27">
        <f t="shared" si="11"/>
        <v>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15</v>
      </c>
      <c r="B26" s="24" t="s">
        <v>81</v>
      </c>
      <c r="C26" s="20"/>
      <c r="D26" s="21"/>
      <c r="E26" s="22"/>
      <c r="F26" s="20" t="s">
        <v>20</v>
      </c>
      <c r="G26" s="21" t="s">
        <v>105</v>
      </c>
      <c r="H26" s="22">
        <f t="shared" si="2"/>
        <v>0</v>
      </c>
      <c r="I26" s="20" t="s">
        <v>20</v>
      </c>
      <c r="J26" s="21" t="s">
        <v>105</v>
      </c>
      <c r="K26" s="22" t="str">
        <f t="shared" si="3"/>
        <v>3</v>
      </c>
      <c r="L26" s="20" t="s">
        <v>106</v>
      </c>
      <c r="M26" s="21" t="s">
        <v>105</v>
      </c>
      <c r="N26" s="113">
        <f t="shared" si="4"/>
        <v>0</v>
      </c>
      <c r="O26" s="20" t="s">
        <v>20</v>
      </c>
      <c r="P26" s="21" t="s">
        <v>105</v>
      </c>
      <c r="Q26" s="22">
        <f t="shared" si="5"/>
        <v>0</v>
      </c>
      <c r="R26" s="20" t="s">
        <v>105</v>
      </c>
      <c r="S26" s="21" t="s">
        <v>105</v>
      </c>
      <c r="T26" s="22">
        <f t="shared" si="6"/>
        <v>0</v>
      </c>
      <c r="U26" s="20" t="s">
        <v>105</v>
      </c>
      <c r="V26" s="21" t="s">
        <v>105</v>
      </c>
      <c r="W26" s="22">
        <f t="shared" si="7"/>
        <v>0</v>
      </c>
      <c r="X26" s="20" t="s">
        <v>20</v>
      </c>
      <c r="Y26" s="21" t="s">
        <v>105</v>
      </c>
      <c r="Z26" s="22" t="str">
        <f t="shared" si="8"/>
        <v>3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6</v>
      </c>
      <c r="AH26" s="25"/>
      <c r="AI26" s="26"/>
      <c r="AJ26" s="27">
        <f t="shared" si="11"/>
        <v>6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">
        <v>74</v>
      </c>
      <c r="C27" s="20" t="s">
        <v>20</v>
      </c>
      <c r="D27" s="21" t="s">
        <v>106</v>
      </c>
      <c r="E27" s="22" t="str">
        <f>IF(OR(EXACT($C$10,C27)*(EXACT($D$10,D27)))=TRUE,$AJ$7,IF(($D$10-$C$10=D27-C27),$AJ$4,IF(OR(EXACT($C$10&gt;$D$10,C27&gt;D27)*EXACT($C$10=$D$10,C27=D27)*EXACT($C$10&lt;$D$10,C27&lt;D27)),$AJ$2,0)))</f>
        <v>3</v>
      </c>
      <c r="F27" s="20" t="s">
        <v>20</v>
      </c>
      <c r="G27" s="21" t="s">
        <v>106</v>
      </c>
      <c r="H27" s="22">
        <f t="shared" si="2"/>
        <v>0</v>
      </c>
      <c r="I27" s="20" t="s">
        <v>20</v>
      </c>
      <c r="J27" s="21" t="s">
        <v>105</v>
      </c>
      <c r="K27" s="22" t="str">
        <f t="shared" si="3"/>
        <v>3</v>
      </c>
      <c r="L27" s="20" t="s">
        <v>106</v>
      </c>
      <c r="M27" s="21" t="s">
        <v>20</v>
      </c>
      <c r="N27" s="113">
        <f t="shared" si="4"/>
        <v>0</v>
      </c>
      <c r="O27" s="20" t="s">
        <v>105</v>
      </c>
      <c r="P27" s="21" t="s">
        <v>106</v>
      </c>
      <c r="Q27" s="22">
        <f t="shared" si="5"/>
        <v>0</v>
      </c>
      <c r="R27" s="20" t="s">
        <v>20</v>
      </c>
      <c r="S27" s="21" t="s">
        <v>105</v>
      </c>
      <c r="T27" s="22">
        <f t="shared" si="6"/>
        <v>0</v>
      </c>
      <c r="U27" s="20" t="s">
        <v>105</v>
      </c>
      <c r="V27" s="21" t="s">
        <v>105</v>
      </c>
      <c r="W27" s="22">
        <f t="shared" si="7"/>
        <v>0</v>
      </c>
      <c r="X27" s="20" t="s">
        <v>106</v>
      </c>
      <c r="Y27" s="21" t="s">
        <v>20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 t="shared" si="10"/>
        <v>6</v>
      </c>
      <c r="AH27" s="25"/>
      <c r="AI27" s="26"/>
      <c r="AJ27" s="27">
        <f t="shared" si="11"/>
        <v>6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15</v>
      </c>
      <c r="B28" s="24" t="s">
        <v>111</v>
      </c>
      <c r="C28" s="20" t="s">
        <v>105</v>
      </c>
      <c r="D28" s="21" t="s">
        <v>20</v>
      </c>
      <c r="E28" s="22">
        <f>IF(OR(EXACT($C$10,C28)*(EXACT($D$10,D28)))=TRUE,$AJ$7,IF(($D$10-$C$10=D28-C28),$AJ$4,IF(OR(EXACT($C$10&gt;$D$10,C28&gt;D28)*EXACT($C$10=$D$10,C28=D28)*EXACT($C$10&lt;$D$10,C28&lt;D28)),$AJ$2,0)))</f>
        <v>0</v>
      </c>
      <c r="F28" s="20" t="s">
        <v>20</v>
      </c>
      <c r="G28" s="21" t="s">
        <v>105</v>
      </c>
      <c r="H28" s="22">
        <f t="shared" si="2"/>
        <v>0</v>
      </c>
      <c r="I28" s="20" t="s">
        <v>20</v>
      </c>
      <c r="J28" s="21" t="s">
        <v>105</v>
      </c>
      <c r="K28" s="22" t="str">
        <f t="shared" si="3"/>
        <v>3</v>
      </c>
      <c r="L28" s="20" t="s">
        <v>106</v>
      </c>
      <c r="M28" s="21" t="s">
        <v>105</v>
      </c>
      <c r="N28" s="113">
        <f t="shared" si="4"/>
        <v>0</v>
      </c>
      <c r="O28" s="20" t="s">
        <v>20</v>
      </c>
      <c r="P28" s="21" t="s">
        <v>105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20</v>
      </c>
      <c r="V28" s="21" t="s">
        <v>20</v>
      </c>
      <c r="W28" s="22">
        <f t="shared" si="7"/>
        <v>0</v>
      </c>
      <c r="X28" s="20" t="s">
        <v>20</v>
      </c>
      <c r="Y28" s="21" t="s">
        <v>105</v>
      </c>
      <c r="Z28" s="22" t="str">
        <f t="shared" si="8"/>
        <v>3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6</v>
      </c>
      <c r="AH28" s="25"/>
      <c r="AI28" s="26"/>
      <c r="AJ28" s="27">
        <f t="shared" si="11"/>
        <v>6</v>
      </c>
      <c r="AK28" s="28">
        <f t="shared" si="12"/>
        <v>15</v>
      </c>
      <c r="AL28" s="1"/>
    </row>
    <row r="29" spans="1:38" ht="24.9" customHeight="1" thickBot="1" x14ac:dyDescent="0.3">
      <c r="A29" s="32">
        <f t="shared" si="0"/>
        <v>19</v>
      </c>
      <c r="B29" s="24" t="s">
        <v>85</v>
      </c>
      <c r="C29" s="20" t="s">
        <v>20</v>
      </c>
      <c r="D29" s="21" t="s">
        <v>106</v>
      </c>
      <c r="E29" s="22" t="str">
        <f>IF(OR(EXACT($C$10,C29)*(EXACT($D$10,D29)))=TRUE,$AJ$7,IF(($D$10-$C$10=D29-C29),$AJ$4,IF(OR(EXACT($C$10&gt;$D$10,C29&gt;D29)*EXACT($C$10=$D$10,C29=D29)*EXACT($C$10&lt;$D$10,C29&lt;D29)),$AJ$2,0)))</f>
        <v>3</v>
      </c>
      <c r="F29" s="20" t="s">
        <v>20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>
        <f t="shared" si="3"/>
        <v>0</v>
      </c>
      <c r="L29" s="20" t="s">
        <v>106</v>
      </c>
      <c r="M29" s="21" t="s">
        <v>20</v>
      </c>
      <c r="N29" s="113">
        <f t="shared" si="4"/>
        <v>0</v>
      </c>
      <c r="O29" s="20" t="s">
        <v>3</v>
      </c>
      <c r="P29" s="21" t="s">
        <v>106</v>
      </c>
      <c r="Q29" s="22">
        <f t="shared" si="5"/>
        <v>0</v>
      </c>
      <c r="R29" s="20" t="s">
        <v>106</v>
      </c>
      <c r="S29" s="21" t="s">
        <v>106</v>
      </c>
      <c r="T29" s="22">
        <f t="shared" si="6"/>
        <v>0</v>
      </c>
      <c r="U29" s="20" t="s">
        <v>20</v>
      </c>
      <c r="V29" s="21" t="s">
        <v>20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5</v>
      </c>
      <c r="AH29" s="25"/>
      <c r="AI29" s="26"/>
      <c r="AJ29" s="27">
        <f t="shared" si="11"/>
        <v>5</v>
      </c>
      <c r="AK29" s="28">
        <f t="shared" si="12"/>
        <v>19</v>
      </c>
      <c r="AL29" s="1"/>
    </row>
    <row r="30" spans="1:38" ht="24.9" customHeight="1" thickBot="1" x14ac:dyDescent="0.3">
      <c r="A30" s="32">
        <f t="shared" si="0"/>
        <v>19</v>
      </c>
      <c r="B30" s="24" t="s">
        <v>112</v>
      </c>
      <c r="C30" s="20"/>
      <c r="D30" s="21"/>
      <c r="E30" s="22"/>
      <c r="F30" s="20" t="s">
        <v>20</v>
      </c>
      <c r="G30" s="21" t="s">
        <v>20</v>
      </c>
      <c r="H30" s="22" t="str">
        <f t="shared" si="2"/>
        <v>3</v>
      </c>
      <c r="I30" s="20" t="s">
        <v>106</v>
      </c>
      <c r="J30" s="21" t="s">
        <v>105</v>
      </c>
      <c r="K30" s="22">
        <f t="shared" si="3"/>
        <v>0</v>
      </c>
      <c r="L30" s="20" t="s">
        <v>106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>
        <f t="shared" si="7"/>
        <v>0</v>
      </c>
      <c r="X30" s="20" t="s">
        <v>105</v>
      </c>
      <c r="Y30" s="21" t="s">
        <v>20</v>
      </c>
      <c r="Z30" s="22">
        <f t="shared" si="8"/>
        <v>0</v>
      </c>
      <c r="AA30" s="20" t="s">
        <v>20</v>
      </c>
      <c r="AB30" s="21" t="s">
        <v>105</v>
      </c>
      <c r="AC30" s="22" t="str">
        <f t="shared" si="9"/>
        <v>2</v>
      </c>
      <c r="AD30" s="31"/>
      <c r="AE30" s="29"/>
      <c r="AF30" s="22"/>
      <c r="AG30" s="24">
        <f t="shared" si="10"/>
        <v>5</v>
      </c>
      <c r="AH30" s="25"/>
      <c r="AI30" s="26"/>
      <c r="AJ30" s="27">
        <f t="shared" si="11"/>
        <v>5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21</v>
      </c>
      <c r="B31" s="24" t="s">
        <v>79</v>
      </c>
      <c r="C31" s="20" t="s">
        <v>20</v>
      </c>
      <c r="D31" s="21" t="s">
        <v>20</v>
      </c>
      <c r="E31" s="22">
        <f>IF(OR(EXACT($C$10,C31)*(EXACT($D$10,D31)))=TRUE,$AJ$7,IF(($D$10-$C$10=D31-C31),$AJ$4,IF(OR(EXACT($C$10&gt;$D$10,C31&gt;D31)*EXACT($C$10=$D$10,C31=D31)*EXACT($C$10&lt;$D$10,C31&lt;D31)),$AJ$2,0)))</f>
        <v>0</v>
      </c>
      <c r="F31" s="20" t="s">
        <v>3</v>
      </c>
      <c r="G31" s="21" t="s">
        <v>105</v>
      </c>
      <c r="H31" s="22">
        <f t="shared" si="2"/>
        <v>0</v>
      </c>
      <c r="I31" s="20" t="s">
        <v>20</v>
      </c>
      <c r="J31" s="21" t="s">
        <v>106</v>
      </c>
      <c r="K31" s="22" t="str">
        <f t="shared" si="3"/>
        <v>2</v>
      </c>
      <c r="L31" s="20" t="s">
        <v>105</v>
      </c>
      <c r="M31" s="21" t="s">
        <v>20</v>
      </c>
      <c r="N31" s="113">
        <f t="shared" si="4"/>
        <v>0</v>
      </c>
      <c r="O31" s="20" t="s">
        <v>20</v>
      </c>
      <c r="P31" s="21" t="s">
        <v>105</v>
      </c>
      <c r="Q31" s="22">
        <f t="shared" si="5"/>
        <v>0</v>
      </c>
      <c r="R31" s="20" t="s">
        <v>105</v>
      </c>
      <c r="S31" s="21" t="s">
        <v>105</v>
      </c>
      <c r="T31" s="22">
        <f t="shared" si="6"/>
        <v>0</v>
      </c>
      <c r="U31" s="20" t="s">
        <v>105</v>
      </c>
      <c r="V31" s="21" t="s">
        <v>20</v>
      </c>
      <c r="W31" s="22">
        <f t="shared" si="7"/>
        <v>0</v>
      </c>
      <c r="X31" s="20" t="s">
        <v>3</v>
      </c>
      <c r="Y31" s="21" t="s">
        <v>105</v>
      </c>
      <c r="Z31" s="22" t="str">
        <f t="shared" si="8"/>
        <v>2</v>
      </c>
      <c r="AA31" s="20" t="s">
        <v>20</v>
      </c>
      <c r="AB31" s="21" t="s">
        <v>20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/>
      <c r="AI31" s="26"/>
      <c r="AJ31" s="27">
        <f t="shared" si="11"/>
        <v>4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22</v>
      </c>
      <c r="B32" s="24" t="s">
        <v>84</v>
      </c>
      <c r="C32" s="20" t="s">
        <v>20</v>
      </c>
      <c r="D32" s="21" t="s">
        <v>20</v>
      </c>
      <c r="E32" s="22">
        <f>IF(OR(EXACT($C$10,C32)*(EXACT($D$10,D32)))=TRUE,$AJ$7,IF(($D$10-$C$10=D32-C32),$AJ$4,IF(OR(EXACT($C$10&gt;$D$10,C32&gt;D32)*EXACT($C$10=$D$10,C32=D32)*EXACT($C$10&lt;$D$10,C32&lt;D32)),$AJ$2,0)))</f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20</v>
      </c>
      <c r="K32" s="22">
        <f t="shared" si="3"/>
        <v>0</v>
      </c>
      <c r="L32" s="20" t="s">
        <v>106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20</v>
      </c>
      <c r="S32" s="21" t="s">
        <v>106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105</v>
      </c>
      <c r="Y32" s="21" t="s">
        <v>3</v>
      </c>
      <c r="Z32" s="22">
        <f t="shared" si="8"/>
        <v>0</v>
      </c>
      <c r="AA32" s="20" t="s">
        <v>3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2</v>
      </c>
      <c r="AH32" s="25"/>
      <c r="AI32" s="26"/>
      <c r="AJ32" s="27">
        <f t="shared" si="11"/>
        <v>2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0</v>
      </c>
      <c r="B33" s="24" t="s">
        <v>87</v>
      </c>
      <c r="C33" s="20"/>
      <c r="D33" s="21"/>
      <c r="E33" s="22"/>
      <c r="F33" s="20"/>
      <c r="G33" s="21"/>
      <c r="H33" s="22"/>
      <c r="I33" s="20"/>
      <c r="J33" s="21"/>
      <c r="K33" s="22"/>
      <c r="L33" s="20"/>
      <c r="M33" s="21"/>
      <c r="N33" s="113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31"/>
      <c r="AE33" s="29"/>
      <c r="AF33" s="22"/>
      <c r="AG33" s="24"/>
      <c r="AH33" s="25"/>
      <c r="AI33" s="26"/>
      <c r="AJ33" s="27"/>
      <c r="AK33" s="28"/>
      <c r="AL33" s="1"/>
    </row>
    <row r="34" spans="1:38" ht="24.9" customHeight="1" thickBot="1" x14ac:dyDescent="0.3">
      <c r="A34" s="32">
        <f t="shared" si="0"/>
        <v>0</v>
      </c>
      <c r="B34" s="24" t="s">
        <v>91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113"/>
      <c r="X34" s="20"/>
      <c r="Y34" s="21"/>
      <c r="Z34" s="22"/>
      <c r="AA34" s="20"/>
      <c r="AB34" s="21"/>
      <c r="AC34" s="22"/>
      <c r="AD34" s="31"/>
      <c r="AE34" s="29"/>
      <c r="AF34" s="22"/>
      <c r="AG34" s="24"/>
      <c r="AH34" s="25"/>
      <c r="AI34" s="26"/>
      <c r="AJ34" s="27"/>
      <c r="AK34" s="28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</row>
    <row r="43" spans="1:38" x14ac:dyDescent="0.2">
      <c r="B43" s="14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79" priority="17" operator="equal">
      <formula>"Schalke 04"</formula>
    </cfRule>
  </conditionalFormatting>
  <conditionalFormatting sqref="AG1:AG1048576">
    <cfRule type="top10" dxfId="178" priority="7" rank="3"/>
  </conditionalFormatting>
  <conditionalFormatting sqref="B11:B14 B16:B32">
    <cfRule type="expression" dxfId="177" priority="6">
      <formula>($AG11&gt;40)</formula>
    </cfRule>
  </conditionalFormatting>
  <conditionalFormatting sqref="B15">
    <cfRule type="expression" dxfId="176" priority="5">
      <formula>($AG15&gt;40)</formula>
    </cfRule>
  </conditionalFormatting>
  <conditionalFormatting sqref="B33:B34">
    <cfRule type="expression" dxfId="175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4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4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17"/>
      <c r="AF1" s="67"/>
      <c r="AG1" s="67"/>
      <c r="AH1" s="43" t="s">
        <v>0</v>
      </c>
      <c r="AI1" s="44"/>
      <c r="AJ1" s="45"/>
      <c r="AK1" s="46"/>
      <c r="AL1" s="42"/>
    </row>
    <row r="2" spans="1:39" ht="12" thickBot="1" x14ac:dyDescent="0.25">
      <c r="C2" s="17"/>
      <c r="AE2" s="17"/>
      <c r="AF2" s="70"/>
      <c r="AG2" s="70"/>
      <c r="AH2" s="47" t="s">
        <v>2</v>
      </c>
      <c r="AI2" s="48"/>
      <c r="AJ2" s="44"/>
      <c r="AK2" s="49" t="s">
        <v>20</v>
      </c>
    </row>
    <row r="3" spans="1:39" ht="12" thickBot="1" x14ac:dyDescent="0.25">
      <c r="C3" s="17"/>
      <c r="AE3" s="17"/>
      <c r="AF3" s="17"/>
      <c r="AG3" s="17"/>
      <c r="AH3" s="50"/>
      <c r="AI3" s="51"/>
      <c r="AJ3" s="51"/>
      <c r="AK3" s="52"/>
    </row>
    <row r="4" spans="1:39" ht="12" x14ac:dyDescent="0.25">
      <c r="C4" s="17"/>
      <c r="D4" s="65" t="s">
        <v>66</v>
      </c>
      <c r="E4" s="66"/>
      <c r="F4" s="103"/>
      <c r="G4" s="65" t="s">
        <v>14</v>
      </c>
      <c r="H4" s="66"/>
      <c r="I4" s="103"/>
      <c r="J4" s="65" t="s">
        <v>19</v>
      </c>
      <c r="K4" s="66"/>
      <c r="L4" s="103"/>
      <c r="M4" s="65" t="s">
        <v>60</v>
      </c>
      <c r="N4" s="66"/>
      <c r="O4" s="103"/>
      <c r="P4" s="65" t="s">
        <v>61</v>
      </c>
      <c r="Q4" s="66"/>
      <c r="R4" s="103"/>
      <c r="S4" s="65" t="s">
        <v>104</v>
      </c>
      <c r="T4" s="66"/>
      <c r="U4" s="103"/>
      <c r="V4" s="65" t="s">
        <v>65</v>
      </c>
      <c r="W4" s="66"/>
      <c r="X4" s="103"/>
      <c r="Y4" s="65" t="s">
        <v>64</v>
      </c>
      <c r="Z4" s="66"/>
      <c r="AA4" s="103"/>
      <c r="AB4" s="112" t="s">
        <v>12</v>
      </c>
      <c r="AC4" s="66"/>
      <c r="AD4" s="103"/>
      <c r="AE4" s="65"/>
      <c r="AF4" s="66"/>
      <c r="AG4" s="103"/>
      <c r="AH4" s="53" t="s">
        <v>25</v>
      </c>
      <c r="AI4" s="54"/>
      <c r="AJ4" s="54"/>
      <c r="AK4" s="55" t="s">
        <v>3</v>
      </c>
    </row>
    <row r="5" spans="1:39" ht="12" thickBot="1" x14ac:dyDescent="0.25">
      <c r="C5" s="17"/>
      <c r="D5" s="19"/>
      <c r="E5" s="67"/>
      <c r="F5" s="104"/>
      <c r="G5" s="19"/>
      <c r="H5" s="67"/>
      <c r="I5" s="104"/>
      <c r="J5" s="19"/>
      <c r="K5" s="67"/>
      <c r="L5" s="104"/>
      <c r="M5" s="19"/>
      <c r="N5" s="67"/>
      <c r="O5" s="104"/>
      <c r="P5" s="19"/>
      <c r="Q5" s="67"/>
      <c r="R5" s="104"/>
      <c r="S5" s="19"/>
      <c r="T5" s="67"/>
      <c r="U5" s="104"/>
      <c r="V5" s="19"/>
      <c r="W5" s="67"/>
      <c r="X5" s="104"/>
      <c r="Y5" s="19"/>
      <c r="Z5" s="67"/>
      <c r="AA5" s="104"/>
      <c r="AB5" s="19"/>
      <c r="AC5" s="67"/>
      <c r="AD5" s="104"/>
      <c r="AE5" s="19"/>
      <c r="AF5" s="67"/>
      <c r="AG5" s="104"/>
      <c r="AH5" s="56" t="s">
        <v>24</v>
      </c>
      <c r="AI5" s="57"/>
      <c r="AJ5" s="57"/>
      <c r="AK5" s="58"/>
    </row>
    <row r="6" spans="1:39" ht="12" thickBot="1" x14ac:dyDescent="0.25">
      <c r="C6" s="17"/>
      <c r="D6" s="64" t="s">
        <v>16</v>
      </c>
      <c r="E6" s="68"/>
      <c r="F6" s="69"/>
      <c r="G6" s="64" t="s">
        <v>17</v>
      </c>
      <c r="H6" s="68"/>
      <c r="I6" s="69"/>
      <c r="J6" s="64" t="s">
        <v>63</v>
      </c>
      <c r="K6" s="68"/>
      <c r="L6" s="69"/>
      <c r="M6" s="64" t="s">
        <v>18</v>
      </c>
      <c r="N6" s="68"/>
      <c r="O6" s="69"/>
      <c r="P6" s="64" t="s">
        <v>15</v>
      </c>
      <c r="Q6" s="68"/>
      <c r="R6" s="69"/>
      <c r="S6" s="64" t="s">
        <v>22</v>
      </c>
      <c r="T6" s="68"/>
      <c r="U6" s="69"/>
      <c r="V6" s="64" t="s">
        <v>13</v>
      </c>
      <c r="W6" s="68"/>
      <c r="X6" s="69"/>
      <c r="Y6" s="64" t="s">
        <v>103</v>
      </c>
      <c r="Z6" s="68"/>
      <c r="AA6" s="69"/>
      <c r="AB6" s="64" t="s">
        <v>62</v>
      </c>
      <c r="AC6" s="68"/>
      <c r="AD6" s="69"/>
      <c r="AE6" s="64"/>
      <c r="AF6" s="68"/>
      <c r="AG6" s="69"/>
      <c r="AH6" s="50"/>
      <c r="AI6" s="51"/>
      <c r="AJ6" s="51"/>
      <c r="AK6" s="52"/>
      <c r="AL6" s="4"/>
    </row>
    <row r="7" spans="1:39" ht="13.8" thickBot="1" x14ac:dyDescent="0.3">
      <c r="C7" s="17"/>
      <c r="D7" s="105"/>
      <c r="E7" s="106"/>
      <c r="F7" s="107"/>
      <c r="G7" s="105"/>
      <c r="H7" s="106"/>
      <c r="I7" s="107"/>
      <c r="J7" s="105"/>
      <c r="K7" s="106"/>
      <c r="L7" s="107"/>
      <c r="M7" s="105"/>
      <c r="N7" s="106"/>
      <c r="O7" s="107"/>
      <c r="P7" s="105"/>
      <c r="Q7" s="106"/>
      <c r="R7" s="107"/>
      <c r="S7" s="105"/>
      <c r="T7" s="106"/>
      <c r="U7" s="107"/>
      <c r="V7" s="105"/>
      <c r="W7" s="106"/>
      <c r="X7" s="107"/>
      <c r="Y7" s="105"/>
      <c r="Z7" s="106"/>
      <c r="AA7" s="107"/>
      <c r="AB7" s="105"/>
      <c r="AC7" s="106"/>
      <c r="AD7" s="107"/>
      <c r="AE7" s="105"/>
      <c r="AF7" s="106"/>
      <c r="AG7" s="107"/>
      <c r="AH7" s="47" t="s">
        <v>26</v>
      </c>
      <c r="AI7" s="44"/>
      <c r="AJ7" s="59"/>
      <c r="AK7" s="60" t="s">
        <v>21</v>
      </c>
      <c r="AL7" s="63"/>
    </row>
    <row r="8" spans="1:39" ht="13.8" thickBot="1" x14ac:dyDescent="0.3">
      <c r="C8" s="17"/>
      <c r="D8" s="33"/>
      <c r="E8" s="61"/>
      <c r="F8" s="62"/>
      <c r="G8" s="33"/>
      <c r="H8" s="61"/>
      <c r="I8" s="62"/>
      <c r="J8" s="33"/>
      <c r="K8" s="61"/>
      <c r="L8" s="62"/>
      <c r="M8" s="33"/>
      <c r="N8" s="61"/>
      <c r="O8" s="62"/>
      <c r="P8" s="33"/>
      <c r="Q8" s="61"/>
      <c r="R8" s="62"/>
      <c r="S8" s="33"/>
      <c r="T8" s="61"/>
      <c r="U8" s="62"/>
      <c r="V8" s="33"/>
      <c r="W8" s="61"/>
      <c r="X8" s="62"/>
      <c r="Y8" s="33"/>
      <c r="Z8" s="61"/>
      <c r="AA8" s="62"/>
      <c r="AB8" s="33"/>
      <c r="AC8" s="61"/>
      <c r="AD8" s="62"/>
      <c r="AE8" s="33"/>
      <c r="AF8" s="61"/>
      <c r="AG8" s="62"/>
      <c r="AH8" s="39" t="s">
        <v>23</v>
      </c>
      <c r="AI8" s="40"/>
      <c r="AJ8" s="40"/>
      <c r="AK8" s="41"/>
      <c r="AL8" s="63"/>
    </row>
    <row r="9" spans="1:39" ht="10.8" thickBot="1" x14ac:dyDescent="0.25">
      <c r="D9" s="108"/>
      <c r="E9" s="109"/>
      <c r="F9" s="110"/>
      <c r="G9" s="108"/>
      <c r="H9" s="109"/>
      <c r="I9" s="110"/>
      <c r="J9" s="108"/>
      <c r="K9" s="109"/>
      <c r="L9" s="110"/>
      <c r="M9" s="108"/>
      <c r="N9" s="109"/>
      <c r="O9" s="110"/>
      <c r="P9" s="108"/>
      <c r="Q9" s="109"/>
      <c r="R9" s="110"/>
      <c r="S9" s="108"/>
      <c r="T9" s="109"/>
      <c r="U9" s="110"/>
      <c r="V9" s="108"/>
      <c r="W9" s="109"/>
      <c r="X9" s="110"/>
      <c r="Y9" s="108"/>
      <c r="Z9" s="109"/>
      <c r="AA9" s="110"/>
      <c r="AB9" s="108"/>
      <c r="AC9" s="109"/>
      <c r="AD9" s="110"/>
      <c r="AE9" s="108"/>
      <c r="AF9" s="109"/>
      <c r="AG9" s="110"/>
      <c r="AH9" s="18" t="s">
        <v>4</v>
      </c>
      <c r="AI9" s="5" t="s">
        <v>4</v>
      </c>
      <c r="AJ9" s="6" t="s">
        <v>5</v>
      </c>
      <c r="AK9" s="7" t="s">
        <v>6</v>
      </c>
      <c r="AL9" s="8" t="s">
        <v>5</v>
      </c>
    </row>
    <row r="10" spans="1:39" ht="20.100000000000001" customHeight="1" thickBot="1" x14ac:dyDescent="0.35">
      <c r="A10" s="9" t="s">
        <v>7</v>
      </c>
      <c r="B10" s="9" t="s">
        <v>7</v>
      </c>
      <c r="C10" s="15" t="s">
        <v>8</v>
      </c>
      <c r="D10" s="100" t="s">
        <v>106</v>
      </c>
      <c r="E10" s="101" t="s">
        <v>106</v>
      </c>
      <c r="F10" s="102" t="s">
        <v>1</v>
      </c>
      <c r="G10" s="100" t="s">
        <v>105</v>
      </c>
      <c r="H10" s="101" t="s">
        <v>3</v>
      </c>
      <c r="I10" s="102" t="s">
        <v>1</v>
      </c>
      <c r="J10" s="100" t="s">
        <v>3</v>
      </c>
      <c r="K10" s="101" t="s">
        <v>105</v>
      </c>
      <c r="L10" s="102" t="s">
        <v>1</v>
      </c>
      <c r="M10" s="100" t="s">
        <v>105</v>
      </c>
      <c r="N10" s="101" t="s">
        <v>105</v>
      </c>
      <c r="O10" s="102" t="s">
        <v>1</v>
      </c>
      <c r="P10" s="100" t="s">
        <v>105</v>
      </c>
      <c r="Q10" s="101" t="s">
        <v>20</v>
      </c>
      <c r="R10" s="102" t="s">
        <v>1</v>
      </c>
      <c r="S10" s="100" t="s">
        <v>105</v>
      </c>
      <c r="T10" s="101" t="s">
        <v>105</v>
      </c>
      <c r="U10" s="102" t="s">
        <v>1</v>
      </c>
      <c r="V10" s="100" t="s">
        <v>106</v>
      </c>
      <c r="W10" s="101" t="s">
        <v>3</v>
      </c>
      <c r="X10" s="102" t="s">
        <v>1</v>
      </c>
      <c r="Y10" s="100" t="s">
        <v>105</v>
      </c>
      <c r="Z10" s="101" t="s">
        <v>105</v>
      </c>
      <c r="AA10" s="102" t="s">
        <v>1</v>
      </c>
      <c r="AB10" s="100" t="s">
        <v>106</v>
      </c>
      <c r="AC10" s="101" t="s">
        <v>20</v>
      </c>
      <c r="AD10" s="102" t="s">
        <v>1</v>
      </c>
      <c r="AE10" s="37"/>
      <c r="AF10" s="37"/>
      <c r="AG10" s="38"/>
      <c r="AH10" s="16" t="s">
        <v>9</v>
      </c>
      <c r="AI10" s="10" t="s">
        <v>10</v>
      </c>
      <c r="AJ10" s="11" t="s">
        <v>10</v>
      </c>
      <c r="AK10" s="12" t="s">
        <v>4</v>
      </c>
      <c r="AL10" s="13"/>
    </row>
    <row r="11" spans="1:39" ht="24.9" customHeight="1" thickBot="1" x14ac:dyDescent="0.3">
      <c r="A11" s="32">
        <f t="shared" ref="A11:A33" si="0">AL11</f>
        <v>1</v>
      </c>
      <c r="B11" s="32">
        <f t="shared" ref="B11:B34" si="1">AL11</f>
        <v>1</v>
      </c>
      <c r="C11" s="24" t="str">
        <f>'1.Spieltag'!B14</f>
        <v>shiny</v>
      </c>
      <c r="D11" s="20" t="s">
        <v>105</v>
      </c>
      <c r="E11" s="21" t="s">
        <v>3</v>
      </c>
      <c r="F11" s="22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0" t="s">
        <v>20</v>
      </c>
      <c r="H11" s="21" t="s">
        <v>106</v>
      </c>
      <c r="I11" s="22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0" t="s">
        <v>20</v>
      </c>
      <c r="K11" s="21" t="s">
        <v>106</v>
      </c>
      <c r="L11" s="22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0" t="s">
        <v>105</v>
      </c>
      <c r="N11" s="21" t="s">
        <v>105</v>
      </c>
      <c r="O11" s="22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0" t="s">
        <v>20</v>
      </c>
      <c r="Q11" s="21" t="s">
        <v>105</v>
      </c>
      <c r="R11" s="22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0" t="s">
        <v>105</v>
      </c>
      <c r="T11" s="21" t="s">
        <v>105</v>
      </c>
      <c r="U11" s="22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0" t="s">
        <v>105</v>
      </c>
      <c r="W11" s="21" t="s">
        <v>20</v>
      </c>
      <c r="X11" s="22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0" t="s">
        <v>20</v>
      </c>
      <c r="Z11" s="21" t="s">
        <v>106</v>
      </c>
      <c r="AA11" s="22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0" t="s">
        <v>20</v>
      </c>
      <c r="AC11" s="21" t="s">
        <v>106</v>
      </c>
      <c r="AD11" s="11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3"/>
      <c r="AF11" s="21"/>
      <c r="AG11" s="22"/>
      <c r="AH11" s="24">
        <f>AD11+L11+I11+AA11+X11+R11+O11+F11+U11+AG11</f>
        <v>15</v>
      </c>
      <c r="AI11" s="25">
        <f>'1.Spieltag'!AJ14</f>
        <v>14</v>
      </c>
      <c r="AJ11" s="26">
        <f>'1.Spieltag'!AK14</f>
        <v>4</v>
      </c>
      <c r="AK11" s="27">
        <f t="shared" ref="AK11:AK33" si="11">AH11+AI11</f>
        <v>29</v>
      </c>
      <c r="AL11" s="28">
        <f t="shared" ref="AL11:AL33" si="12">RANK(AK11,$AK$11:$AK$33)</f>
        <v>1</v>
      </c>
    </row>
    <row r="12" spans="1:39" ht="24.9" customHeight="1" thickBot="1" x14ac:dyDescent="0.3">
      <c r="A12" s="32">
        <f t="shared" si="0"/>
        <v>2</v>
      </c>
      <c r="B12" s="32">
        <f t="shared" si="1"/>
        <v>2</v>
      </c>
      <c r="C12" s="24" t="str">
        <f>'1.Spieltag'!B19</f>
        <v>UltraGE</v>
      </c>
      <c r="D12" s="20" t="s">
        <v>105</v>
      </c>
      <c r="E12" s="21" t="s">
        <v>105</v>
      </c>
      <c r="F12" s="22" t="str">
        <f t="shared" si="2"/>
        <v>3</v>
      </c>
      <c r="G12" s="20" t="s">
        <v>20</v>
      </c>
      <c r="H12" s="21" t="s">
        <v>106</v>
      </c>
      <c r="I12" s="22">
        <f t="shared" si="3"/>
        <v>0</v>
      </c>
      <c r="J12" s="20" t="s">
        <v>20</v>
      </c>
      <c r="K12" s="21" t="s">
        <v>106</v>
      </c>
      <c r="L12" s="22" t="str">
        <f t="shared" si="4"/>
        <v>3</v>
      </c>
      <c r="M12" s="20" t="s">
        <v>105</v>
      </c>
      <c r="N12" s="21" t="s">
        <v>20</v>
      </c>
      <c r="O12" s="22">
        <f t="shared" si="5"/>
        <v>0</v>
      </c>
      <c r="P12" s="20" t="s">
        <v>105</v>
      </c>
      <c r="Q12" s="21" t="s">
        <v>20</v>
      </c>
      <c r="R12" s="22" t="str">
        <f t="shared" si="6"/>
        <v>5</v>
      </c>
      <c r="S12" s="20" t="s">
        <v>20</v>
      </c>
      <c r="T12" s="21" t="s">
        <v>106</v>
      </c>
      <c r="U12" s="22">
        <f t="shared" si="7"/>
        <v>0</v>
      </c>
      <c r="V12" s="20" t="s">
        <v>106</v>
      </c>
      <c r="W12" s="21" t="s">
        <v>3</v>
      </c>
      <c r="X12" s="22" t="str">
        <f t="shared" si="8"/>
        <v>5</v>
      </c>
      <c r="Y12" s="20" t="s">
        <v>3</v>
      </c>
      <c r="Z12" s="21" t="s">
        <v>106</v>
      </c>
      <c r="AA12" s="22">
        <f t="shared" si="9"/>
        <v>0</v>
      </c>
      <c r="AB12" s="20" t="s">
        <v>3</v>
      </c>
      <c r="AC12" s="21" t="s">
        <v>106</v>
      </c>
      <c r="AD12" s="113">
        <f t="shared" si="10"/>
        <v>0</v>
      </c>
      <c r="AE12" s="31"/>
      <c r="AF12" s="29"/>
      <c r="AG12" s="22"/>
      <c r="AH12" s="24">
        <f>AD12+L12+I12+AA12+X12+R12+O12+F12+U12+AG12</f>
        <v>16</v>
      </c>
      <c r="AI12" s="25">
        <f>'1.Spieltag'!AJ19</f>
        <v>9</v>
      </c>
      <c r="AJ12" s="26">
        <f>'1.Spieltag'!AK18</f>
        <v>8</v>
      </c>
      <c r="AK12" s="27">
        <f t="shared" si="11"/>
        <v>25</v>
      </c>
      <c r="AL12" s="28">
        <f t="shared" si="12"/>
        <v>2</v>
      </c>
    </row>
    <row r="13" spans="1:39" ht="24.9" customHeight="1" thickBot="1" x14ac:dyDescent="0.3">
      <c r="A13" s="32">
        <f t="shared" si="0"/>
        <v>3</v>
      </c>
      <c r="B13" s="32">
        <f t="shared" si="1"/>
        <v>3</v>
      </c>
      <c r="C13" s="24" t="str">
        <f>'1.Spieltag'!B11</f>
        <v>atschi91</v>
      </c>
      <c r="D13" s="20" t="s">
        <v>106</v>
      </c>
      <c r="E13" s="21" t="s">
        <v>20</v>
      </c>
      <c r="F13" s="22">
        <f t="shared" si="2"/>
        <v>0</v>
      </c>
      <c r="G13" s="20" t="s">
        <v>105</v>
      </c>
      <c r="H13" s="21" t="s">
        <v>106</v>
      </c>
      <c r="I13" s="22">
        <f t="shared" si="3"/>
        <v>0</v>
      </c>
      <c r="J13" s="20" t="s">
        <v>20</v>
      </c>
      <c r="K13" s="21" t="s">
        <v>105</v>
      </c>
      <c r="L13" s="22" t="str">
        <f t="shared" si="4"/>
        <v>2</v>
      </c>
      <c r="M13" s="20" t="s">
        <v>105</v>
      </c>
      <c r="N13" s="21" t="s">
        <v>106</v>
      </c>
      <c r="O13" s="22">
        <f t="shared" si="5"/>
        <v>0</v>
      </c>
      <c r="P13" s="20" t="s">
        <v>105</v>
      </c>
      <c r="Q13" s="21" t="s">
        <v>105</v>
      </c>
      <c r="R13" s="22">
        <f t="shared" si="6"/>
        <v>0</v>
      </c>
      <c r="S13" s="20" t="s">
        <v>105</v>
      </c>
      <c r="T13" s="21" t="s">
        <v>105</v>
      </c>
      <c r="U13" s="22" t="str">
        <f t="shared" si="7"/>
        <v>5</v>
      </c>
      <c r="V13" s="20" t="s">
        <v>105</v>
      </c>
      <c r="W13" s="21" t="s">
        <v>106</v>
      </c>
      <c r="X13" s="22">
        <f t="shared" si="8"/>
        <v>0</v>
      </c>
      <c r="Y13" s="20" t="s">
        <v>20</v>
      </c>
      <c r="Z13" s="21" t="s">
        <v>106</v>
      </c>
      <c r="AA13" s="22">
        <f t="shared" si="9"/>
        <v>0</v>
      </c>
      <c r="AB13" s="20" t="s">
        <v>3</v>
      </c>
      <c r="AC13" s="21" t="s">
        <v>106</v>
      </c>
      <c r="AD13" s="113">
        <f t="shared" si="10"/>
        <v>0</v>
      </c>
      <c r="AE13" s="31"/>
      <c r="AF13" s="29"/>
      <c r="AG13" s="22"/>
      <c r="AH13" s="24">
        <f>AD13+L13+I13+AA13+X13+R13+O13+F13+U13+AG13</f>
        <v>7</v>
      </c>
      <c r="AI13" s="25">
        <f>'1.Spieltag'!AJ11</f>
        <v>17</v>
      </c>
      <c r="AJ13" s="26">
        <f>'1.Spieltag'!AK11</f>
        <v>1</v>
      </c>
      <c r="AK13" s="27">
        <f t="shared" si="11"/>
        <v>24</v>
      </c>
      <c r="AL13" s="28">
        <f t="shared" si="12"/>
        <v>3</v>
      </c>
    </row>
    <row r="14" spans="1:39" ht="24.9" customHeight="1" thickBot="1" x14ac:dyDescent="0.3">
      <c r="A14" s="32">
        <f t="shared" si="0"/>
        <v>4</v>
      </c>
      <c r="B14" s="32">
        <f t="shared" si="1"/>
        <v>4</v>
      </c>
      <c r="C14" s="24" t="str">
        <f>'1.Spieltag'!B21</f>
        <v>Jubby</v>
      </c>
      <c r="D14" s="20" t="s">
        <v>106</v>
      </c>
      <c r="E14" s="21" t="s">
        <v>3</v>
      </c>
      <c r="F14" s="22">
        <f t="shared" si="2"/>
        <v>0</v>
      </c>
      <c r="G14" s="20" t="s">
        <v>20</v>
      </c>
      <c r="H14" s="21" t="s">
        <v>20</v>
      </c>
      <c r="I14" s="22">
        <f t="shared" si="3"/>
        <v>0</v>
      </c>
      <c r="J14" s="20" t="s">
        <v>3</v>
      </c>
      <c r="K14" s="21" t="s">
        <v>105</v>
      </c>
      <c r="L14" s="22" t="str">
        <f t="shared" si="4"/>
        <v>5</v>
      </c>
      <c r="M14" s="20" t="s">
        <v>105</v>
      </c>
      <c r="N14" s="21" t="s">
        <v>20</v>
      </c>
      <c r="O14" s="22">
        <f t="shared" si="5"/>
        <v>0</v>
      </c>
      <c r="P14" s="20" t="s">
        <v>105</v>
      </c>
      <c r="Q14" s="21" t="s">
        <v>20</v>
      </c>
      <c r="R14" s="22" t="str">
        <f t="shared" si="6"/>
        <v>5</v>
      </c>
      <c r="S14" s="20" t="s">
        <v>20</v>
      </c>
      <c r="T14" s="21" t="s">
        <v>20</v>
      </c>
      <c r="U14" s="22" t="str">
        <f t="shared" si="7"/>
        <v>3</v>
      </c>
      <c r="V14" s="20" t="s">
        <v>106</v>
      </c>
      <c r="W14" s="21" t="s">
        <v>108</v>
      </c>
      <c r="X14" s="22" t="str">
        <f t="shared" si="8"/>
        <v>2</v>
      </c>
      <c r="Y14" s="20" t="s">
        <v>20</v>
      </c>
      <c r="Z14" s="21" t="s">
        <v>106</v>
      </c>
      <c r="AA14" s="22">
        <f t="shared" si="9"/>
        <v>0</v>
      </c>
      <c r="AB14" s="20" t="s">
        <v>20</v>
      </c>
      <c r="AC14" s="21" t="s">
        <v>105</v>
      </c>
      <c r="AD14" s="113">
        <f t="shared" si="10"/>
        <v>0</v>
      </c>
      <c r="AE14" s="31"/>
      <c r="AF14" s="29"/>
      <c r="AG14" s="22"/>
      <c r="AH14" s="24">
        <f>AD14+L14+I14+AA14+X14+R14+O14+F14+U14+AG14</f>
        <v>15</v>
      </c>
      <c r="AI14" s="25">
        <f>'1.Spieltag'!AJ21</f>
        <v>8</v>
      </c>
      <c r="AJ14" s="26">
        <f>'1.Spieltag'!AK22</f>
        <v>10</v>
      </c>
      <c r="AK14" s="27">
        <f t="shared" si="11"/>
        <v>23</v>
      </c>
      <c r="AL14" s="28">
        <f t="shared" si="12"/>
        <v>4</v>
      </c>
    </row>
    <row r="15" spans="1:39" ht="24.9" customHeight="1" thickBot="1" x14ac:dyDescent="0.3">
      <c r="A15" s="32">
        <f t="shared" si="0"/>
        <v>5</v>
      </c>
      <c r="B15" s="32">
        <f t="shared" si="1"/>
        <v>5</v>
      </c>
      <c r="C15" s="24" t="str">
        <f>'1.Spieltag'!B29</f>
        <v>Fabian1904</v>
      </c>
      <c r="D15" s="20" t="s">
        <v>106</v>
      </c>
      <c r="E15" s="21" t="s">
        <v>108</v>
      </c>
      <c r="F15" s="22">
        <f t="shared" si="2"/>
        <v>0</v>
      </c>
      <c r="G15" s="20" t="s">
        <v>105</v>
      </c>
      <c r="H15" s="21" t="s">
        <v>106</v>
      </c>
      <c r="I15" s="22">
        <f t="shared" si="3"/>
        <v>0</v>
      </c>
      <c r="J15" s="20" t="s">
        <v>20</v>
      </c>
      <c r="K15" s="21" t="s">
        <v>106</v>
      </c>
      <c r="L15" s="22" t="str">
        <f t="shared" si="4"/>
        <v>3</v>
      </c>
      <c r="M15" s="20" t="s">
        <v>105</v>
      </c>
      <c r="N15" s="21" t="s">
        <v>3</v>
      </c>
      <c r="O15" s="22">
        <f t="shared" si="5"/>
        <v>0</v>
      </c>
      <c r="P15" s="20" t="s">
        <v>106</v>
      </c>
      <c r="Q15" s="21" t="s">
        <v>20</v>
      </c>
      <c r="R15" s="22" t="str">
        <f t="shared" si="6"/>
        <v>2</v>
      </c>
      <c r="S15" s="20" t="s">
        <v>105</v>
      </c>
      <c r="T15" s="21" t="s">
        <v>20</v>
      </c>
      <c r="U15" s="22">
        <f t="shared" si="7"/>
        <v>0</v>
      </c>
      <c r="V15" s="20" t="s">
        <v>106</v>
      </c>
      <c r="W15" s="21" t="s">
        <v>3</v>
      </c>
      <c r="X15" s="22" t="str">
        <f t="shared" si="8"/>
        <v>5</v>
      </c>
      <c r="Y15" s="20" t="s">
        <v>105</v>
      </c>
      <c r="Z15" s="21" t="s">
        <v>105</v>
      </c>
      <c r="AA15" s="22" t="str">
        <f t="shared" si="9"/>
        <v>5</v>
      </c>
      <c r="AB15" s="20" t="s">
        <v>20</v>
      </c>
      <c r="AC15" s="21" t="s">
        <v>106</v>
      </c>
      <c r="AD15" s="113">
        <f t="shared" si="10"/>
        <v>0</v>
      </c>
      <c r="AE15" s="31"/>
      <c r="AF15" s="29"/>
      <c r="AG15" s="22"/>
      <c r="AH15" s="24">
        <f>AD15+I15+X15+R15+AA15+L15+O15+F15+U15+AG15</f>
        <v>15</v>
      </c>
      <c r="AI15" s="25">
        <f>'1.Spieltag'!AJ29</f>
        <v>5</v>
      </c>
      <c r="AJ15" s="26">
        <f>'1.Spieltag'!AK29</f>
        <v>19</v>
      </c>
      <c r="AK15" s="27">
        <f t="shared" si="11"/>
        <v>20</v>
      </c>
      <c r="AL15" s="28">
        <f t="shared" si="12"/>
        <v>5</v>
      </c>
      <c r="AM15" s="1"/>
    </row>
    <row r="16" spans="1:39" ht="24.9" customHeight="1" thickBot="1" x14ac:dyDescent="0.3">
      <c r="A16" s="32">
        <f t="shared" si="0"/>
        <v>5</v>
      </c>
      <c r="B16" s="32">
        <f t="shared" si="1"/>
        <v>5</v>
      </c>
      <c r="C16" s="24" t="str">
        <f>'1.Spieltag'!B17</f>
        <v>schalke-willi</v>
      </c>
      <c r="D16" s="20" t="s">
        <v>105</v>
      </c>
      <c r="E16" s="21" t="s">
        <v>3</v>
      </c>
      <c r="F16" s="22">
        <f t="shared" si="2"/>
        <v>0</v>
      </c>
      <c r="G16" s="20" t="s">
        <v>20</v>
      </c>
      <c r="H16" s="21" t="s">
        <v>106</v>
      </c>
      <c r="I16" s="22">
        <f t="shared" si="3"/>
        <v>0</v>
      </c>
      <c r="J16" s="20" t="s">
        <v>3</v>
      </c>
      <c r="K16" s="21" t="s">
        <v>105</v>
      </c>
      <c r="L16" s="22" t="str">
        <f t="shared" si="4"/>
        <v>5</v>
      </c>
      <c r="M16" s="20" t="s">
        <v>20</v>
      </c>
      <c r="N16" s="21" t="s">
        <v>105</v>
      </c>
      <c r="O16" s="22">
        <f t="shared" si="5"/>
        <v>0</v>
      </c>
      <c r="P16" s="20" t="s">
        <v>105</v>
      </c>
      <c r="Q16" s="21" t="s">
        <v>105</v>
      </c>
      <c r="R16" s="22">
        <f t="shared" si="6"/>
        <v>0</v>
      </c>
      <c r="S16" s="20" t="s">
        <v>105</v>
      </c>
      <c r="T16" s="21" t="s">
        <v>105</v>
      </c>
      <c r="U16" s="22" t="str">
        <f t="shared" si="7"/>
        <v>5</v>
      </c>
      <c r="V16" s="20" t="s">
        <v>20</v>
      </c>
      <c r="W16" s="21" t="s">
        <v>20</v>
      </c>
      <c r="X16" s="22">
        <f t="shared" si="8"/>
        <v>0</v>
      </c>
      <c r="Y16" s="20" t="s">
        <v>108</v>
      </c>
      <c r="Z16" s="21" t="s">
        <v>106</v>
      </c>
      <c r="AA16" s="22">
        <f t="shared" si="9"/>
        <v>0</v>
      </c>
      <c r="AB16" s="20" t="s">
        <v>108</v>
      </c>
      <c r="AC16" s="21" t="s">
        <v>105</v>
      </c>
      <c r="AD16" s="113">
        <f t="shared" si="10"/>
        <v>0</v>
      </c>
      <c r="AE16" s="31"/>
      <c r="AF16" s="29"/>
      <c r="AG16" s="22"/>
      <c r="AH16" s="24">
        <f>AD16+L16+I16+AA16+X16+R16+O16+F16+U16+AG16</f>
        <v>10</v>
      </c>
      <c r="AI16" s="25">
        <f>'1.Spieltag'!AJ17</f>
        <v>10</v>
      </c>
      <c r="AJ16" s="26">
        <f>'1.Spieltag'!AK17</f>
        <v>7</v>
      </c>
      <c r="AK16" s="27">
        <f t="shared" si="11"/>
        <v>20</v>
      </c>
      <c r="AL16" s="28">
        <f t="shared" si="12"/>
        <v>5</v>
      </c>
      <c r="AM16" s="1"/>
    </row>
    <row r="17" spans="1:39" ht="24.9" customHeight="1" thickBot="1" x14ac:dyDescent="0.3">
      <c r="A17" s="32">
        <f t="shared" si="0"/>
        <v>7</v>
      </c>
      <c r="B17" s="32">
        <f t="shared" si="1"/>
        <v>7</v>
      </c>
      <c r="C17" s="24" t="str">
        <f>'1.Spieltag'!B31</f>
        <v>Hans 04</v>
      </c>
      <c r="D17" s="20" t="s">
        <v>105</v>
      </c>
      <c r="E17" s="21" t="s">
        <v>3</v>
      </c>
      <c r="F17" s="22">
        <f t="shared" si="2"/>
        <v>0</v>
      </c>
      <c r="G17" s="20" t="s">
        <v>20</v>
      </c>
      <c r="H17" s="21" t="s">
        <v>105</v>
      </c>
      <c r="I17" s="22">
        <f t="shared" si="3"/>
        <v>0</v>
      </c>
      <c r="J17" s="20" t="s">
        <v>3</v>
      </c>
      <c r="K17" s="21" t="s">
        <v>105</v>
      </c>
      <c r="L17" s="22" t="str">
        <f t="shared" si="4"/>
        <v>5</v>
      </c>
      <c r="M17" s="20" t="s">
        <v>105</v>
      </c>
      <c r="N17" s="21" t="s">
        <v>20</v>
      </c>
      <c r="O17" s="22">
        <f t="shared" si="5"/>
        <v>0</v>
      </c>
      <c r="P17" s="20" t="s">
        <v>20</v>
      </c>
      <c r="Q17" s="21" t="s">
        <v>20</v>
      </c>
      <c r="R17" s="22">
        <f t="shared" si="6"/>
        <v>0</v>
      </c>
      <c r="S17" s="20" t="s">
        <v>105</v>
      </c>
      <c r="T17" s="21" t="s">
        <v>105</v>
      </c>
      <c r="U17" s="22" t="str">
        <f t="shared" si="7"/>
        <v>5</v>
      </c>
      <c r="V17" s="20" t="s">
        <v>106</v>
      </c>
      <c r="W17" s="21" t="s">
        <v>3</v>
      </c>
      <c r="X17" s="22" t="str">
        <f t="shared" si="8"/>
        <v>5</v>
      </c>
      <c r="Y17" s="20" t="s">
        <v>20</v>
      </c>
      <c r="Z17" s="21" t="s">
        <v>106</v>
      </c>
      <c r="AA17" s="22">
        <f t="shared" si="9"/>
        <v>0</v>
      </c>
      <c r="AB17" s="20" t="s">
        <v>3</v>
      </c>
      <c r="AC17" s="21" t="s">
        <v>105</v>
      </c>
      <c r="AD17" s="113">
        <f t="shared" si="10"/>
        <v>0</v>
      </c>
      <c r="AE17" s="31"/>
      <c r="AF17" s="29"/>
      <c r="AG17" s="22"/>
      <c r="AH17" s="24">
        <f>AD17+I17+X17+R17+AA17+L17+O17+F17+U17+AG17</f>
        <v>15</v>
      </c>
      <c r="AI17" s="25">
        <f>'1.Spieltag'!AJ31</f>
        <v>4</v>
      </c>
      <c r="AJ17" s="26">
        <f>'1.Spieltag'!AK31</f>
        <v>21</v>
      </c>
      <c r="AK17" s="27">
        <f t="shared" si="11"/>
        <v>19</v>
      </c>
      <c r="AL17" s="28">
        <f t="shared" si="12"/>
        <v>7</v>
      </c>
      <c r="AM17" s="1"/>
    </row>
    <row r="18" spans="1:39" ht="24.9" customHeight="1" thickBot="1" x14ac:dyDescent="0.3">
      <c r="A18" s="32">
        <f t="shared" si="0"/>
        <v>7</v>
      </c>
      <c r="B18" s="32">
        <f t="shared" si="1"/>
        <v>7</v>
      </c>
      <c r="C18" s="24" t="str">
        <f>'1.Spieltag'!B23</f>
        <v>Lola04</v>
      </c>
      <c r="D18" s="20" t="s">
        <v>105</v>
      </c>
      <c r="E18" s="21" t="s">
        <v>20</v>
      </c>
      <c r="F18" s="22">
        <f t="shared" si="2"/>
        <v>0</v>
      </c>
      <c r="G18" s="20" t="s">
        <v>20</v>
      </c>
      <c r="H18" s="21" t="s">
        <v>106</v>
      </c>
      <c r="I18" s="22">
        <f t="shared" si="3"/>
        <v>0</v>
      </c>
      <c r="J18" s="20" t="s">
        <v>3</v>
      </c>
      <c r="K18" s="21" t="s">
        <v>105</v>
      </c>
      <c r="L18" s="22" t="str">
        <f t="shared" si="4"/>
        <v>5</v>
      </c>
      <c r="M18" s="20" t="s">
        <v>105</v>
      </c>
      <c r="N18" s="21" t="s">
        <v>105</v>
      </c>
      <c r="O18" s="22" t="str">
        <f t="shared" si="5"/>
        <v>5</v>
      </c>
      <c r="P18" s="20" t="s">
        <v>20</v>
      </c>
      <c r="Q18" s="21" t="s">
        <v>105</v>
      </c>
      <c r="R18" s="22">
        <f t="shared" si="6"/>
        <v>0</v>
      </c>
      <c r="S18" s="20" t="s">
        <v>105</v>
      </c>
      <c r="T18" s="21" t="s">
        <v>106</v>
      </c>
      <c r="U18" s="22">
        <f t="shared" si="7"/>
        <v>0</v>
      </c>
      <c r="V18" s="20" t="s">
        <v>105</v>
      </c>
      <c r="W18" s="21" t="s">
        <v>3</v>
      </c>
      <c r="X18" s="22" t="str">
        <f t="shared" si="8"/>
        <v>2</v>
      </c>
      <c r="Y18" s="20" t="s">
        <v>3</v>
      </c>
      <c r="Z18" s="21" t="s">
        <v>106</v>
      </c>
      <c r="AA18" s="22">
        <f t="shared" si="9"/>
        <v>0</v>
      </c>
      <c r="AB18" s="20" t="s">
        <v>20</v>
      </c>
      <c r="AC18" s="21" t="s">
        <v>106</v>
      </c>
      <c r="AD18" s="113">
        <f t="shared" si="10"/>
        <v>0</v>
      </c>
      <c r="AE18" s="30"/>
      <c r="AF18" s="29"/>
      <c r="AG18" s="22"/>
      <c r="AH18" s="24">
        <f t="shared" ref="AH18:AH25" si="13">AD18+L18+I18+AA18+X18+R18+O18+F18+U18+AG18</f>
        <v>12</v>
      </c>
      <c r="AI18" s="25">
        <f>'1.Spieltag'!AJ23</f>
        <v>7</v>
      </c>
      <c r="AJ18" s="26">
        <f>'1.Spieltag'!AK23</f>
        <v>13</v>
      </c>
      <c r="AK18" s="27">
        <f t="shared" si="11"/>
        <v>19</v>
      </c>
      <c r="AL18" s="28">
        <f t="shared" si="12"/>
        <v>7</v>
      </c>
      <c r="AM18" s="1"/>
    </row>
    <row r="19" spans="1:39" ht="24.9" customHeight="1" thickBot="1" x14ac:dyDescent="0.3">
      <c r="A19" s="32">
        <f t="shared" si="0"/>
        <v>7</v>
      </c>
      <c r="B19" s="32">
        <f t="shared" si="1"/>
        <v>7</v>
      </c>
      <c r="C19" s="24" t="str">
        <f>'1.Spieltag'!B16</f>
        <v>Silfa04</v>
      </c>
      <c r="D19" s="20" t="s">
        <v>105</v>
      </c>
      <c r="E19" s="21" t="s">
        <v>108</v>
      </c>
      <c r="F19" s="22">
        <f t="shared" si="2"/>
        <v>0</v>
      </c>
      <c r="G19" s="20" t="s">
        <v>20</v>
      </c>
      <c r="H19" s="21" t="s">
        <v>20</v>
      </c>
      <c r="I19" s="22">
        <f t="shared" si="3"/>
        <v>0</v>
      </c>
      <c r="J19" s="20" t="s">
        <v>20</v>
      </c>
      <c r="K19" s="21" t="s">
        <v>106</v>
      </c>
      <c r="L19" s="22" t="str">
        <f t="shared" si="4"/>
        <v>3</v>
      </c>
      <c r="M19" s="20" t="s">
        <v>106</v>
      </c>
      <c r="N19" s="21" t="s">
        <v>3</v>
      </c>
      <c r="O19" s="22">
        <f t="shared" si="5"/>
        <v>0</v>
      </c>
      <c r="P19" s="20" t="s">
        <v>105</v>
      </c>
      <c r="Q19" s="21" t="s">
        <v>105</v>
      </c>
      <c r="R19" s="22">
        <f t="shared" si="6"/>
        <v>0</v>
      </c>
      <c r="S19" s="20" t="s">
        <v>106</v>
      </c>
      <c r="T19" s="21" t="s">
        <v>106</v>
      </c>
      <c r="U19" s="22" t="str">
        <f t="shared" si="7"/>
        <v>3</v>
      </c>
      <c r="V19" s="20" t="s">
        <v>105</v>
      </c>
      <c r="W19" s="21" t="s">
        <v>21</v>
      </c>
      <c r="X19" s="22" t="str">
        <f t="shared" si="8"/>
        <v>2</v>
      </c>
      <c r="Y19" s="20" t="s">
        <v>108</v>
      </c>
      <c r="Z19" s="21" t="s">
        <v>106</v>
      </c>
      <c r="AA19" s="22">
        <f t="shared" si="9"/>
        <v>0</v>
      </c>
      <c r="AB19" s="20" t="s">
        <v>3</v>
      </c>
      <c r="AC19" s="21" t="s">
        <v>105</v>
      </c>
      <c r="AD19" s="113">
        <f t="shared" si="10"/>
        <v>0</v>
      </c>
      <c r="AE19" s="31"/>
      <c r="AF19" s="29"/>
      <c r="AG19" s="22"/>
      <c r="AH19" s="24">
        <f t="shared" si="13"/>
        <v>8</v>
      </c>
      <c r="AI19" s="25">
        <f>'1.Spieltag'!AJ16</f>
        <v>11</v>
      </c>
      <c r="AJ19" s="26">
        <f>'1.Spieltag'!AK16</f>
        <v>6</v>
      </c>
      <c r="AK19" s="27">
        <f t="shared" si="11"/>
        <v>19</v>
      </c>
      <c r="AL19" s="28">
        <f t="shared" si="12"/>
        <v>7</v>
      </c>
      <c r="AM19" s="1"/>
    </row>
    <row r="20" spans="1:39" ht="24.9" customHeight="1" thickBot="1" x14ac:dyDescent="0.3">
      <c r="A20" s="32">
        <f t="shared" si="0"/>
        <v>7</v>
      </c>
      <c r="B20" s="32">
        <f t="shared" si="1"/>
        <v>7</v>
      </c>
      <c r="C20" s="24" t="str">
        <f>'1.Spieltag'!B12</f>
        <v>Silja04</v>
      </c>
      <c r="D20" s="20" t="s">
        <v>105</v>
      </c>
      <c r="E20" s="21" t="s">
        <v>20</v>
      </c>
      <c r="F20" s="22">
        <f t="shared" si="2"/>
        <v>0</v>
      </c>
      <c r="G20" s="20" t="s">
        <v>20</v>
      </c>
      <c r="H20" s="21" t="s">
        <v>105</v>
      </c>
      <c r="I20" s="22">
        <f t="shared" si="3"/>
        <v>0</v>
      </c>
      <c r="J20" s="20" t="s">
        <v>20</v>
      </c>
      <c r="K20" s="21" t="s">
        <v>105</v>
      </c>
      <c r="L20" s="22" t="str">
        <f t="shared" si="4"/>
        <v>2</v>
      </c>
      <c r="M20" s="20" t="s">
        <v>105</v>
      </c>
      <c r="N20" s="21" t="s">
        <v>20</v>
      </c>
      <c r="O20" s="22">
        <f t="shared" si="5"/>
        <v>0</v>
      </c>
      <c r="P20" s="20" t="s">
        <v>20</v>
      </c>
      <c r="Q20" s="21" t="s">
        <v>105</v>
      </c>
      <c r="R20" s="22">
        <f t="shared" si="6"/>
        <v>0</v>
      </c>
      <c r="S20" s="20" t="s">
        <v>20</v>
      </c>
      <c r="T20" s="21" t="s">
        <v>106</v>
      </c>
      <c r="U20" s="22">
        <f t="shared" si="7"/>
        <v>0</v>
      </c>
      <c r="V20" s="20" t="s">
        <v>105</v>
      </c>
      <c r="W20" s="21" t="s">
        <v>3</v>
      </c>
      <c r="X20" s="22" t="str">
        <f t="shared" si="8"/>
        <v>2</v>
      </c>
      <c r="Y20" s="20" t="s">
        <v>3</v>
      </c>
      <c r="Z20" s="21" t="s">
        <v>106</v>
      </c>
      <c r="AA20" s="22">
        <f t="shared" si="9"/>
        <v>0</v>
      </c>
      <c r="AB20" s="20" t="s">
        <v>20</v>
      </c>
      <c r="AC20" s="21" t="s">
        <v>105</v>
      </c>
      <c r="AD20" s="113">
        <f t="shared" si="10"/>
        <v>0</v>
      </c>
      <c r="AE20" s="31"/>
      <c r="AF20" s="29"/>
      <c r="AG20" s="22"/>
      <c r="AH20" s="24">
        <f t="shared" si="13"/>
        <v>4</v>
      </c>
      <c r="AI20" s="25">
        <f>'1.Spieltag'!AJ12</f>
        <v>15</v>
      </c>
      <c r="AJ20" s="26">
        <f>'1.Spieltag'!AK13</f>
        <v>2</v>
      </c>
      <c r="AK20" s="27">
        <f t="shared" si="11"/>
        <v>19</v>
      </c>
      <c r="AL20" s="28">
        <f t="shared" si="12"/>
        <v>7</v>
      </c>
      <c r="AM20" s="1"/>
    </row>
    <row r="21" spans="1:39" ht="24.9" customHeight="1" thickBot="1" x14ac:dyDescent="0.3">
      <c r="A21" s="32">
        <f t="shared" si="0"/>
        <v>11</v>
      </c>
      <c r="B21" s="32">
        <f t="shared" si="1"/>
        <v>11</v>
      </c>
      <c r="C21" s="24" t="str">
        <f>'1.Spieltag'!B20</f>
        <v>cilli37</v>
      </c>
      <c r="D21" s="20" t="s">
        <v>105</v>
      </c>
      <c r="E21" s="21" t="s">
        <v>3</v>
      </c>
      <c r="F21" s="22">
        <f t="shared" si="2"/>
        <v>0</v>
      </c>
      <c r="G21" s="20" t="s">
        <v>3</v>
      </c>
      <c r="H21" s="21" t="s">
        <v>20</v>
      </c>
      <c r="I21" s="22">
        <f t="shared" si="3"/>
        <v>0</v>
      </c>
      <c r="J21" s="20" t="s">
        <v>3</v>
      </c>
      <c r="K21" s="21" t="s">
        <v>105</v>
      </c>
      <c r="L21" s="22" t="str">
        <f t="shared" si="4"/>
        <v>5</v>
      </c>
      <c r="M21" s="20" t="s">
        <v>105</v>
      </c>
      <c r="N21" s="21" t="s">
        <v>20</v>
      </c>
      <c r="O21" s="22">
        <f t="shared" si="5"/>
        <v>0</v>
      </c>
      <c r="P21" s="20" t="s">
        <v>105</v>
      </c>
      <c r="Q21" s="21" t="s">
        <v>105</v>
      </c>
      <c r="R21" s="22">
        <f t="shared" si="6"/>
        <v>0</v>
      </c>
      <c r="S21" s="20" t="s">
        <v>20</v>
      </c>
      <c r="T21" s="21" t="s">
        <v>20</v>
      </c>
      <c r="U21" s="22" t="str">
        <f t="shared" si="7"/>
        <v>3</v>
      </c>
      <c r="V21" s="20" t="s">
        <v>105</v>
      </c>
      <c r="W21" s="21" t="s">
        <v>3</v>
      </c>
      <c r="X21" s="22" t="str">
        <f t="shared" si="8"/>
        <v>2</v>
      </c>
      <c r="Y21" s="20" t="s">
        <v>21</v>
      </c>
      <c r="Z21" s="21" t="s">
        <v>105</v>
      </c>
      <c r="AA21" s="22">
        <f t="shared" si="9"/>
        <v>0</v>
      </c>
      <c r="AB21" s="20" t="s">
        <v>3</v>
      </c>
      <c r="AC21" s="21" t="s">
        <v>106</v>
      </c>
      <c r="AD21" s="113">
        <f t="shared" si="10"/>
        <v>0</v>
      </c>
      <c r="AE21" s="31"/>
      <c r="AF21" s="29"/>
      <c r="AG21" s="22"/>
      <c r="AH21" s="24">
        <f t="shared" si="13"/>
        <v>10</v>
      </c>
      <c r="AI21" s="25">
        <f>'1.Spieltag'!AJ20</f>
        <v>8</v>
      </c>
      <c r="AJ21" s="26">
        <f>'1.Spieltag'!AK21</f>
        <v>10</v>
      </c>
      <c r="AK21" s="27">
        <f t="shared" si="11"/>
        <v>18</v>
      </c>
      <c r="AL21" s="28">
        <f t="shared" si="12"/>
        <v>11</v>
      </c>
      <c r="AM21" s="1"/>
    </row>
    <row r="22" spans="1:39" ht="24.9" customHeight="1" thickBot="1" x14ac:dyDescent="0.3">
      <c r="A22" s="32">
        <f t="shared" si="0"/>
        <v>11</v>
      </c>
      <c r="B22" s="32">
        <f t="shared" si="1"/>
        <v>11</v>
      </c>
      <c r="C22" s="24" t="str">
        <f>'1.Spieltag'!B15</f>
        <v>Franzi 04</v>
      </c>
      <c r="D22" s="20" t="s">
        <v>105</v>
      </c>
      <c r="E22" s="21" t="s">
        <v>3</v>
      </c>
      <c r="F22" s="22">
        <f t="shared" si="2"/>
        <v>0</v>
      </c>
      <c r="G22" s="20" t="s">
        <v>20</v>
      </c>
      <c r="H22" s="21" t="s">
        <v>105</v>
      </c>
      <c r="I22" s="22">
        <f t="shared" si="3"/>
        <v>0</v>
      </c>
      <c r="J22" s="20" t="s">
        <v>20</v>
      </c>
      <c r="K22" s="21" t="s">
        <v>106</v>
      </c>
      <c r="L22" s="22" t="str">
        <f t="shared" si="4"/>
        <v>3</v>
      </c>
      <c r="M22" s="20" t="s">
        <v>105</v>
      </c>
      <c r="N22" s="21" t="s">
        <v>20</v>
      </c>
      <c r="O22" s="22">
        <f t="shared" si="5"/>
        <v>0</v>
      </c>
      <c r="P22" s="20" t="s">
        <v>20</v>
      </c>
      <c r="Q22" s="21" t="s">
        <v>105</v>
      </c>
      <c r="R22" s="22">
        <f t="shared" si="6"/>
        <v>0</v>
      </c>
      <c r="S22" s="20" t="s">
        <v>105</v>
      </c>
      <c r="T22" s="21" t="s">
        <v>20</v>
      </c>
      <c r="U22" s="22">
        <f t="shared" si="7"/>
        <v>0</v>
      </c>
      <c r="V22" s="20" t="s">
        <v>106</v>
      </c>
      <c r="W22" s="21" t="s">
        <v>108</v>
      </c>
      <c r="X22" s="22" t="str">
        <f t="shared" si="8"/>
        <v>2</v>
      </c>
      <c r="Y22" s="20" t="s">
        <v>20</v>
      </c>
      <c r="Z22" s="21" t="s">
        <v>106</v>
      </c>
      <c r="AA22" s="22">
        <f t="shared" si="9"/>
        <v>0</v>
      </c>
      <c r="AB22" s="20" t="s">
        <v>20</v>
      </c>
      <c r="AC22" s="21" t="s">
        <v>105</v>
      </c>
      <c r="AD22" s="113">
        <f t="shared" si="10"/>
        <v>0</v>
      </c>
      <c r="AE22" s="31"/>
      <c r="AF22" s="29"/>
      <c r="AG22" s="22"/>
      <c r="AH22" s="24">
        <f t="shared" si="13"/>
        <v>5</v>
      </c>
      <c r="AI22" s="25">
        <f>'1.Spieltag'!AJ15</f>
        <v>13</v>
      </c>
      <c r="AJ22" s="26">
        <f>'1.Spieltag'!AK15</f>
        <v>5</v>
      </c>
      <c r="AK22" s="27">
        <f t="shared" si="11"/>
        <v>18</v>
      </c>
      <c r="AL22" s="28">
        <f t="shared" si="12"/>
        <v>11</v>
      </c>
      <c r="AM22" s="1"/>
    </row>
    <row r="23" spans="1:39" ht="24.9" customHeight="1" thickBot="1" x14ac:dyDescent="0.3">
      <c r="A23" s="32">
        <f t="shared" si="0"/>
        <v>11</v>
      </c>
      <c r="B23" s="32">
        <f t="shared" si="1"/>
        <v>11</v>
      </c>
      <c r="C23" s="24" t="str">
        <f>'1.Spieltag'!B28</f>
        <v>ralle04</v>
      </c>
      <c r="D23" s="20" t="s">
        <v>105</v>
      </c>
      <c r="E23" s="21" t="s">
        <v>20</v>
      </c>
      <c r="F23" s="22">
        <f t="shared" si="2"/>
        <v>0</v>
      </c>
      <c r="G23" s="20" t="s">
        <v>3</v>
      </c>
      <c r="H23" s="21" t="s">
        <v>20</v>
      </c>
      <c r="I23" s="22">
        <f t="shared" si="3"/>
        <v>0</v>
      </c>
      <c r="J23" s="20" t="s">
        <v>20</v>
      </c>
      <c r="K23" s="21" t="s">
        <v>105</v>
      </c>
      <c r="L23" s="22" t="str">
        <f t="shared" si="4"/>
        <v>2</v>
      </c>
      <c r="M23" s="20" t="s">
        <v>105</v>
      </c>
      <c r="N23" s="21" t="s">
        <v>105</v>
      </c>
      <c r="O23" s="22" t="str">
        <f t="shared" si="5"/>
        <v>5</v>
      </c>
      <c r="P23" s="20" t="s">
        <v>20</v>
      </c>
      <c r="Q23" s="21" t="s">
        <v>106</v>
      </c>
      <c r="R23" s="22">
        <f t="shared" si="6"/>
        <v>0</v>
      </c>
      <c r="S23" s="20" t="s">
        <v>106</v>
      </c>
      <c r="T23" s="21" t="s">
        <v>106</v>
      </c>
      <c r="U23" s="22" t="str">
        <f t="shared" si="7"/>
        <v>3</v>
      </c>
      <c r="V23" s="20" t="s">
        <v>105</v>
      </c>
      <c r="W23" s="21" t="s">
        <v>3</v>
      </c>
      <c r="X23" s="22" t="str">
        <f t="shared" si="8"/>
        <v>2</v>
      </c>
      <c r="Y23" s="20" t="s">
        <v>3</v>
      </c>
      <c r="Z23" s="21" t="s">
        <v>105</v>
      </c>
      <c r="AA23" s="22">
        <f t="shared" si="9"/>
        <v>0</v>
      </c>
      <c r="AB23" s="20" t="s">
        <v>3</v>
      </c>
      <c r="AC23" s="21" t="s">
        <v>105</v>
      </c>
      <c r="AD23" s="113">
        <f t="shared" si="10"/>
        <v>0</v>
      </c>
      <c r="AE23" s="31"/>
      <c r="AF23" s="29"/>
      <c r="AG23" s="22"/>
      <c r="AH23" s="24">
        <f t="shared" si="13"/>
        <v>12</v>
      </c>
      <c r="AI23" s="25">
        <f>'1.Spieltag'!AJ28</f>
        <v>6</v>
      </c>
      <c r="AJ23" s="26">
        <f>'1.Spieltag'!AK28</f>
        <v>15</v>
      </c>
      <c r="AK23" s="27">
        <f t="shared" si="11"/>
        <v>18</v>
      </c>
      <c r="AL23" s="28">
        <f t="shared" si="12"/>
        <v>11</v>
      </c>
      <c r="AM23" s="1"/>
    </row>
    <row r="24" spans="1:39" ht="24.9" customHeight="1" thickBot="1" x14ac:dyDescent="0.3">
      <c r="A24" s="32">
        <f t="shared" si="0"/>
        <v>14</v>
      </c>
      <c r="B24" s="32">
        <f t="shared" si="1"/>
        <v>14</v>
      </c>
      <c r="C24" s="24" t="str">
        <f>'1.Spieltag'!B13</f>
        <v>SkillFailer</v>
      </c>
      <c r="D24" s="20" t="s">
        <v>106</v>
      </c>
      <c r="E24" s="21" t="s">
        <v>20</v>
      </c>
      <c r="F24" s="22">
        <f t="shared" si="2"/>
        <v>0</v>
      </c>
      <c r="G24" s="20" t="s">
        <v>3</v>
      </c>
      <c r="H24" s="21" t="s">
        <v>105</v>
      </c>
      <c r="I24" s="22">
        <f t="shared" si="3"/>
        <v>0</v>
      </c>
      <c r="J24" s="20" t="s">
        <v>20</v>
      </c>
      <c r="K24" s="21" t="s">
        <v>20</v>
      </c>
      <c r="L24" s="22">
        <f t="shared" si="4"/>
        <v>0</v>
      </c>
      <c r="M24" s="20" t="s">
        <v>106</v>
      </c>
      <c r="N24" s="21" t="s">
        <v>20</v>
      </c>
      <c r="O24" s="22">
        <f t="shared" si="5"/>
        <v>0</v>
      </c>
      <c r="P24" s="20" t="s">
        <v>105</v>
      </c>
      <c r="Q24" s="21" t="s">
        <v>105</v>
      </c>
      <c r="R24" s="22">
        <f t="shared" si="6"/>
        <v>0</v>
      </c>
      <c r="S24" s="20" t="s">
        <v>20</v>
      </c>
      <c r="T24" s="21" t="s">
        <v>105</v>
      </c>
      <c r="U24" s="22">
        <f t="shared" si="7"/>
        <v>0</v>
      </c>
      <c r="V24" s="20" t="s">
        <v>106</v>
      </c>
      <c r="W24" s="21" t="s">
        <v>108</v>
      </c>
      <c r="X24" s="22" t="str">
        <f t="shared" si="8"/>
        <v>2</v>
      </c>
      <c r="Y24" s="20" t="s">
        <v>3</v>
      </c>
      <c r="Z24" s="21" t="s">
        <v>105</v>
      </c>
      <c r="AA24" s="22">
        <f t="shared" si="9"/>
        <v>0</v>
      </c>
      <c r="AB24" s="20" t="s">
        <v>105</v>
      </c>
      <c r="AC24" s="21" t="s">
        <v>106</v>
      </c>
      <c r="AD24" s="113">
        <f t="shared" si="10"/>
        <v>0</v>
      </c>
      <c r="AE24" s="31"/>
      <c r="AF24" s="29"/>
      <c r="AG24" s="22"/>
      <c r="AH24" s="24">
        <f t="shared" si="13"/>
        <v>2</v>
      </c>
      <c r="AI24" s="25">
        <f>'1.Spieltag'!AJ13</f>
        <v>15</v>
      </c>
      <c r="AJ24" s="26">
        <f>'1.Spieltag'!AK12</f>
        <v>2</v>
      </c>
      <c r="AK24" s="27">
        <f t="shared" si="11"/>
        <v>17</v>
      </c>
      <c r="AL24" s="28">
        <f t="shared" si="12"/>
        <v>14</v>
      </c>
      <c r="AM24" s="1"/>
    </row>
    <row r="25" spans="1:39" ht="24.9" customHeight="1" thickBot="1" x14ac:dyDescent="0.3">
      <c r="A25" s="32">
        <f t="shared" si="0"/>
        <v>15</v>
      </c>
      <c r="B25" s="32">
        <f t="shared" si="1"/>
        <v>15</v>
      </c>
      <c r="C25" s="24" t="str">
        <f>'1.Spieltag'!B25</f>
        <v>gaby04</v>
      </c>
      <c r="D25" s="20" t="s">
        <v>106</v>
      </c>
      <c r="E25" s="21" t="s">
        <v>20</v>
      </c>
      <c r="F25" s="22">
        <f t="shared" si="2"/>
        <v>0</v>
      </c>
      <c r="G25" s="20" t="s">
        <v>20</v>
      </c>
      <c r="H25" s="21" t="s">
        <v>105</v>
      </c>
      <c r="I25" s="22">
        <f t="shared" si="3"/>
        <v>0</v>
      </c>
      <c r="J25" s="20" t="s">
        <v>20</v>
      </c>
      <c r="K25" s="21" t="s">
        <v>106</v>
      </c>
      <c r="L25" s="22" t="str">
        <f t="shared" si="4"/>
        <v>3</v>
      </c>
      <c r="M25" s="20" t="s">
        <v>105</v>
      </c>
      <c r="N25" s="21" t="s">
        <v>105</v>
      </c>
      <c r="O25" s="22" t="str">
        <f t="shared" si="5"/>
        <v>5</v>
      </c>
      <c r="P25" s="20" t="s">
        <v>20</v>
      </c>
      <c r="Q25" s="21" t="s">
        <v>105</v>
      </c>
      <c r="R25" s="22">
        <f t="shared" si="6"/>
        <v>0</v>
      </c>
      <c r="S25" s="20" t="s">
        <v>20</v>
      </c>
      <c r="T25" s="21" t="s">
        <v>106</v>
      </c>
      <c r="U25" s="22">
        <f t="shared" si="7"/>
        <v>0</v>
      </c>
      <c r="V25" s="20" t="s">
        <v>106</v>
      </c>
      <c r="W25" s="21" t="s">
        <v>20</v>
      </c>
      <c r="X25" s="22" t="str">
        <f t="shared" si="8"/>
        <v>2</v>
      </c>
      <c r="Y25" s="20" t="s">
        <v>20</v>
      </c>
      <c r="Z25" s="21" t="s">
        <v>106</v>
      </c>
      <c r="AA25" s="22">
        <f t="shared" si="9"/>
        <v>0</v>
      </c>
      <c r="AB25" s="20" t="s">
        <v>20</v>
      </c>
      <c r="AC25" s="21" t="s">
        <v>106</v>
      </c>
      <c r="AD25" s="113">
        <f t="shared" si="10"/>
        <v>0</v>
      </c>
      <c r="AE25" s="31"/>
      <c r="AF25" s="29"/>
      <c r="AG25" s="22"/>
      <c r="AH25" s="24">
        <f t="shared" si="13"/>
        <v>10</v>
      </c>
      <c r="AI25" s="25">
        <f>'1.Spieltag'!AJ25</f>
        <v>6</v>
      </c>
      <c r="AJ25" s="26">
        <f>'1.Spieltag'!AK26</f>
        <v>15</v>
      </c>
      <c r="AK25" s="27">
        <f t="shared" si="11"/>
        <v>16</v>
      </c>
      <c r="AL25" s="28">
        <f t="shared" si="12"/>
        <v>15</v>
      </c>
      <c r="AM25" s="1"/>
    </row>
    <row r="26" spans="1:39" ht="24.9" customHeight="1" thickBot="1" x14ac:dyDescent="0.3">
      <c r="A26" s="32">
        <f t="shared" si="0"/>
        <v>15</v>
      </c>
      <c r="B26" s="32">
        <f t="shared" si="1"/>
        <v>15</v>
      </c>
      <c r="C26" s="24" t="str">
        <f>'1.Spieltag'!B30</f>
        <v>Schalkekalle</v>
      </c>
      <c r="D26" s="20" t="s">
        <v>20</v>
      </c>
      <c r="E26" s="21" t="s">
        <v>20</v>
      </c>
      <c r="F26" s="22" t="str">
        <f t="shared" si="2"/>
        <v>3</v>
      </c>
      <c r="G26" s="20" t="s">
        <v>3</v>
      </c>
      <c r="H26" s="21" t="s">
        <v>105</v>
      </c>
      <c r="I26" s="22">
        <f t="shared" si="3"/>
        <v>0</v>
      </c>
      <c r="J26" s="20" t="s">
        <v>20</v>
      </c>
      <c r="K26" s="21" t="s">
        <v>106</v>
      </c>
      <c r="L26" s="22" t="str">
        <f t="shared" si="4"/>
        <v>3</v>
      </c>
      <c r="M26" s="20" t="s">
        <v>105</v>
      </c>
      <c r="N26" s="21" t="s">
        <v>105</v>
      </c>
      <c r="O26" s="22" t="str">
        <f t="shared" si="5"/>
        <v>5</v>
      </c>
      <c r="P26" s="20" t="s">
        <v>105</v>
      </c>
      <c r="Q26" s="21" t="s">
        <v>105</v>
      </c>
      <c r="R26" s="22">
        <f t="shared" si="6"/>
        <v>0</v>
      </c>
      <c r="S26" s="20" t="s">
        <v>105</v>
      </c>
      <c r="T26" s="21" t="s">
        <v>106</v>
      </c>
      <c r="U26" s="22">
        <f t="shared" si="7"/>
        <v>0</v>
      </c>
      <c r="V26" s="20" t="s">
        <v>105</v>
      </c>
      <c r="W26" s="21" t="s">
        <v>105</v>
      </c>
      <c r="X26" s="22">
        <f t="shared" si="8"/>
        <v>0</v>
      </c>
      <c r="Y26" s="20" t="s">
        <v>20</v>
      </c>
      <c r="Z26" s="21" t="s">
        <v>106</v>
      </c>
      <c r="AA26" s="22">
        <f t="shared" si="9"/>
        <v>0</v>
      </c>
      <c r="AB26" s="20" t="s">
        <v>108</v>
      </c>
      <c r="AC26" s="21" t="s">
        <v>106</v>
      </c>
      <c r="AD26" s="113">
        <f t="shared" si="10"/>
        <v>0</v>
      </c>
      <c r="AE26" s="31"/>
      <c r="AF26" s="29"/>
      <c r="AG26" s="22"/>
      <c r="AH26" s="24">
        <f>AD26+I26+X26+R26+AA26+L26+O26+F26+U26+AG26</f>
        <v>11</v>
      </c>
      <c r="AI26" s="25">
        <f>'1.Spieltag'!AJ30</f>
        <v>5</v>
      </c>
      <c r="AJ26" s="26">
        <f>'1.Spieltag'!AK30</f>
        <v>19</v>
      </c>
      <c r="AK26" s="27">
        <f t="shared" si="11"/>
        <v>16</v>
      </c>
      <c r="AL26" s="28">
        <f t="shared" si="12"/>
        <v>15</v>
      </c>
      <c r="AM26" s="1"/>
    </row>
    <row r="27" spans="1:39" ht="24.9" customHeight="1" thickBot="1" x14ac:dyDescent="0.3">
      <c r="A27" s="32">
        <f t="shared" si="0"/>
        <v>17</v>
      </c>
      <c r="B27" s="32">
        <f t="shared" si="1"/>
        <v>17</v>
      </c>
      <c r="C27" s="24" t="str">
        <f>'1.Spieltag'!B32</f>
        <v>archie04</v>
      </c>
      <c r="D27" s="20" t="s">
        <v>106</v>
      </c>
      <c r="E27" s="21" t="s">
        <v>3</v>
      </c>
      <c r="F27" s="22">
        <f t="shared" si="2"/>
        <v>0</v>
      </c>
      <c r="G27" s="20" t="s">
        <v>20</v>
      </c>
      <c r="H27" s="21" t="s">
        <v>105</v>
      </c>
      <c r="I27" s="22">
        <f t="shared" si="3"/>
        <v>0</v>
      </c>
      <c r="J27" s="20" t="s">
        <v>20</v>
      </c>
      <c r="K27" s="21" t="s">
        <v>20</v>
      </c>
      <c r="L27" s="22">
        <f t="shared" si="4"/>
        <v>0</v>
      </c>
      <c r="M27" s="20" t="s">
        <v>20</v>
      </c>
      <c r="N27" s="21" t="s">
        <v>20</v>
      </c>
      <c r="O27" s="22" t="str">
        <f t="shared" si="5"/>
        <v>3</v>
      </c>
      <c r="P27" s="20" t="s">
        <v>105</v>
      </c>
      <c r="Q27" s="21" t="s">
        <v>20</v>
      </c>
      <c r="R27" s="22" t="str">
        <f t="shared" si="6"/>
        <v>5</v>
      </c>
      <c r="S27" s="20" t="s">
        <v>20</v>
      </c>
      <c r="T27" s="21" t="s">
        <v>105</v>
      </c>
      <c r="U27" s="22">
        <f t="shared" si="7"/>
        <v>0</v>
      </c>
      <c r="V27" s="20" t="s">
        <v>105</v>
      </c>
      <c r="W27" s="21" t="s">
        <v>105</v>
      </c>
      <c r="X27" s="22">
        <f t="shared" si="8"/>
        <v>0</v>
      </c>
      <c r="Y27" s="20" t="s">
        <v>105</v>
      </c>
      <c r="Z27" s="21" t="s">
        <v>105</v>
      </c>
      <c r="AA27" s="22" t="str">
        <f t="shared" si="9"/>
        <v>5</v>
      </c>
      <c r="AB27" s="20" t="s">
        <v>108</v>
      </c>
      <c r="AC27" s="21" t="s">
        <v>106</v>
      </c>
      <c r="AD27" s="113">
        <f t="shared" si="10"/>
        <v>0</v>
      </c>
      <c r="AE27" s="31"/>
      <c r="AF27" s="29"/>
      <c r="AG27" s="22"/>
      <c r="AH27" s="24">
        <f>AD27+I27+X27+R27+AA27+L27+O27+F27+U27+AG27</f>
        <v>13</v>
      </c>
      <c r="AI27" s="25">
        <f>'1.Spieltag'!AJ32</f>
        <v>2</v>
      </c>
      <c r="AJ27" s="26">
        <f>'1.Spieltag'!AK32</f>
        <v>22</v>
      </c>
      <c r="AK27" s="27">
        <f t="shared" si="11"/>
        <v>15</v>
      </c>
      <c r="AL27" s="28">
        <f t="shared" si="12"/>
        <v>17</v>
      </c>
      <c r="AM27" s="1"/>
    </row>
    <row r="28" spans="1:39" ht="24.9" customHeight="1" thickBot="1" x14ac:dyDescent="0.3">
      <c r="A28" s="32">
        <f t="shared" si="0"/>
        <v>17</v>
      </c>
      <c r="B28" s="32">
        <f t="shared" si="1"/>
        <v>17</v>
      </c>
      <c r="C28" s="24" t="str">
        <f>'1.Spieltag'!B27</f>
        <v>Mike04</v>
      </c>
      <c r="D28" s="20" t="s">
        <v>106</v>
      </c>
      <c r="E28" s="21" t="s">
        <v>105</v>
      </c>
      <c r="F28" s="22">
        <f t="shared" si="2"/>
        <v>0</v>
      </c>
      <c r="G28" s="20" t="s">
        <v>20</v>
      </c>
      <c r="H28" s="21" t="s">
        <v>105</v>
      </c>
      <c r="I28" s="22">
        <f t="shared" si="3"/>
        <v>0</v>
      </c>
      <c r="J28" s="20" t="s">
        <v>3</v>
      </c>
      <c r="K28" s="21" t="s">
        <v>106</v>
      </c>
      <c r="L28" s="22" t="str">
        <f t="shared" si="4"/>
        <v>2</v>
      </c>
      <c r="M28" s="20" t="s">
        <v>105</v>
      </c>
      <c r="N28" s="21" t="s">
        <v>20</v>
      </c>
      <c r="O28" s="22">
        <f t="shared" si="5"/>
        <v>0</v>
      </c>
      <c r="P28" s="20" t="s">
        <v>20</v>
      </c>
      <c r="Q28" s="21" t="s">
        <v>20</v>
      </c>
      <c r="R28" s="22">
        <f t="shared" si="6"/>
        <v>0</v>
      </c>
      <c r="S28" s="20" t="s">
        <v>105</v>
      </c>
      <c r="T28" s="21" t="s">
        <v>105</v>
      </c>
      <c r="U28" s="22" t="str">
        <f t="shared" si="7"/>
        <v>5</v>
      </c>
      <c r="V28" s="20" t="s">
        <v>105</v>
      </c>
      <c r="W28" s="21" t="s">
        <v>3</v>
      </c>
      <c r="X28" s="22" t="str">
        <f t="shared" si="8"/>
        <v>2</v>
      </c>
      <c r="Y28" s="20" t="s">
        <v>20</v>
      </c>
      <c r="Z28" s="21" t="s">
        <v>105</v>
      </c>
      <c r="AA28" s="22">
        <f t="shared" si="9"/>
        <v>0</v>
      </c>
      <c r="AB28" s="20" t="s">
        <v>20</v>
      </c>
      <c r="AC28" s="21" t="s">
        <v>106</v>
      </c>
      <c r="AD28" s="113">
        <f t="shared" si="10"/>
        <v>0</v>
      </c>
      <c r="AE28" s="31"/>
      <c r="AF28" s="29"/>
      <c r="AG28" s="22"/>
      <c r="AH28" s="24">
        <f>AD28+L28+I28+AA28+X28+R28+O28+F28+U28+AG28</f>
        <v>9</v>
      </c>
      <c r="AI28" s="25">
        <f>'1.Spieltag'!AJ27</f>
        <v>6</v>
      </c>
      <c r="AJ28" s="26">
        <f>'1.Spieltag'!AK27</f>
        <v>15</v>
      </c>
      <c r="AK28" s="27">
        <f t="shared" si="11"/>
        <v>15</v>
      </c>
      <c r="AL28" s="28">
        <f t="shared" si="12"/>
        <v>17</v>
      </c>
      <c r="AM28" s="1"/>
    </row>
    <row r="29" spans="1:39" ht="24.9" customHeight="1" thickBot="1" x14ac:dyDescent="0.3">
      <c r="A29" s="32">
        <f t="shared" si="0"/>
        <v>19</v>
      </c>
      <c r="B29" s="32">
        <f t="shared" si="1"/>
        <v>19</v>
      </c>
      <c r="C29" s="24" t="str">
        <f>'1.Spieltag'!B22</f>
        <v>Master1</v>
      </c>
      <c r="D29" s="20" t="s">
        <v>105</v>
      </c>
      <c r="E29" s="21" t="s">
        <v>20</v>
      </c>
      <c r="F29" s="22">
        <f t="shared" si="2"/>
        <v>0</v>
      </c>
      <c r="G29" s="20" t="s">
        <v>3</v>
      </c>
      <c r="H29" s="21" t="s">
        <v>105</v>
      </c>
      <c r="I29" s="22">
        <f t="shared" si="3"/>
        <v>0</v>
      </c>
      <c r="J29" s="20" t="s">
        <v>20</v>
      </c>
      <c r="K29" s="21" t="s">
        <v>106</v>
      </c>
      <c r="L29" s="22" t="str">
        <f t="shared" si="4"/>
        <v>3</v>
      </c>
      <c r="M29" s="20" t="s">
        <v>105</v>
      </c>
      <c r="N29" s="21" t="s">
        <v>20</v>
      </c>
      <c r="O29" s="22">
        <f t="shared" si="5"/>
        <v>0</v>
      </c>
      <c r="P29" s="20" t="s">
        <v>20</v>
      </c>
      <c r="Q29" s="21" t="s">
        <v>20</v>
      </c>
      <c r="R29" s="22">
        <f t="shared" si="6"/>
        <v>0</v>
      </c>
      <c r="S29" s="20" t="s">
        <v>20</v>
      </c>
      <c r="T29" s="21" t="s">
        <v>105</v>
      </c>
      <c r="U29" s="22">
        <f t="shared" si="7"/>
        <v>0</v>
      </c>
      <c r="V29" s="20" t="s">
        <v>105</v>
      </c>
      <c r="W29" s="21" t="s">
        <v>3</v>
      </c>
      <c r="X29" s="22" t="str">
        <f t="shared" si="8"/>
        <v>2</v>
      </c>
      <c r="Y29" s="20" t="s">
        <v>20</v>
      </c>
      <c r="Z29" s="21" t="s">
        <v>106</v>
      </c>
      <c r="AA29" s="22">
        <f t="shared" si="9"/>
        <v>0</v>
      </c>
      <c r="AB29" s="20" t="s">
        <v>3</v>
      </c>
      <c r="AC29" s="21" t="s">
        <v>105</v>
      </c>
      <c r="AD29" s="113">
        <f t="shared" si="10"/>
        <v>0</v>
      </c>
      <c r="AE29" s="31"/>
      <c r="AF29" s="29"/>
      <c r="AG29" s="22"/>
      <c r="AH29" s="24">
        <f>AD29+L29+I29+AA29+X29+R29+O29+F29+U29+AG29</f>
        <v>5</v>
      </c>
      <c r="AI29" s="25">
        <f>'1.Spieltag'!AJ22</f>
        <v>8</v>
      </c>
      <c r="AJ29" s="26">
        <f>'1.Spieltag'!AK20</f>
        <v>10</v>
      </c>
      <c r="AK29" s="27">
        <f t="shared" si="11"/>
        <v>13</v>
      </c>
      <c r="AL29" s="28">
        <f t="shared" si="12"/>
        <v>19</v>
      </c>
      <c r="AM29" s="1"/>
    </row>
    <row r="30" spans="1:39" ht="24.9" customHeight="1" thickBot="1" x14ac:dyDescent="0.3">
      <c r="A30" s="32">
        <f t="shared" si="0"/>
        <v>19</v>
      </c>
      <c r="B30" s="32">
        <f t="shared" si="1"/>
        <v>19</v>
      </c>
      <c r="C30" s="24" t="str">
        <f>'1.Spieltag'!B18</f>
        <v>Tanja 04</v>
      </c>
      <c r="D30" s="20" t="s">
        <v>105</v>
      </c>
      <c r="E30" s="21" t="s">
        <v>20</v>
      </c>
      <c r="F30" s="22">
        <f t="shared" si="2"/>
        <v>0</v>
      </c>
      <c r="G30" s="20" t="s">
        <v>20</v>
      </c>
      <c r="H30" s="21" t="s">
        <v>105</v>
      </c>
      <c r="I30" s="22">
        <f t="shared" si="3"/>
        <v>0</v>
      </c>
      <c r="J30" s="20" t="s">
        <v>3</v>
      </c>
      <c r="K30" s="21" t="s">
        <v>106</v>
      </c>
      <c r="L30" s="22" t="str">
        <f t="shared" si="4"/>
        <v>2</v>
      </c>
      <c r="M30" s="20" t="s">
        <v>106</v>
      </c>
      <c r="N30" s="21" t="s">
        <v>105</v>
      </c>
      <c r="O30" s="22">
        <f t="shared" si="5"/>
        <v>0</v>
      </c>
      <c r="P30" s="20" t="s">
        <v>20</v>
      </c>
      <c r="Q30" s="21" t="s">
        <v>105</v>
      </c>
      <c r="R30" s="22">
        <f t="shared" si="6"/>
        <v>0</v>
      </c>
      <c r="S30" s="20" t="s">
        <v>105</v>
      </c>
      <c r="T30" s="21" t="s">
        <v>106</v>
      </c>
      <c r="U30" s="22">
        <f t="shared" si="7"/>
        <v>0</v>
      </c>
      <c r="V30" s="20" t="s">
        <v>105</v>
      </c>
      <c r="W30" s="21" t="s">
        <v>3</v>
      </c>
      <c r="X30" s="22" t="str">
        <f t="shared" si="8"/>
        <v>2</v>
      </c>
      <c r="Y30" s="20" t="s">
        <v>20</v>
      </c>
      <c r="Z30" s="21" t="s">
        <v>106</v>
      </c>
      <c r="AA30" s="22">
        <f t="shared" si="9"/>
        <v>0</v>
      </c>
      <c r="AB30" s="20" t="s">
        <v>20</v>
      </c>
      <c r="AC30" s="21" t="s">
        <v>106</v>
      </c>
      <c r="AD30" s="113">
        <f t="shared" si="10"/>
        <v>0</v>
      </c>
      <c r="AE30" s="31"/>
      <c r="AF30" s="29"/>
      <c r="AG30" s="22"/>
      <c r="AH30" s="24">
        <f>AD30+L30+I30+AA30+X30+R30+O30+F30+U30+AG30</f>
        <v>4</v>
      </c>
      <c r="AI30" s="25">
        <f>'1.Spieltag'!AJ18</f>
        <v>9</v>
      </c>
      <c r="AJ30" s="26">
        <f>'1.Spieltag'!AK19</f>
        <v>8</v>
      </c>
      <c r="AK30" s="27">
        <f t="shared" si="11"/>
        <v>13</v>
      </c>
      <c r="AL30" s="28">
        <f t="shared" si="12"/>
        <v>19</v>
      </c>
      <c r="AM30" s="1"/>
    </row>
    <row r="31" spans="1:39" ht="24.9" customHeight="1" thickBot="1" x14ac:dyDescent="0.3">
      <c r="A31" s="32">
        <f t="shared" si="0"/>
        <v>21</v>
      </c>
      <c r="B31" s="32">
        <f t="shared" si="1"/>
        <v>21</v>
      </c>
      <c r="C31" s="24" t="str">
        <f>'1.Spieltag'!B24</f>
        <v>Reinhold</v>
      </c>
      <c r="D31" s="20" t="s">
        <v>105</v>
      </c>
      <c r="E31" s="21" t="s">
        <v>20</v>
      </c>
      <c r="F31" s="22">
        <f t="shared" si="2"/>
        <v>0</v>
      </c>
      <c r="G31" s="20" t="s">
        <v>3</v>
      </c>
      <c r="H31" s="21" t="s">
        <v>105</v>
      </c>
      <c r="I31" s="22">
        <f t="shared" si="3"/>
        <v>0</v>
      </c>
      <c r="J31" s="20" t="s">
        <v>3</v>
      </c>
      <c r="K31" s="21" t="s">
        <v>105</v>
      </c>
      <c r="L31" s="22" t="str">
        <f t="shared" si="4"/>
        <v>5</v>
      </c>
      <c r="M31" s="20" t="s">
        <v>20</v>
      </c>
      <c r="N31" s="21" t="s">
        <v>105</v>
      </c>
      <c r="O31" s="22">
        <f t="shared" si="5"/>
        <v>0</v>
      </c>
      <c r="P31" s="20" t="s">
        <v>105</v>
      </c>
      <c r="Q31" s="21" t="s">
        <v>105</v>
      </c>
      <c r="R31" s="22">
        <f t="shared" si="6"/>
        <v>0</v>
      </c>
      <c r="S31" s="20" t="s">
        <v>20</v>
      </c>
      <c r="T31" s="21" t="s">
        <v>105</v>
      </c>
      <c r="U31" s="22">
        <f t="shared" si="7"/>
        <v>0</v>
      </c>
      <c r="V31" s="20" t="s">
        <v>20</v>
      </c>
      <c r="W31" s="21" t="s">
        <v>106</v>
      </c>
      <c r="X31" s="22">
        <f t="shared" si="8"/>
        <v>0</v>
      </c>
      <c r="Y31" s="20" t="s">
        <v>3</v>
      </c>
      <c r="Z31" s="21" t="s">
        <v>105</v>
      </c>
      <c r="AA31" s="22">
        <f t="shared" si="9"/>
        <v>0</v>
      </c>
      <c r="AB31" s="20" t="s">
        <v>3</v>
      </c>
      <c r="AC31" s="21" t="s">
        <v>105</v>
      </c>
      <c r="AD31" s="113">
        <f t="shared" si="10"/>
        <v>0</v>
      </c>
      <c r="AE31" s="31"/>
      <c r="AF31" s="29"/>
      <c r="AG31" s="22"/>
      <c r="AH31" s="24">
        <f>AD31+L31+I31+AA31+X31+R31+O31+F31+U31+AG31</f>
        <v>5</v>
      </c>
      <c r="AI31" s="25">
        <f>'1.Spieltag'!AJ24</f>
        <v>7</v>
      </c>
      <c r="AJ31" s="26">
        <f>'1.Spieltag'!AK24</f>
        <v>13</v>
      </c>
      <c r="AK31" s="27">
        <f t="shared" si="11"/>
        <v>12</v>
      </c>
      <c r="AL31" s="28">
        <f t="shared" si="12"/>
        <v>21</v>
      </c>
      <c r="AM31" s="1"/>
    </row>
    <row r="32" spans="1:39" ht="24.9" customHeight="1" thickBot="1" x14ac:dyDescent="0.3">
      <c r="A32" s="32">
        <f t="shared" si="0"/>
        <v>21</v>
      </c>
      <c r="B32" s="32">
        <f t="shared" si="1"/>
        <v>21</v>
      </c>
      <c r="C32" s="24" t="str">
        <f>'1.Spieltag'!B33</f>
        <v>schalt04</v>
      </c>
      <c r="D32" s="20" t="s">
        <v>105</v>
      </c>
      <c r="E32" s="21" t="s">
        <v>20</v>
      </c>
      <c r="F32" s="22">
        <f t="shared" si="2"/>
        <v>0</v>
      </c>
      <c r="G32" s="20" t="s">
        <v>3</v>
      </c>
      <c r="H32" s="21" t="s">
        <v>105</v>
      </c>
      <c r="I32" s="22">
        <f t="shared" si="3"/>
        <v>0</v>
      </c>
      <c r="J32" s="20" t="s">
        <v>3</v>
      </c>
      <c r="K32" s="21" t="s">
        <v>105</v>
      </c>
      <c r="L32" s="22" t="str">
        <f t="shared" si="4"/>
        <v>5</v>
      </c>
      <c r="M32" s="20" t="s">
        <v>105</v>
      </c>
      <c r="N32" s="21" t="s">
        <v>3</v>
      </c>
      <c r="O32" s="22">
        <f t="shared" si="5"/>
        <v>0</v>
      </c>
      <c r="P32" s="20" t="s">
        <v>105</v>
      </c>
      <c r="Q32" s="21" t="s">
        <v>105</v>
      </c>
      <c r="R32" s="22">
        <f t="shared" si="6"/>
        <v>0</v>
      </c>
      <c r="S32" s="20" t="s">
        <v>105</v>
      </c>
      <c r="T32" s="21" t="s">
        <v>105</v>
      </c>
      <c r="U32" s="22" t="str">
        <f t="shared" si="7"/>
        <v>5</v>
      </c>
      <c r="V32" s="20" t="s">
        <v>105</v>
      </c>
      <c r="W32" s="21" t="s">
        <v>3</v>
      </c>
      <c r="X32" s="22" t="str">
        <f t="shared" si="8"/>
        <v>2</v>
      </c>
      <c r="Y32" s="20" t="s">
        <v>20</v>
      </c>
      <c r="Z32" s="21" t="s">
        <v>106</v>
      </c>
      <c r="AA32" s="22">
        <f t="shared" si="9"/>
        <v>0</v>
      </c>
      <c r="AB32" s="20" t="s">
        <v>3</v>
      </c>
      <c r="AC32" s="21" t="s">
        <v>105</v>
      </c>
      <c r="AD32" s="113">
        <f t="shared" si="10"/>
        <v>0</v>
      </c>
      <c r="AE32" s="31"/>
      <c r="AF32" s="29"/>
      <c r="AG32" s="22"/>
      <c r="AH32" s="24">
        <f>AD32+I32+X32+R32+AA32+L32+O32+F32+U32+AG32</f>
        <v>12</v>
      </c>
      <c r="AI32" s="25">
        <f>'1.Spieltag'!AJ33</f>
        <v>0</v>
      </c>
      <c r="AJ32" s="26">
        <f>'1.Spieltag'!AK33</f>
        <v>0</v>
      </c>
      <c r="AK32" s="27">
        <f t="shared" si="11"/>
        <v>12</v>
      </c>
      <c r="AL32" s="28">
        <f t="shared" si="12"/>
        <v>21</v>
      </c>
      <c r="AM32" s="1"/>
    </row>
    <row r="33" spans="1:39" ht="24.9" customHeight="1" thickBot="1" x14ac:dyDescent="0.3">
      <c r="A33" s="32">
        <f t="shared" si="0"/>
        <v>23</v>
      </c>
      <c r="B33" s="32">
        <f t="shared" si="1"/>
        <v>23</v>
      </c>
      <c r="C33" s="24" t="str">
        <f>'1.Spieltag'!B26</f>
        <v>Gudrun</v>
      </c>
      <c r="D33" s="20" t="s">
        <v>105</v>
      </c>
      <c r="E33" s="21" t="s">
        <v>3</v>
      </c>
      <c r="F33" s="22">
        <f t="shared" si="2"/>
        <v>0</v>
      </c>
      <c r="G33" s="20" t="s">
        <v>20</v>
      </c>
      <c r="H33" s="21" t="s">
        <v>105</v>
      </c>
      <c r="I33" s="22">
        <f t="shared" si="3"/>
        <v>0</v>
      </c>
      <c r="J33" s="20" t="s">
        <v>3</v>
      </c>
      <c r="K33" s="21" t="s">
        <v>106</v>
      </c>
      <c r="L33" s="22" t="str">
        <f t="shared" si="4"/>
        <v>2</v>
      </c>
      <c r="M33" s="20" t="s">
        <v>105</v>
      </c>
      <c r="N33" s="21" t="s">
        <v>20</v>
      </c>
      <c r="O33" s="22">
        <f t="shared" si="5"/>
        <v>0</v>
      </c>
      <c r="P33" s="20" t="s">
        <v>20</v>
      </c>
      <c r="Q33" s="21" t="s">
        <v>20</v>
      </c>
      <c r="R33" s="22">
        <f t="shared" si="6"/>
        <v>0</v>
      </c>
      <c r="S33" s="20" t="s">
        <v>105</v>
      </c>
      <c r="T33" s="21" t="s">
        <v>20</v>
      </c>
      <c r="U33" s="22">
        <f t="shared" si="7"/>
        <v>0</v>
      </c>
      <c r="V33" s="20" t="s">
        <v>105</v>
      </c>
      <c r="W33" s="21" t="s">
        <v>3</v>
      </c>
      <c r="X33" s="22" t="str">
        <f t="shared" si="8"/>
        <v>2</v>
      </c>
      <c r="Y33" s="20" t="s">
        <v>20</v>
      </c>
      <c r="Z33" s="21" t="s">
        <v>105</v>
      </c>
      <c r="AA33" s="22">
        <f t="shared" si="9"/>
        <v>0</v>
      </c>
      <c r="AB33" s="20" t="s">
        <v>20</v>
      </c>
      <c r="AC33" s="21" t="s">
        <v>105</v>
      </c>
      <c r="AD33" s="113">
        <f t="shared" si="10"/>
        <v>0</v>
      </c>
      <c r="AE33" s="31"/>
      <c r="AF33" s="29"/>
      <c r="AG33" s="22"/>
      <c r="AH33" s="24">
        <f>AD33+L33+I33+AA33+X33+R33+O33+F33+U33+AG33</f>
        <v>4</v>
      </c>
      <c r="AI33" s="25">
        <f>'1.Spieltag'!AJ26</f>
        <v>6</v>
      </c>
      <c r="AJ33" s="26">
        <f>'1.Spieltag'!AK25</f>
        <v>15</v>
      </c>
      <c r="AK33" s="27">
        <f t="shared" si="11"/>
        <v>10</v>
      </c>
      <c r="AL33" s="28">
        <f t="shared" si="12"/>
        <v>23</v>
      </c>
      <c r="AM33" s="1"/>
    </row>
    <row r="34" spans="1:39" ht="24.9" customHeight="1" thickBot="1" x14ac:dyDescent="0.3">
      <c r="A34" s="32">
        <f t="shared" ref="A34" si="14">AK34</f>
        <v>0</v>
      </c>
      <c r="B34" s="32">
        <f t="shared" si="1"/>
        <v>0</v>
      </c>
      <c r="C34" s="24" t="str">
        <f>'1.Spieltag'!B34</f>
        <v>Ricardo04</v>
      </c>
      <c r="D34" s="20"/>
      <c r="E34" s="21"/>
      <c r="F34" s="22"/>
      <c r="G34" s="20"/>
      <c r="H34" s="21"/>
      <c r="I34" s="22"/>
      <c r="J34" s="20"/>
      <c r="K34" s="21"/>
      <c r="L34" s="22"/>
      <c r="M34" s="20"/>
      <c r="N34" s="21"/>
      <c r="O34" s="22"/>
      <c r="P34" s="20"/>
      <c r="Q34" s="21"/>
      <c r="R34" s="22"/>
      <c r="S34" s="20"/>
      <c r="T34" s="21"/>
      <c r="U34" s="22"/>
      <c r="V34" s="20"/>
      <c r="W34" s="21"/>
      <c r="X34" s="22"/>
      <c r="Y34" s="20"/>
      <c r="Z34" s="21"/>
      <c r="AA34" s="22"/>
      <c r="AB34" s="20"/>
      <c r="AC34" s="21"/>
      <c r="AD34" s="22"/>
      <c r="AE34" s="31"/>
      <c r="AF34" s="29"/>
      <c r="AG34" s="22"/>
      <c r="AH34" s="24"/>
      <c r="AI34" s="25"/>
      <c r="AJ34" s="26"/>
      <c r="AK34" s="27"/>
      <c r="AL34" s="28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4"/>
      <c r="AM36" s="1"/>
    </row>
    <row r="37" spans="1:39" x14ac:dyDescent="0.2">
      <c r="C37" s="14"/>
      <c r="AM37" s="1"/>
    </row>
    <row r="38" spans="1:39" x14ac:dyDescent="0.2">
      <c r="C38" s="14"/>
      <c r="AM38" s="1"/>
    </row>
    <row r="39" spans="1:39" x14ac:dyDescent="0.2">
      <c r="C39" s="14"/>
      <c r="AM39" s="1"/>
    </row>
    <row r="40" spans="1:39" x14ac:dyDescent="0.2">
      <c r="C40" s="14"/>
      <c r="AM40" s="1"/>
    </row>
    <row r="41" spans="1:39" x14ac:dyDescent="0.2">
      <c r="C41" s="14"/>
      <c r="AM41" s="1"/>
    </row>
    <row r="42" spans="1:39" x14ac:dyDescent="0.2">
      <c r="C42" s="14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74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4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13</v>
      </c>
      <c r="G4" s="66"/>
      <c r="H4" s="66"/>
      <c r="I4" s="65" t="s">
        <v>103</v>
      </c>
      <c r="J4" s="66"/>
      <c r="K4" s="66"/>
      <c r="L4" s="65" t="s">
        <v>17</v>
      </c>
      <c r="M4" s="66"/>
      <c r="N4" s="66"/>
      <c r="O4" s="65" t="s">
        <v>64</v>
      </c>
      <c r="P4" s="66"/>
      <c r="Q4" s="66"/>
      <c r="R4" s="65" t="s">
        <v>22</v>
      </c>
      <c r="S4" s="66"/>
      <c r="T4" s="66"/>
      <c r="U4" s="65" t="s">
        <v>18</v>
      </c>
      <c r="V4" s="66"/>
      <c r="W4" s="66"/>
      <c r="X4" s="65" t="s">
        <v>15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61</v>
      </c>
      <c r="D6" s="68"/>
      <c r="E6" s="69"/>
      <c r="F6" s="64" t="s">
        <v>14</v>
      </c>
      <c r="G6" s="68"/>
      <c r="H6" s="69"/>
      <c r="I6" s="64" t="s">
        <v>19</v>
      </c>
      <c r="J6" s="68"/>
      <c r="K6" s="69"/>
      <c r="L6" s="64" t="s">
        <v>62</v>
      </c>
      <c r="M6" s="68"/>
      <c r="N6" s="69"/>
      <c r="O6" s="64" t="s">
        <v>66</v>
      </c>
      <c r="P6" s="68"/>
      <c r="Q6" s="69"/>
      <c r="R6" s="64" t="s">
        <v>60</v>
      </c>
      <c r="S6" s="68"/>
      <c r="T6" s="69"/>
      <c r="U6" s="111" t="s">
        <v>12</v>
      </c>
      <c r="V6" s="68"/>
      <c r="W6" s="69"/>
      <c r="X6" s="64" t="s">
        <v>104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3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'2.Spieltag'!C11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20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105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20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105</v>
      </c>
      <c r="Z11" s="22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:AG24" si="10">E11+H11+K11+N11+Q11+T11+W11+Z11+AC11+AF11</f>
        <v>18</v>
      </c>
      <c r="AH11" s="25">
        <f>'2.Spieltag'!AK11</f>
        <v>29</v>
      </c>
      <c r="AI11" s="26">
        <f>'2.Spieltag'!AL11</f>
        <v>1</v>
      </c>
      <c r="AJ11" s="27">
        <f t="shared" ref="AJ11:AJ34" si="11">AG11+AH11</f>
        <v>47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'2.Spieltag'!C13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105</v>
      </c>
      <c r="H12" s="22" t="str">
        <f t="shared" si="2"/>
        <v>2</v>
      </c>
      <c r="I12" s="20" t="s">
        <v>105</v>
      </c>
      <c r="J12" s="21" t="s">
        <v>3</v>
      </c>
      <c r="K12" s="22">
        <f t="shared" si="3"/>
        <v>0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106</v>
      </c>
      <c r="Q12" s="22" t="str">
        <f t="shared" si="5"/>
        <v>2</v>
      </c>
      <c r="R12" s="20" t="s">
        <v>20</v>
      </c>
      <c r="S12" s="21" t="s">
        <v>105</v>
      </c>
      <c r="T12" s="22" t="str">
        <f t="shared" si="6"/>
        <v>5</v>
      </c>
      <c r="U12" s="20" t="s">
        <v>20</v>
      </c>
      <c r="V12" s="21" t="s">
        <v>3</v>
      </c>
      <c r="W12" s="113">
        <f t="shared" si="7"/>
        <v>0</v>
      </c>
      <c r="X12" s="20" t="s">
        <v>105</v>
      </c>
      <c r="Y12" s="21" t="s">
        <v>105</v>
      </c>
      <c r="Z12" s="22" t="str">
        <f t="shared" si="8"/>
        <v>5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16</v>
      </c>
      <c r="AH12" s="25">
        <f>'2.Spieltag'!AK13</f>
        <v>24</v>
      </c>
      <c r="AI12" s="26">
        <f>'2.Spieltag'!AL13</f>
        <v>3</v>
      </c>
      <c r="AJ12" s="27">
        <f t="shared" si="11"/>
        <v>40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'2.Spieltag'!C12</f>
        <v>UltraGE</v>
      </c>
      <c r="C13" s="20" t="s">
        <v>20</v>
      </c>
      <c r="D13" s="21" t="s">
        <v>105</v>
      </c>
      <c r="E13" s="22" t="str">
        <f t="shared" si="1"/>
        <v>2</v>
      </c>
      <c r="F13" s="20" t="s">
        <v>3</v>
      </c>
      <c r="G13" s="21" t="s">
        <v>105</v>
      </c>
      <c r="H13" s="22" t="str">
        <f t="shared" si="2"/>
        <v>5</v>
      </c>
      <c r="I13" s="20" t="s">
        <v>105</v>
      </c>
      <c r="J13" s="21" t="s">
        <v>20</v>
      </c>
      <c r="K13" s="22">
        <f t="shared" si="3"/>
        <v>0</v>
      </c>
      <c r="L13" s="20" t="s">
        <v>20</v>
      </c>
      <c r="M13" s="21" t="s">
        <v>106</v>
      </c>
      <c r="N13" s="22">
        <f t="shared" si="4"/>
        <v>0</v>
      </c>
      <c r="O13" s="20" t="s">
        <v>3</v>
      </c>
      <c r="P13" s="21" t="s">
        <v>105</v>
      </c>
      <c r="Q13" s="22" t="str">
        <f t="shared" si="5"/>
        <v>2</v>
      </c>
      <c r="R13" s="20" t="s">
        <v>20</v>
      </c>
      <c r="S13" s="21" t="s">
        <v>105</v>
      </c>
      <c r="T13" s="22" t="str">
        <f t="shared" si="6"/>
        <v>5</v>
      </c>
      <c r="U13" s="20" t="s">
        <v>106</v>
      </c>
      <c r="V13" s="21" t="s">
        <v>105</v>
      </c>
      <c r="W13" s="113">
        <f t="shared" si="7"/>
        <v>0</v>
      </c>
      <c r="X13" s="20" t="s">
        <v>105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>
        <f t="shared" si="9"/>
        <v>0</v>
      </c>
      <c r="AD13" s="31"/>
      <c r="AE13" s="29"/>
      <c r="AF13" s="22"/>
      <c r="AG13" s="24">
        <f t="shared" si="10"/>
        <v>14</v>
      </c>
      <c r="AH13" s="25">
        <f>'2.Spieltag'!AK12</f>
        <v>25</v>
      </c>
      <c r="AI13" s="26">
        <f>'2.Spieltag'!AL12</f>
        <v>2</v>
      </c>
      <c r="AJ13" s="27">
        <f t="shared" si="11"/>
        <v>39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'2.Spieltag'!C20</f>
        <v>Silja04</v>
      </c>
      <c r="C14" s="20" t="s">
        <v>3</v>
      </c>
      <c r="D14" s="21" t="s">
        <v>105</v>
      </c>
      <c r="E14" s="22" t="str">
        <f t="shared" si="1"/>
        <v>5</v>
      </c>
      <c r="F14" s="20" t="s">
        <v>3</v>
      </c>
      <c r="G14" s="21" t="s">
        <v>106</v>
      </c>
      <c r="H14" s="22" t="str">
        <f t="shared" si="2"/>
        <v>2</v>
      </c>
      <c r="I14" s="20" t="s">
        <v>105</v>
      </c>
      <c r="J14" s="21" t="s">
        <v>105</v>
      </c>
      <c r="K14" s="22">
        <f t="shared" si="3"/>
        <v>0</v>
      </c>
      <c r="L14" s="20" t="s">
        <v>20</v>
      </c>
      <c r="M14" s="21" t="s">
        <v>20</v>
      </c>
      <c r="N14" s="22" t="str">
        <f t="shared" si="4"/>
        <v>5</v>
      </c>
      <c r="O14" s="20" t="s">
        <v>20</v>
      </c>
      <c r="P14" s="21" t="s">
        <v>105</v>
      </c>
      <c r="Q14" s="22" t="str">
        <f t="shared" si="5"/>
        <v>3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105</v>
      </c>
      <c r="W14" s="113">
        <f t="shared" si="7"/>
        <v>0</v>
      </c>
      <c r="X14" s="20" t="s">
        <v>20</v>
      </c>
      <c r="Y14" s="21" t="s">
        <v>105</v>
      </c>
      <c r="Z14" s="22">
        <f t="shared" si="8"/>
        <v>0</v>
      </c>
      <c r="AA14" s="20" t="s">
        <v>105</v>
      </c>
      <c r="AB14" s="21" t="s">
        <v>105</v>
      </c>
      <c r="AC14" s="22" t="str">
        <f t="shared" si="9"/>
        <v>3</v>
      </c>
      <c r="AD14" s="30"/>
      <c r="AE14" s="29"/>
      <c r="AF14" s="22"/>
      <c r="AG14" s="24">
        <f t="shared" si="10"/>
        <v>18</v>
      </c>
      <c r="AH14" s="25">
        <f>'2.Spieltag'!AK20</f>
        <v>19</v>
      </c>
      <c r="AI14" s="26">
        <f>'2.Spieltag'!AL20</f>
        <v>7</v>
      </c>
      <c r="AJ14" s="27">
        <f t="shared" si="11"/>
        <v>37</v>
      </c>
      <c r="AK14" s="28">
        <f t="shared" si="12"/>
        <v>4</v>
      </c>
    </row>
    <row r="15" spans="1:38" ht="24.9" customHeight="1" thickBot="1" x14ac:dyDescent="0.3">
      <c r="A15" s="32">
        <f t="shared" si="0"/>
        <v>5</v>
      </c>
      <c r="B15" s="24" t="str">
        <f>'2.Spieltag'!C18</f>
        <v>Lola04</v>
      </c>
      <c r="C15" s="20" t="s">
        <v>20</v>
      </c>
      <c r="D15" s="21" t="s">
        <v>105</v>
      </c>
      <c r="E15" s="22" t="str">
        <f t="shared" si="1"/>
        <v>2</v>
      </c>
      <c r="F15" s="20" t="s">
        <v>3</v>
      </c>
      <c r="G15" s="21" t="s">
        <v>105</v>
      </c>
      <c r="H15" s="22" t="str">
        <f t="shared" si="2"/>
        <v>5</v>
      </c>
      <c r="I15" s="20" t="s">
        <v>105</v>
      </c>
      <c r="J15" s="21" t="s">
        <v>105</v>
      </c>
      <c r="K15" s="22">
        <f t="shared" si="3"/>
        <v>0</v>
      </c>
      <c r="L15" s="20" t="s">
        <v>20</v>
      </c>
      <c r="M15" s="21" t="s">
        <v>20</v>
      </c>
      <c r="N15" s="22" t="str">
        <f t="shared" si="4"/>
        <v>5</v>
      </c>
      <c r="O15" s="20" t="s">
        <v>105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 t="str">
        <f t="shared" si="6"/>
        <v>5</v>
      </c>
      <c r="U15" s="20" t="s">
        <v>106</v>
      </c>
      <c r="V15" s="21" t="s">
        <v>105</v>
      </c>
      <c r="W15" s="113">
        <f t="shared" si="7"/>
        <v>0</v>
      </c>
      <c r="X15" s="20" t="s">
        <v>3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17</v>
      </c>
      <c r="AH15" s="25">
        <f>'2.Spieltag'!AK18</f>
        <v>19</v>
      </c>
      <c r="AI15" s="26">
        <f>'2.Spieltag'!AL18</f>
        <v>7</v>
      </c>
      <c r="AJ15" s="27">
        <f t="shared" si="11"/>
        <v>36</v>
      </c>
      <c r="AK15" s="28">
        <f t="shared" si="12"/>
        <v>5</v>
      </c>
      <c r="AL15" s="1"/>
    </row>
    <row r="16" spans="1:38" ht="24.9" customHeight="1" thickBot="1" x14ac:dyDescent="0.3">
      <c r="A16" s="32">
        <f t="shared" si="0"/>
        <v>5</v>
      </c>
      <c r="B16" s="24" t="str">
        <f>'2.Spieltag'!C16</f>
        <v>schalke-willi</v>
      </c>
      <c r="C16" s="20" t="s">
        <v>3</v>
      </c>
      <c r="D16" s="21" t="s">
        <v>105</v>
      </c>
      <c r="E16" s="22" t="str">
        <f t="shared" si="1"/>
        <v>5</v>
      </c>
      <c r="F16" s="20" t="s">
        <v>3</v>
      </c>
      <c r="G16" s="21" t="s">
        <v>105</v>
      </c>
      <c r="H16" s="22" t="str">
        <f t="shared" si="2"/>
        <v>5</v>
      </c>
      <c r="I16" s="20" t="s">
        <v>105</v>
      </c>
      <c r="J16" s="21" t="s">
        <v>3</v>
      </c>
      <c r="K16" s="22">
        <f t="shared" si="3"/>
        <v>0</v>
      </c>
      <c r="L16" s="20" t="s">
        <v>105</v>
      </c>
      <c r="M16" s="21" t="s">
        <v>105</v>
      </c>
      <c r="N16" s="22" t="str">
        <f t="shared" si="4"/>
        <v>3</v>
      </c>
      <c r="O16" s="20" t="s">
        <v>20</v>
      </c>
      <c r="P16" s="21" t="s">
        <v>105</v>
      </c>
      <c r="Q16" s="22" t="str">
        <f t="shared" si="5"/>
        <v>3</v>
      </c>
      <c r="R16" s="20" t="s">
        <v>105</v>
      </c>
      <c r="S16" s="21" t="s">
        <v>105</v>
      </c>
      <c r="T16" s="22">
        <f t="shared" si="6"/>
        <v>0</v>
      </c>
      <c r="U16" s="20" t="s">
        <v>105</v>
      </c>
      <c r="V16" s="21" t="s">
        <v>20</v>
      </c>
      <c r="W16" s="113">
        <f t="shared" si="7"/>
        <v>0</v>
      </c>
      <c r="X16" s="20" t="s">
        <v>20</v>
      </c>
      <c r="Y16" s="21" t="s">
        <v>106</v>
      </c>
      <c r="Z16" s="22">
        <f t="shared" si="8"/>
        <v>0</v>
      </c>
      <c r="AA16" s="20" t="s">
        <v>105</v>
      </c>
      <c r="AB16" s="21" t="s">
        <v>106</v>
      </c>
      <c r="AC16" s="22">
        <f t="shared" si="9"/>
        <v>0</v>
      </c>
      <c r="AD16" s="31"/>
      <c r="AE16" s="29"/>
      <c r="AF16" s="22"/>
      <c r="AG16" s="24">
        <f t="shared" si="10"/>
        <v>16</v>
      </c>
      <c r="AH16" s="25">
        <f>'2.Spieltag'!AK16</f>
        <v>20</v>
      </c>
      <c r="AI16" s="26">
        <f>'2.Spieltag'!AL16</f>
        <v>5</v>
      </c>
      <c r="AJ16" s="27">
        <f t="shared" si="11"/>
        <v>36</v>
      </c>
      <c r="AK16" s="28">
        <f t="shared" si="12"/>
        <v>5</v>
      </c>
      <c r="AL16" s="1"/>
    </row>
    <row r="17" spans="1:38" ht="24.9" customHeight="1" thickBot="1" x14ac:dyDescent="0.3">
      <c r="A17" s="32">
        <f t="shared" si="0"/>
        <v>7</v>
      </c>
      <c r="B17" s="24" t="str">
        <f>'2.Spieltag'!C15</f>
        <v>Fabian1904</v>
      </c>
      <c r="C17" s="20" t="s">
        <v>3</v>
      </c>
      <c r="D17" s="21" t="s">
        <v>105</v>
      </c>
      <c r="E17" s="22" t="str">
        <f t="shared" si="1"/>
        <v>5</v>
      </c>
      <c r="F17" s="20" t="s">
        <v>20</v>
      </c>
      <c r="G17" s="21" t="s">
        <v>106</v>
      </c>
      <c r="H17" s="22" t="str">
        <f t="shared" si="2"/>
        <v>3</v>
      </c>
      <c r="I17" s="20" t="s">
        <v>106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22">
        <f t="shared" si="4"/>
        <v>0</v>
      </c>
      <c r="O17" s="20" t="s">
        <v>20</v>
      </c>
      <c r="P17" s="21" t="s">
        <v>105</v>
      </c>
      <c r="Q17" s="22" t="str">
        <f t="shared" si="5"/>
        <v>3</v>
      </c>
      <c r="R17" s="20" t="s">
        <v>106</v>
      </c>
      <c r="S17" s="21" t="s">
        <v>105</v>
      </c>
      <c r="T17" s="22">
        <f t="shared" si="6"/>
        <v>0</v>
      </c>
      <c r="U17" s="20" t="s">
        <v>105</v>
      </c>
      <c r="V17" s="21" t="s">
        <v>20</v>
      </c>
      <c r="W17" s="113">
        <f t="shared" si="7"/>
        <v>0</v>
      </c>
      <c r="X17" s="20" t="s">
        <v>3</v>
      </c>
      <c r="Y17" s="21" t="s">
        <v>105</v>
      </c>
      <c r="Z17" s="22">
        <f t="shared" si="8"/>
        <v>0</v>
      </c>
      <c r="AA17" s="20" t="s">
        <v>105</v>
      </c>
      <c r="AB17" s="21" t="s">
        <v>105</v>
      </c>
      <c r="AC17" s="22" t="str">
        <f t="shared" si="9"/>
        <v>3</v>
      </c>
      <c r="AD17" s="31"/>
      <c r="AE17" s="29"/>
      <c r="AF17" s="22"/>
      <c r="AG17" s="24">
        <f t="shared" si="10"/>
        <v>14</v>
      </c>
      <c r="AH17" s="25">
        <f>'2.Spieltag'!AK15</f>
        <v>20</v>
      </c>
      <c r="AI17" s="26">
        <f>'2.Spieltag'!AL15</f>
        <v>5</v>
      </c>
      <c r="AJ17" s="27">
        <f t="shared" si="11"/>
        <v>34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7</v>
      </c>
      <c r="B18" s="24" t="str">
        <f>'2.Spieltag'!C25</f>
        <v>gaby04</v>
      </c>
      <c r="C18" s="20" t="s">
        <v>20</v>
      </c>
      <c r="D18" s="21" t="s">
        <v>105</v>
      </c>
      <c r="E18" s="22" t="str">
        <f t="shared" si="1"/>
        <v>2</v>
      </c>
      <c r="F18" s="20" t="s">
        <v>3</v>
      </c>
      <c r="G18" s="21" t="s">
        <v>105</v>
      </c>
      <c r="H18" s="22" t="str">
        <f t="shared" si="2"/>
        <v>5</v>
      </c>
      <c r="I18" s="20" t="s">
        <v>106</v>
      </c>
      <c r="J18" s="21" t="s">
        <v>20</v>
      </c>
      <c r="K18" s="22">
        <f t="shared" si="3"/>
        <v>0</v>
      </c>
      <c r="L18" s="20" t="s">
        <v>20</v>
      </c>
      <c r="M18" s="21" t="s">
        <v>105</v>
      </c>
      <c r="N18" s="22">
        <f t="shared" si="4"/>
        <v>0</v>
      </c>
      <c r="O18" s="20" t="s">
        <v>20</v>
      </c>
      <c r="P18" s="21" t="s">
        <v>105</v>
      </c>
      <c r="Q18" s="22" t="str">
        <f t="shared" si="5"/>
        <v>3</v>
      </c>
      <c r="R18" s="20" t="s">
        <v>20</v>
      </c>
      <c r="S18" s="21" t="s">
        <v>105</v>
      </c>
      <c r="T18" s="22" t="str">
        <f t="shared" si="6"/>
        <v>5</v>
      </c>
      <c r="U18" s="20" t="s">
        <v>105</v>
      </c>
      <c r="V18" s="21" t="s">
        <v>20</v>
      </c>
      <c r="W18" s="113">
        <f t="shared" si="7"/>
        <v>0</v>
      </c>
      <c r="X18" s="20" t="s">
        <v>20</v>
      </c>
      <c r="Y18" s="21" t="s">
        <v>105</v>
      </c>
      <c r="Z18" s="22">
        <f t="shared" si="8"/>
        <v>0</v>
      </c>
      <c r="AA18" s="20" t="s">
        <v>105</v>
      </c>
      <c r="AB18" s="21" t="s">
        <v>105</v>
      </c>
      <c r="AC18" s="22" t="str">
        <f t="shared" si="9"/>
        <v>3</v>
      </c>
      <c r="AD18" s="31"/>
      <c r="AE18" s="29"/>
      <c r="AF18" s="22"/>
      <c r="AG18" s="24">
        <f t="shared" si="10"/>
        <v>18</v>
      </c>
      <c r="AH18" s="25">
        <f>'2.Spieltag'!AK25</f>
        <v>16</v>
      </c>
      <c r="AI18" s="26">
        <f>'2.Spieltag'!AL25</f>
        <v>15</v>
      </c>
      <c r="AJ18" s="27">
        <f t="shared" si="11"/>
        <v>34</v>
      </c>
      <c r="AK18" s="28">
        <f t="shared" si="12"/>
        <v>7</v>
      </c>
      <c r="AL18" s="1"/>
    </row>
    <row r="19" spans="1:38" ht="24.9" customHeight="1" thickBot="1" x14ac:dyDescent="0.3">
      <c r="A19" s="32">
        <f t="shared" si="0"/>
        <v>7</v>
      </c>
      <c r="B19" s="24" t="str">
        <f>'2.Spieltag'!C17</f>
        <v>Hans 04</v>
      </c>
      <c r="C19" s="20" t="s">
        <v>3</v>
      </c>
      <c r="D19" s="21" t="s">
        <v>105</v>
      </c>
      <c r="E19" s="22" t="str">
        <f t="shared" si="1"/>
        <v>5</v>
      </c>
      <c r="F19" s="20" t="s">
        <v>3</v>
      </c>
      <c r="G19" s="21" t="s">
        <v>106</v>
      </c>
      <c r="H19" s="22" t="str">
        <f t="shared" si="2"/>
        <v>2</v>
      </c>
      <c r="I19" s="20" t="s">
        <v>105</v>
      </c>
      <c r="J19" s="21" t="s">
        <v>3</v>
      </c>
      <c r="K19" s="22">
        <f t="shared" si="3"/>
        <v>0</v>
      </c>
      <c r="L19" s="20" t="s">
        <v>20</v>
      </c>
      <c r="M19" s="21" t="s">
        <v>20</v>
      </c>
      <c r="N19" s="22" t="str">
        <f t="shared" si="4"/>
        <v>5</v>
      </c>
      <c r="O19" s="20" t="s">
        <v>20</v>
      </c>
      <c r="P19" s="21" t="s">
        <v>105</v>
      </c>
      <c r="Q19" s="22" t="str">
        <f t="shared" si="5"/>
        <v>3</v>
      </c>
      <c r="R19" s="20" t="s">
        <v>105</v>
      </c>
      <c r="S19" s="21" t="s">
        <v>105</v>
      </c>
      <c r="T19" s="22">
        <f t="shared" si="6"/>
        <v>0</v>
      </c>
      <c r="U19" s="20" t="s">
        <v>105</v>
      </c>
      <c r="V19" s="21" t="s">
        <v>20</v>
      </c>
      <c r="W19" s="113">
        <f t="shared" si="7"/>
        <v>0</v>
      </c>
      <c r="X19" s="20" t="s">
        <v>20</v>
      </c>
      <c r="Y19" s="21" t="s">
        <v>106</v>
      </c>
      <c r="Z19" s="22">
        <f t="shared" si="8"/>
        <v>0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15</v>
      </c>
      <c r="AH19" s="25">
        <f>'2.Spieltag'!AK17</f>
        <v>19</v>
      </c>
      <c r="AI19" s="26">
        <f>'2.Spieltag'!AL17</f>
        <v>7</v>
      </c>
      <c r="AJ19" s="27">
        <f t="shared" si="11"/>
        <v>34</v>
      </c>
      <c r="AK19" s="28">
        <f t="shared" si="12"/>
        <v>7</v>
      </c>
      <c r="AL19" s="1"/>
    </row>
    <row r="20" spans="1:38" ht="24.9" customHeight="1" thickBot="1" x14ac:dyDescent="0.3">
      <c r="A20" s="32">
        <f t="shared" si="0"/>
        <v>10</v>
      </c>
      <c r="B20" s="24" t="str">
        <f>'2.Spieltag'!C14</f>
        <v>Jubby</v>
      </c>
      <c r="C20" s="20" t="s">
        <v>3</v>
      </c>
      <c r="D20" s="21" t="s">
        <v>105</v>
      </c>
      <c r="E20" s="22" t="str">
        <f t="shared" si="1"/>
        <v>5</v>
      </c>
      <c r="F20" s="20" t="s">
        <v>3</v>
      </c>
      <c r="G20" s="21" t="s">
        <v>106</v>
      </c>
      <c r="H20" s="22" t="str">
        <f t="shared" si="2"/>
        <v>2</v>
      </c>
      <c r="I20" s="20" t="s">
        <v>105</v>
      </c>
      <c r="J20" s="21" t="s">
        <v>3</v>
      </c>
      <c r="K20" s="22">
        <f t="shared" si="3"/>
        <v>0</v>
      </c>
      <c r="L20" s="20" t="s">
        <v>20</v>
      </c>
      <c r="M20" s="21" t="s">
        <v>105</v>
      </c>
      <c r="N20" s="22">
        <f t="shared" si="4"/>
        <v>0</v>
      </c>
      <c r="O20" s="20" t="s">
        <v>20</v>
      </c>
      <c r="P20" s="21" t="s">
        <v>20</v>
      </c>
      <c r="Q20" s="22">
        <f t="shared" si="5"/>
        <v>0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3</v>
      </c>
      <c r="W20" s="113">
        <f t="shared" si="7"/>
        <v>0</v>
      </c>
      <c r="X20" s="20" t="s">
        <v>20</v>
      </c>
      <c r="Y20" s="21" t="s">
        <v>20</v>
      </c>
      <c r="Z20" s="22" t="str">
        <f t="shared" si="8"/>
        <v>3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10</v>
      </c>
      <c r="AH20" s="25">
        <f>'2.Spieltag'!AK14</f>
        <v>23</v>
      </c>
      <c r="AI20" s="26">
        <f>'2.Spieltag'!AL14</f>
        <v>4</v>
      </c>
      <c r="AJ20" s="27">
        <f t="shared" si="11"/>
        <v>33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'2.Spieltag'!C22</f>
        <v>Franzi 04</v>
      </c>
      <c r="C21" s="20" t="s">
        <v>20</v>
      </c>
      <c r="D21" s="21" t="s">
        <v>106</v>
      </c>
      <c r="E21" s="22" t="str">
        <f t="shared" si="1"/>
        <v>3</v>
      </c>
      <c r="F21" s="20" t="s">
        <v>3</v>
      </c>
      <c r="G21" s="21" t="s">
        <v>105</v>
      </c>
      <c r="H21" s="22" t="str">
        <f t="shared" si="2"/>
        <v>5</v>
      </c>
      <c r="I21" s="20" t="s">
        <v>105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 t="str">
        <f t="shared" si="5"/>
        <v>3</v>
      </c>
      <c r="R21" s="20" t="s">
        <v>20</v>
      </c>
      <c r="S21" s="21" t="s">
        <v>20</v>
      </c>
      <c r="T21" s="22">
        <f t="shared" si="6"/>
        <v>0</v>
      </c>
      <c r="U21" s="20" t="s">
        <v>105</v>
      </c>
      <c r="V21" s="21" t="s">
        <v>20</v>
      </c>
      <c r="W21" s="113">
        <f t="shared" si="7"/>
        <v>0</v>
      </c>
      <c r="X21" s="20" t="s">
        <v>20</v>
      </c>
      <c r="Y21" s="21" t="s">
        <v>105</v>
      </c>
      <c r="Z21" s="22">
        <f t="shared" si="8"/>
        <v>0</v>
      </c>
      <c r="AA21" s="20" t="s">
        <v>105</v>
      </c>
      <c r="AB21" s="21" t="s">
        <v>105</v>
      </c>
      <c r="AC21" s="22" t="str">
        <f t="shared" si="9"/>
        <v>3</v>
      </c>
      <c r="AD21" s="31"/>
      <c r="AE21" s="29"/>
      <c r="AF21" s="22"/>
      <c r="AG21" s="24">
        <f t="shared" si="10"/>
        <v>14</v>
      </c>
      <c r="AH21" s="25">
        <f>'2.Spieltag'!AK22</f>
        <v>18</v>
      </c>
      <c r="AI21" s="26">
        <f>'2.Spieltag'!AL22</f>
        <v>11</v>
      </c>
      <c r="AJ21" s="27">
        <f t="shared" si="11"/>
        <v>32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'2.Spieltag'!C24</f>
        <v>SkillFailer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105</v>
      </c>
      <c r="H22" s="22" t="str">
        <f t="shared" si="2"/>
        <v>5</v>
      </c>
      <c r="I22" s="20" t="s">
        <v>105</v>
      </c>
      <c r="J22" s="21" t="s">
        <v>20</v>
      </c>
      <c r="K22" s="22">
        <f t="shared" si="3"/>
        <v>0</v>
      </c>
      <c r="L22" s="20" t="s">
        <v>20</v>
      </c>
      <c r="M22" s="21" t="s">
        <v>105</v>
      </c>
      <c r="N22" s="22">
        <f t="shared" si="4"/>
        <v>0</v>
      </c>
      <c r="O22" s="20" t="s">
        <v>20</v>
      </c>
      <c r="P22" s="21" t="s">
        <v>105</v>
      </c>
      <c r="Q22" s="22" t="str">
        <f t="shared" si="5"/>
        <v>3</v>
      </c>
      <c r="R22" s="20" t="s">
        <v>20</v>
      </c>
      <c r="S22" s="21" t="s">
        <v>105</v>
      </c>
      <c r="T22" s="22" t="str">
        <f t="shared" si="6"/>
        <v>5</v>
      </c>
      <c r="U22" s="20" t="s">
        <v>105</v>
      </c>
      <c r="V22" s="21" t="s">
        <v>20</v>
      </c>
      <c r="W22" s="113">
        <f t="shared" si="7"/>
        <v>0</v>
      </c>
      <c r="X22" s="20" t="s">
        <v>105</v>
      </c>
      <c r="Y22" s="21" t="s">
        <v>20</v>
      </c>
      <c r="Z22" s="22">
        <f t="shared" si="8"/>
        <v>0</v>
      </c>
      <c r="AA22" s="20" t="s">
        <v>105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15</v>
      </c>
      <c r="AH22" s="25">
        <f>'2.Spieltag'!AK24</f>
        <v>17</v>
      </c>
      <c r="AI22" s="26">
        <f>'2.Spieltag'!AL24</f>
        <v>14</v>
      </c>
      <c r="AJ22" s="27">
        <f t="shared" si="11"/>
        <v>32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13</v>
      </c>
      <c r="B23" s="24" t="str">
        <f>'2.Spieltag'!C21</f>
        <v>cilli37</v>
      </c>
      <c r="C23" s="20" t="s">
        <v>3</v>
      </c>
      <c r="D23" s="21" t="s">
        <v>105</v>
      </c>
      <c r="E23" s="22" t="str">
        <f t="shared" si="1"/>
        <v>5</v>
      </c>
      <c r="F23" s="20" t="s">
        <v>3</v>
      </c>
      <c r="G23" s="21" t="s">
        <v>20</v>
      </c>
      <c r="H23" s="22" t="str">
        <f t="shared" si="2"/>
        <v>2</v>
      </c>
      <c r="I23" s="20" t="s">
        <v>105</v>
      </c>
      <c r="J23" s="21" t="s">
        <v>3</v>
      </c>
      <c r="K23" s="22">
        <f t="shared" si="3"/>
        <v>0</v>
      </c>
      <c r="L23" s="20" t="s">
        <v>20</v>
      </c>
      <c r="M23" s="21" t="s">
        <v>105</v>
      </c>
      <c r="N23" s="22">
        <f t="shared" si="4"/>
        <v>0</v>
      </c>
      <c r="O23" s="20" t="s">
        <v>20</v>
      </c>
      <c r="P23" s="21" t="s">
        <v>20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105</v>
      </c>
      <c r="V23" s="21" t="s">
        <v>20</v>
      </c>
      <c r="W23" s="113">
        <f t="shared" si="7"/>
        <v>0</v>
      </c>
      <c r="X23" s="20" t="s">
        <v>20</v>
      </c>
      <c r="Y23" s="21" t="s">
        <v>105</v>
      </c>
      <c r="Z23" s="22">
        <f t="shared" si="8"/>
        <v>0</v>
      </c>
      <c r="AA23" s="20" t="s">
        <v>20</v>
      </c>
      <c r="AB23" s="21" t="s">
        <v>20</v>
      </c>
      <c r="AC23" s="22" t="str">
        <f t="shared" si="9"/>
        <v>3</v>
      </c>
      <c r="AD23" s="31"/>
      <c r="AE23" s="29"/>
      <c r="AF23" s="22"/>
      <c r="AG23" s="24">
        <f t="shared" si="10"/>
        <v>10</v>
      </c>
      <c r="AH23" s="25">
        <f>'2.Spieltag'!AK21</f>
        <v>18</v>
      </c>
      <c r="AI23" s="26">
        <f>'2.Spieltag'!AL21</f>
        <v>11</v>
      </c>
      <c r="AJ23" s="27">
        <f t="shared" si="11"/>
        <v>28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'2.Spieltag'!C23</f>
        <v>ralle04</v>
      </c>
      <c r="C24" s="20" t="s">
        <v>3</v>
      </c>
      <c r="D24" s="21" t="s">
        <v>105</v>
      </c>
      <c r="E24" s="22" t="str">
        <f t="shared" si="1"/>
        <v>5</v>
      </c>
      <c r="F24" s="20" t="s">
        <v>3</v>
      </c>
      <c r="G24" s="21" t="s">
        <v>106</v>
      </c>
      <c r="H24" s="22" t="str">
        <f t="shared" si="2"/>
        <v>2</v>
      </c>
      <c r="I24" s="20" t="s">
        <v>105</v>
      </c>
      <c r="J24" s="21" t="s">
        <v>3</v>
      </c>
      <c r="K24" s="22">
        <f t="shared" si="3"/>
        <v>0</v>
      </c>
      <c r="L24" s="20" t="s">
        <v>20</v>
      </c>
      <c r="M24" s="21" t="s">
        <v>105</v>
      </c>
      <c r="N24" s="22">
        <f t="shared" si="4"/>
        <v>0</v>
      </c>
      <c r="O24" s="20" t="s">
        <v>20</v>
      </c>
      <c r="P24" s="21" t="s">
        <v>105</v>
      </c>
      <c r="Q24" s="22" t="str">
        <f t="shared" si="5"/>
        <v>3</v>
      </c>
      <c r="R24" s="20" t="s">
        <v>105</v>
      </c>
      <c r="S24" s="21" t="s">
        <v>105</v>
      </c>
      <c r="T24" s="22">
        <f t="shared" si="6"/>
        <v>0</v>
      </c>
      <c r="U24" s="20" t="s">
        <v>20</v>
      </c>
      <c r="V24" s="21" t="s">
        <v>20</v>
      </c>
      <c r="W24" s="113">
        <f t="shared" si="7"/>
        <v>0</v>
      </c>
      <c r="X24" s="20" t="s">
        <v>20</v>
      </c>
      <c r="Y24" s="21" t="s">
        <v>106</v>
      </c>
      <c r="Z24" s="22">
        <f t="shared" si="8"/>
        <v>0</v>
      </c>
      <c r="AA24" s="20" t="s">
        <v>105</v>
      </c>
      <c r="AB24" s="21" t="s">
        <v>106</v>
      </c>
      <c r="AC24" s="22">
        <f t="shared" si="9"/>
        <v>0</v>
      </c>
      <c r="AD24" s="31"/>
      <c r="AE24" s="29"/>
      <c r="AF24" s="22"/>
      <c r="AG24" s="24">
        <f t="shared" si="10"/>
        <v>10</v>
      </c>
      <c r="AH24" s="25">
        <f>'2.Spieltag'!AK23</f>
        <v>18</v>
      </c>
      <c r="AI24" s="26">
        <f>'2.Spieltag'!AL23</f>
        <v>11</v>
      </c>
      <c r="AJ24" s="27">
        <f t="shared" si="11"/>
        <v>28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15</v>
      </c>
      <c r="B25" s="24" t="str">
        <f>'2.Spieltag'!C31</f>
        <v>Reinhold</v>
      </c>
      <c r="C25" s="20" t="s">
        <v>20</v>
      </c>
      <c r="D25" s="21" t="s">
        <v>106</v>
      </c>
      <c r="E25" s="22" t="str">
        <f t="shared" si="1"/>
        <v>3</v>
      </c>
      <c r="F25" s="20" t="s">
        <v>20</v>
      </c>
      <c r="G25" s="21" t="s">
        <v>105</v>
      </c>
      <c r="H25" s="22" t="str">
        <f t="shared" si="2"/>
        <v>2</v>
      </c>
      <c r="I25" s="20" t="s">
        <v>20</v>
      </c>
      <c r="J25" s="21" t="s">
        <v>105</v>
      </c>
      <c r="K25" s="22" t="str">
        <f t="shared" si="3"/>
        <v>5</v>
      </c>
      <c r="L25" s="20" t="s">
        <v>20</v>
      </c>
      <c r="M25" s="21" t="s">
        <v>105</v>
      </c>
      <c r="N25" s="22">
        <f t="shared" si="4"/>
        <v>0</v>
      </c>
      <c r="O25" s="20" t="s">
        <v>3</v>
      </c>
      <c r="P25" s="21" t="s">
        <v>20</v>
      </c>
      <c r="Q25" s="22" t="str">
        <f t="shared" si="5"/>
        <v>5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20</v>
      </c>
      <c r="W25" s="113">
        <f t="shared" si="7"/>
        <v>0</v>
      </c>
      <c r="X25" s="20" t="s">
        <v>3</v>
      </c>
      <c r="Y25" s="21" t="s">
        <v>105</v>
      </c>
      <c r="Z25" s="22">
        <f t="shared" si="8"/>
        <v>0</v>
      </c>
      <c r="AA25" s="20" t="s">
        <v>20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>E25+K25+Q25+T25+N25+H25+W25+Z25+AC25+AF25</f>
        <v>15</v>
      </c>
      <c r="AH25" s="25">
        <f>'2.Spieltag'!AK31</f>
        <v>12</v>
      </c>
      <c r="AI25" s="26">
        <f>'2.Spieltag'!AL31</f>
        <v>21</v>
      </c>
      <c r="AJ25" s="27">
        <f t="shared" si="11"/>
        <v>27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'2.Spieltag'!C19</f>
        <v>Silfa04</v>
      </c>
      <c r="C26" s="20" t="s">
        <v>3</v>
      </c>
      <c r="D26" s="21" t="s">
        <v>106</v>
      </c>
      <c r="E26" s="22" t="str">
        <f t="shared" si="1"/>
        <v>2</v>
      </c>
      <c r="F26" s="20" t="s">
        <v>20</v>
      </c>
      <c r="G26" s="21" t="s">
        <v>20</v>
      </c>
      <c r="H26" s="22">
        <f t="shared" si="2"/>
        <v>0</v>
      </c>
      <c r="I26" s="20" t="s">
        <v>106</v>
      </c>
      <c r="J26" s="21" t="s">
        <v>20</v>
      </c>
      <c r="K26" s="22">
        <f t="shared" si="3"/>
        <v>0</v>
      </c>
      <c r="L26" s="20" t="s">
        <v>105</v>
      </c>
      <c r="M26" s="21" t="s">
        <v>105</v>
      </c>
      <c r="N26" s="22" t="str">
        <f t="shared" si="4"/>
        <v>3</v>
      </c>
      <c r="O26" s="20" t="s">
        <v>108</v>
      </c>
      <c r="P26" s="21" t="s">
        <v>105</v>
      </c>
      <c r="Q26" s="22" t="str">
        <f t="shared" si="5"/>
        <v>2</v>
      </c>
      <c r="R26" s="20" t="s">
        <v>106</v>
      </c>
      <c r="S26" s="21" t="s">
        <v>106</v>
      </c>
      <c r="T26" s="22">
        <f t="shared" si="6"/>
        <v>0</v>
      </c>
      <c r="U26" s="20" t="s">
        <v>105</v>
      </c>
      <c r="V26" s="21" t="s">
        <v>20</v>
      </c>
      <c r="W26" s="113">
        <f t="shared" si="7"/>
        <v>0</v>
      </c>
      <c r="X26" s="20" t="s">
        <v>3</v>
      </c>
      <c r="Y26" s="21" t="s">
        <v>20</v>
      </c>
      <c r="Z26" s="22">
        <f t="shared" si="8"/>
        <v>0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>E26+H26+K26+N26+Q26+T26+W26+Z26+AC26+AF26</f>
        <v>7</v>
      </c>
      <c r="AH26" s="25">
        <f>'2.Spieltag'!AK19</f>
        <v>19</v>
      </c>
      <c r="AI26" s="26">
        <f>'2.Spieltag'!AL19</f>
        <v>7</v>
      </c>
      <c r="AJ26" s="27">
        <f t="shared" si="11"/>
        <v>26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'2.Spieltag'!C27</f>
        <v>archie04</v>
      </c>
      <c r="C27" s="20" t="s">
        <v>20</v>
      </c>
      <c r="D27" s="21" t="s">
        <v>105</v>
      </c>
      <c r="E27" s="22" t="str">
        <f t="shared" si="1"/>
        <v>2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20</v>
      </c>
      <c r="K27" s="22">
        <f t="shared" si="3"/>
        <v>0</v>
      </c>
      <c r="L27" s="20" t="s">
        <v>20</v>
      </c>
      <c r="M27" s="21" t="s">
        <v>105</v>
      </c>
      <c r="N27" s="22">
        <f t="shared" si="4"/>
        <v>0</v>
      </c>
      <c r="O27" s="20" t="s">
        <v>105</v>
      </c>
      <c r="P27" s="21" t="s">
        <v>105</v>
      </c>
      <c r="Q27" s="22">
        <f t="shared" si="5"/>
        <v>0</v>
      </c>
      <c r="R27" s="20" t="s">
        <v>20</v>
      </c>
      <c r="S27" s="21" t="s">
        <v>105</v>
      </c>
      <c r="T27" s="22" t="str">
        <f t="shared" si="6"/>
        <v>5</v>
      </c>
      <c r="U27" s="20" t="s">
        <v>105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105</v>
      </c>
      <c r="AB27" s="21" t="s">
        <v>20</v>
      </c>
      <c r="AC27" s="22">
        <f t="shared" si="9"/>
        <v>0</v>
      </c>
      <c r="AD27" s="31"/>
      <c r="AE27" s="29"/>
      <c r="AF27" s="22"/>
      <c r="AG27" s="24">
        <f>E27+H27+K27+N27+Q27+T27+W27+Z27+AC27+AF27</f>
        <v>9</v>
      </c>
      <c r="AH27" s="25">
        <f>'2.Spieltag'!AK27</f>
        <v>15</v>
      </c>
      <c r="AI27" s="26">
        <f>'2.Spieltag'!AL27</f>
        <v>17</v>
      </c>
      <c r="AJ27" s="27">
        <f t="shared" si="11"/>
        <v>24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18</v>
      </c>
      <c r="B28" s="24" t="str">
        <f>'2.Spieltag'!C30</f>
        <v>Tanja 04</v>
      </c>
      <c r="C28" s="20" t="s">
        <v>20</v>
      </c>
      <c r="D28" s="21" t="s">
        <v>106</v>
      </c>
      <c r="E28" s="22" t="str">
        <f t="shared" si="1"/>
        <v>3</v>
      </c>
      <c r="F28" s="20" t="s">
        <v>3</v>
      </c>
      <c r="G28" s="21" t="s">
        <v>106</v>
      </c>
      <c r="H28" s="22" t="str">
        <f t="shared" si="2"/>
        <v>2</v>
      </c>
      <c r="I28" s="20" t="s">
        <v>105</v>
      </c>
      <c r="J28" s="21" t="s">
        <v>20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20</v>
      </c>
      <c r="P28" s="21" t="s">
        <v>106</v>
      </c>
      <c r="Q28" s="22" t="str">
        <f t="shared" si="5"/>
        <v>2</v>
      </c>
      <c r="R28" s="20" t="s">
        <v>105</v>
      </c>
      <c r="S28" s="21" t="s">
        <v>20</v>
      </c>
      <c r="T28" s="22">
        <f t="shared" si="6"/>
        <v>0</v>
      </c>
      <c r="U28" s="20" t="s">
        <v>106</v>
      </c>
      <c r="V28" s="21" t="s">
        <v>20</v>
      </c>
      <c r="W28" s="113">
        <f t="shared" si="7"/>
        <v>0</v>
      </c>
      <c r="X28" s="20" t="s">
        <v>20</v>
      </c>
      <c r="Y28" s="21" t="s">
        <v>105</v>
      </c>
      <c r="Z28" s="22">
        <f t="shared" si="8"/>
        <v>0</v>
      </c>
      <c r="AA28" s="20" t="s">
        <v>20</v>
      </c>
      <c r="AB28" s="21" t="s">
        <v>106</v>
      </c>
      <c r="AC28" s="22">
        <f t="shared" si="9"/>
        <v>0</v>
      </c>
      <c r="AD28" s="31"/>
      <c r="AE28" s="29"/>
      <c r="AF28" s="22"/>
      <c r="AG28" s="24">
        <f>E28+K28+Q28+T28+N28+H28+W28+Z28+AC28+AF28</f>
        <v>10</v>
      </c>
      <c r="AH28" s="25">
        <f>'2.Spieltag'!AK30</f>
        <v>13</v>
      </c>
      <c r="AI28" s="26">
        <f>'2.Spieltag'!AL30</f>
        <v>19</v>
      </c>
      <c r="AJ28" s="27">
        <f t="shared" si="11"/>
        <v>23</v>
      </c>
      <c r="AK28" s="28">
        <f t="shared" si="12"/>
        <v>18</v>
      </c>
      <c r="AL28" s="1"/>
    </row>
    <row r="29" spans="1:38" ht="24.9" customHeight="1" thickBot="1" x14ac:dyDescent="0.3">
      <c r="A29" s="32">
        <f t="shared" si="0"/>
        <v>19</v>
      </c>
      <c r="B29" s="24" t="str">
        <f>'2.Spieltag'!C29</f>
        <v>Master1</v>
      </c>
      <c r="C29" s="20" t="s">
        <v>3</v>
      </c>
      <c r="D29" s="21" t="s">
        <v>105</v>
      </c>
      <c r="E29" s="22" t="str">
        <f t="shared" si="1"/>
        <v>5</v>
      </c>
      <c r="F29" s="20" t="s">
        <v>3</v>
      </c>
      <c r="G29" s="21" t="s">
        <v>106</v>
      </c>
      <c r="H29" s="22" t="str">
        <f t="shared" si="2"/>
        <v>2</v>
      </c>
      <c r="I29" s="20" t="s">
        <v>105</v>
      </c>
      <c r="J29" s="21" t="s">
        <v>20</v>
      </c>
      <c r="K29" s="22">
        <f t="shared" si="3"/>
        <v>0</v>
      </c>
      <c r="L29" s="20" t="s">
        <v>20</v>
      </c>
      <c r="M29" s="21" t="s">
        <v>105</v>
      </c>
      <c r="N29" s="22">
        <f t="shared" si="4"/>
        <v>0</v>
      </c>
      <c r="O29" s="20" t="s">
        <v>3</v>
      </c>
      <c r="P29" s="21" t="s">
        <v>105</v>
      </c>
      <c r="Q29" s="22" t="str">
        <f t="shared" si="5"/>
        <v>2</v>
      </c>
      <c r="R29" s="20" t="s">
        <v>105</v>
      </c>
      <c r="S29" s="21" t="s">
        <v>105</v>
      </c>
      <c r="T29" s="22">
        <f t="shared" si="6"/>
        <v>0</v>
      </c>
      <c r="U29" s="20" t="s">
        <v>20</v>
      </c>
      <c r="V29" s="21" t="s">
        <v>20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3</v>
      </c>
      <c r="AB29" s="21" t="s">
        <v>20</v>
      </c>
      <c r="AC29" s="22">
        <f t="shared" si="9"/>
        <v>0</v>
      </c>
      <c r="AD29" s="31"/>
      <c r="AE29" s="29"/>
      <c r="AF29" s="22"/>
      <c r="AG29" s="24">
        <f>E29+K29+Q29+T29+N29+H29+W29+Z29+AC29+AF29</f>
        <v>9</v>
      </c>
      <c r="AH29" s="25">
        <f>'2.Spieltag'!AK29</f>
        <v>13</v>
      </c>
      <c r="AI29" s="26">
        <f>'2.Spieltag'!AL29</f>
        <v>19</v>
      </c>
      <c r="AJ29" s="27">
        <f t="shared" si="11"/>
        <v>22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19</v>
      </c>
      <c r="B30" s="24" t="str">
        <f>'2.Spieltag'!C28</f>
        <v>Mike04</v>
      </c>
      <c r="C30" s="20" t="s">
        <v>3</v>
      </c>
      <c r="D30" s="21" t="s">
        <v>106</v>
      </c>
      <c r="E30" s="22" t="str">
        <f t="shared" si="1"/>
        <v>2</v>
      </c>
      <c r="F30" s="20" t="s">
        <v>20</v>
      </c>
      <c r="G30" s="21" t="s">
        <v>106</v>
      </c>
      <c r="H30" s="22" t="str">
        <f t="shared" si="2"/>
        <v>3</v>
      </c>
      <c r="I30" s="20" t="s">
        <v>106</v>
      </c>
      <c r="J30" s="21" t="s">
        <v>20</v>
      </c>
      <c r="K30" s="22">
        <f t="shared" si="3"/>
        <v>0</v>
      </c>
      <c r="L30" s="20" t="s">
        <v>20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 t="str">
        <f t="shared" si="5"/>
        <v>2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20</v>
      </c>
      <c r="W30" s="113">
        <f t="shared" si="7"/>
        <v>0</v>
      </c>
      <c r="X30" s="20" t="s">
        <v>20</v>
      </c>
      <c r="Y30" s="21" t="s">
        <v>106</v>
      </c>
      <c r="Z30" s="22">
        <f t="shared" si="8"/>
        <v>0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>E30+H30+K30+N30+Q30+T30+W30+Z30+AC30+AF30</f>
        <v>7</v>
      </c>
      <c r="AH30" s="25">
        <f>'2.Spieltag'!AK28</f>
        <v>15</v>
      </c>
      <c r="AI30" s="26">
        <f>'2.Spieltag'!AL28</f>
        <v>17</v>
      </c>
      <c r="AJ30" s="27">
        <f t="shared" si="11"/>
        <v>22</v>
      </c>
      <c r="AK30" s="28">
        <f t="shared" si="12"/>
        <v>19</v>
      </c>
      <c r="AL30" s="1"/>
    </row>
    <row r="31" spans="1:38" ht="24.9" customHeight="1" thickBot="1" x14ac:dyDescent="0.3">
      <c r="A31" s="32">
        <f t="shared" si="0"/>
        <v>19</v>
      </c>
      <c r="B31" s="24" t="str">
        <f>'2.Spieltag'!C26</f>
        <v>Schalkekalle</v>
      </c>
      <c r="C31" s="20" t="s">
        <v>105</v>
      </c>
      <c r="D31" s="21" t="s">
        <v>105</v>
      </c>
      <c r="E31" s="22">
        <f t="shared" si="1"/>
        <v>0</v>
      </c>
      <c r="F31" s="20" t="s">
        <v>20</v>
      </c>
      <c r="G31" s="21" t="s">
        <v>20</v>
      </c>
      <c r="H31" s="22">
        <f t="shared" si="2"/>
        <v>0</v>
      </c>
      <c r="I31" s="20" t="s">
        <v>105</v>
      </c>
      <c r="J31" s="21" t="s">
        <v>105</v>
      </c>
      <c r="K31" s="22">
        <f t="shared" si="3"/>
        <v>0</v>
      </c>
      <c r="L31" s="20" t="s">
        <v>105</v>
      </c>
      <c r="M31" s="21" t="s">
        <v>105</v>
      </c>
      <c r="N31" s="22" t="str">
        <f t="shared" si="4"/>
        <v>3</v>
      </c>
      <c r="O31" s="20" t="s">
        <v>105</v>
      </c>
      <c r="P31" s="21" t="s">
        <v>20</v>
      </c>
      <c r="Q31" s="22">
        <f t="shared" si="5"/>
        <v>0</v>
      </c>
      <c r="R31" s="20" t="s">
        <v>105</v>
      </c>
      <c r="S31" s="21" t="s">
        <v>106</v>
      </c>
      <c r="T31" s="22" t="str">
        <f t="shared" si="6"/>
        <v>3</v>
      </c>
      <c r="U31" s="20" t="s">
        <v>106</v>
      </c>
      <c r="V31" s="21" t="s">
        <v>20</v>
      </c>
      <c r="W31" s="113">
        <f t="shared" si="7"/>
        <v>0</v>
      </c>
      <c r="X31" s="20" t="s">
        <v>20</v>
      </c>
      <c r="Y31" s="21" t="s">
        <v>105</v>
      </c>
      <c r="Z31" s="22">
        <f t="shared" si="8"/>
        <v>0</v>
      </c>
      <c r="AA31" s="20" t="s">
        <v>105</v>
      </c>
      <c r="AB31" s="21" t="s">
        <v>106</v>
      </c>
      <c r="AC31" s="22">
        <f t="shared" si="9"/>
        <v>0</v>
      </c>
      <c r="AD31" s="31"/>
      <c r="AE31" s="29"/>
      <c r="AF31" s="22"/>
      <c r="AG31" s="24">
        <f>E31+H31+K31+N31+Q31+T31+W31+Z31+AC31+AF31</f>
        <v>6</v>
      </c>
      <c r="AH31" s="25">
        <f>'2.Spieltag'!AK26</f>
        <v>16</v>
      </c>
      <c r="AI31" s="26">
        <f>'2.Spieltag'!AL26</f>
        <v>15</v>
      </c>
      <c r="AJ31" s="27">
        <f t="shared" si="11"/>
        <v>22</v>
      </c>
      <c r="AK31" s="28">
        <f t="shared" si="12"/>
        <v>19</v>
      </c>
      <c r="AL31" s="1"/>
    </row>
    <row r="32" spans="1:38" ht="24.9" customHeight="1" thickBot="1" x14ac:dyDescent="0.3">
      <c r="A32" s="32">
        <f t="shared" si="0"/>
        <v>22</v>
      </c>
      <c r="B32" s="24" t="str">
        <f>'2.Spieltag'!C32</f>
        <v>schalt04</v>
      </c>
      <c r="C32" s="20" t="s">
        <v>105</v>
      </c>
      <c r="D32" s="21" t="s">
        <v>20</v>
      </c>
      <c r="E32" s="22">
        <f t="shared" si="1"/>
        <v>0</v>
      </c>
      <c r="F32" s="20" t="s">
        <v>20</v>
      </c>
      <c r="G32" s="21" t="s">
        <v>105</v>
      </c>
      <c r="H32" s="22" t="str">
        <f t="shared" si="2"/>
        <v>2</v>
      </c>
      <c r="I32" s="20" t="s">
        <v>105</v>
      </c>
      <c r="J32" s="21" t="s">
        <v>3</v>
      </c>
      <c r="K32" s="22">
        <f t="shared" si="3"/>
        <v>0</v>
      </c>
      <c r="L32" s="20" t="s">
        <v>20</v>
      </c>
      <c r="M32" s="21" t="s">
        <v>20</v>
      </c>
      <c r="N32" s="22" t="str">
        <f t="shared" si="4"/>
        <v>5</v>
      </c>
      <c r="O32" s="20" t="s">
        <v>3</v>
      </c>
      <c r="P32" s="21" t="s">
        <v>105</v>
      </c>
      <c r="Q32" s="22" t="str">
        <f t="shared" si="5"/>
        <v>2</v>
      </c>
      <c r="R32" s="20" t="s">
        <v>105</v>
      </c>
      <c r="S32" s="21" t="s">
        <v>105</v>
      </c>
      <c r="T32" s="22">
        <f t="shared" si="6"/>
        <v>0</v>
      </c>
      <c r="U32" s="20" t="s">
        <v>105</v>
      </c>
      <c r="V32" s="21" t="s">
        <v>108</v>
      </c>
      <c r="W32" s="113">
        <f t="shared" si="7"/>
        <v>0</v>
      </c>
      <c r="X32" s="20" t="s">
        <v>3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>E32+K32+Q32+T32+N32+H32+W32+Z32+AC32+AF32</f>
        <v>9</v>
      </c>
      <c r="AH32" s="25">
        <f>'2.Spieltag'!AK32</f>
        <v>12</v>
      </c>
      <c r="AI32" s="26">
        <f>'2.Spieltag'!AL32</f>
        <v>21</v>
      </c>
      <c r="AJ32" s="27">
        <f t="shared" si="11"/>
        <v>21</v>
      </c>
      <c r="AK32" s="28">
        <f t="shared" si="12"/>
        <v>22</v>
      </c>
      <c r="AL32" s="1"/>
    </row>
    <row r="33" spans="1:38" ht="24.9" customHeight="1" thickBot="1" x14ac:dyDescent="0.3">
      <c r="A33" s="32">
        <f t="shared" si="0"/>
        <v>23</v>
      </c>
      <c r="B33" s="24" t="str">
        <f>'2.Spieltag'!C34</f>
        <v>Ricardo04</v>
      </c>
      <c r="C33" s="20" t="s">
        <v>20</v>
      </c>
      <c r="D33" s="21" t="s">
        <v>106</v>
      </c>
      <c r="E33" s="22" t="str">
        <f t="shared" si="1"/>
        <v>3</v>
      </c>
      <c r="F33" s="20" t="s">
        <v>3</v>
      </c>
      <c r="G33" s="21" t="s">
        <v>106</v>
      </c>
      <c r="H33" s="22" t="str">
        <f t="shared" si="2"/>
        <v>2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20</v>
      </c>
      <c r="N33" s="22">
        <f t="shared" si="4"/>
        <v>0</v>
      </c>
      <c r="O33" s="20" t="s">
        <v>20</v>
      </c>
      <c r="P33" s="21" t="s">
        <v>105</v>
      </c>
      <c r="Q33" s="22" t="str">
        <f t="shared" si="5"/>
        <v>3</v>
      </c>
      <c r="R33" s="20" t="s">
        <v>20</v>
      </c>
      <c r="S33" s="21" t="s">
        <v>105</v>
      </c>
      <c r="T33" s="22" t="str">
        <f t="shared" si="6"/>
        <v>5</v>
      </c>
      <c r="U33" s="20" t="s">
        <v>105</v>
      </c>
      <c r="V33" s="21" t="s">
        <v>20</v>
      </c>
      <c r="W33" s="113">
        <f t="shared" si="7"/>
        <v>0</v>
      </c>
      <c r="X33" s="20" t="s">
        <v>20</v>
      </c>
      <c r="Y33" s="21" t="s">
        <v>20</v>
      </c>
      <c r="Z33" s="22" t="str">
        <f t="shared" si="8"/>
        <v>3</v>
      </c>
      <c r="AA33" s="20" t="s">
        <v>20</v>
      </c>
      <c r="AB33" s="21" t="s">
        <v>105</v>
      </c>
      <c r="AC33" s="22">
        <f t="shared" si="9"/>
        <v>0</v>
      </c>
      <c r="AD33" s="31"/>
      <c r="AE33" s="29"/>
      <c r="AF33" s="22"/>
      <c r="AG33" s="24">
        <f>E33+K33+Q33+T33+N33+H33+W33+Z33+AC33+AF33</f>
        <v>16</v>
      </c>
      <c r="AH33" s="25">
        <f>'2.Spieltag'!AK34</f>
        <v>0</v>
      </c>
      <c r="AI33" s="26">
        <f>'2.Spieltag'!AL34</f>
        <v>0</v>
      </c>
      <c r="AJ33" s="27">
        <f t="shared" si="11"/>
        <v>16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'2.Spieltag'!C33</f>
        <v>Gudrun</v>
      </c>
      <c r="C34" s="20" t="s">
        <v>105</v>
      </c>
      <c r="D34" s="21" t="s">
        <v>105</v>
      </c>
      <c r="E34" s="22">
        <f t="shared" si="1"/>
        <v>0</v>
      </c>
      <c r="F34" s="20" t="s">
        <v>3</v>
      </c>
      <c r="G34" s="21" t="s">
        <v>105</v>
      </c>
      <c r="H34" s="22" t="str">
        <f t="shared" si="2"/>
        <v>5</v>
      </c>
      <c r="I34" s="20" t="s">
        <v>106</v>
      </c>
      <c r="J34" s="21" t="s">
        <v>20</v>
      </c>
      <c r="K34" s="22">
        <f t="shared" si="3"/>
        <v>0</v>
      </c>
      <c r="L34" s="20" t="s">
        <v>105</v>
      </c>
      <c r="M34" s="21" t="s">
        <v>20</v>
      </c>
      <c r="N34" s="22">
        <f t="shared" si="4"/>
        <v>0</v>
      </c>
      <c r="O34" s="20" t="s">
        <v>105</v>
      </c>
      <c r="P34" s="21" t="s">
        <v>105</v>
      </c>
      <c r="Q34" s="22">
        <f t="shared" si="5"/>
        <v>0</v>
      </c>
      <c r="R34" s="20" t="s">
        <v>106</v>
      </c>
      <c r="S34" s="21" t="s">
        <v>20</v>
      </c>
      <c r="T34" s="22">
        <f t="shared" si="6"/>
        <v>0</v>
      </c>
      <c r="U34" s="20" t="s">
        <v>106</v>
      </c>
      <c r="V34" s="21" t="s">
        <v>20</v>
      </c>
      <c r="W34" s="113">
        <f t="shared" si="7"/>
        <v>0</v>
      </c>
      <c r="X34" s="20" t="s">
        <v>20</v>
      </c>
      <c r="Y34" s="21" t="s">
        <v>105</v>
      </c>
      <c r="Z34" s="22">
        <f t="shared" si="8"/>
        <v>0</v>
      </c>
      <c r="AA34" s="20" t="s">
        <v>20</v>
      </c>
      <c r="AB34" s="21" t="s">
        <v>106</v>
      </c>
      <c r="AC34" s="22">
        <f t="shared" si="9"/>
        <v>0</v>
      </c>
      <c r="AD34" s="31"/>
      <c r="AE34" s="29"/>
      <c r="AF34" s="22"/>
      <c r="AG34" s="24">
        <f>E34+K34+Q34+T34+N34+H34+W34+Z34+AC34+AF34</f>
        <v>5</v>
      </c>
      <c r="AH34" s="25">
        <f>'2.Spieltag'!AK33</f>
        <v>10</v>
      </c>
      <c r="AI34" s="26">
        <f>'2.Spieltag'!AL33</f>
        <v>23</v>
      </c>
      <c r="AJ34" s="27">
        <f t="shared" si="11"/>
        <v>15</v>
      </c>
      <c r="AK34" s="28">
        <f t="shared" si="12"/>
        <v>24</v>
      </c>
      <c r="AL34" s="1"/>
    </row>
    <row r="35" spans="1:38" ht="13.2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73" priority="18">
      <formula>($AG11&gt;40)</formula>
    </cfRule>
  </conditionalFormatting>
  <conditionalFormatting sqref="V8">
    <cfRule type="containsText" dxfId="172" priority="14" operator="containsText" text="Schalke 04">
      <formula>NOT(ISERROR(SEARCH("Schalke 04",V8)))</formula>
    </cfRule>
  </conditionalFormatting>
  <conditionalFormatting sqref="B32">
    <cfRule type="expression" dxfId="171" priority="11">
      <formula>($AG32&gt;40)</formula>
    </cfRule>
  </conditionalFormatting>
  <conditionalFormatting sqref="B33">
    <cfRule type="expression" dxfId="170" priority="9">
      <formula>($AG33&gt;40)</formula>
    </cfRule>
  </conditionalFormatting>
  <conditionalFormatting sqref="B34">
    <cfRule type="expression" dxfId="169" priority="7">
      <formula>($AG34&gt;40)</formula>
    </cfRule>
  </conditionalFormatting>
  <conditionalFormatting sqref="AG1:AG1048576">
    <cfRule type="top10" dxfId="16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65</v>
      </c>
      <c r="D4" s="66"/>
      <c r="E4" s="66"/>
      <c r="F4" s="65" t="s">
        <v>19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17</v>
      </c>
      <c r="P4" s="66"/>
      <c r="Q4" s="66"/>
      <c r="R4" s="65" t="s">
        <v>62</v>
      </c>
      <c r="S4" s="66"/>
      <c r="T4" s="66"/>
      <c r="U4" s="112" t="s">
        <v>12</v>
      </c>
      <c r="V4" s="66"/>
      <c r="W4" s="66"/>
      <c r="X4" s="65" t="s">
        <v>14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15</v>
      </c>
      <c r="M6" s="68"/>
      <c r="N6" s="69"/>
      <c r="O6" s="64" t="s">
        <v>63</v>
      </c>
      <c r="P6" s="68"/>
      <c r="Q6" s="69"/>
      <c r="R6" s="64" t="s">
        <v>18</v>
      </c>
      <c r="S6" s="68"/>
      <c r="T6" s="69"/>
      <c r="U6" s="64" t="s">
        <v>13</v>
      </c>
      <c r="V6" s="68"/>
      <c r="W6" s="69"/>
      <c r="X6" s="64" t="s">
        <v>22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106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20</v>
      </c>
      <c r="M10" s="91" t="s">
        <v>3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108</v>
      </c>
      <c r="S10" s="91" t="s">
        <v>20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'3.Spieltag'!B11</f>
        <v>shiny</v>
      </c>
      <c r="C11" s="20" t="s">
        <v>20</v>
      </c>
      <c r="D11" s="21" t="s">
        <v>105</v>
      </c>
      <c r="E11" s="22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106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11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106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20</v>
      </c>
      <c r="AC11" s="22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10">E11+H11+K11+N11+Q11+T11+W11+Z11+AC11+AF11</f>
        <v>7</v>
      </c>
      <c r="AH11" s="25">
        <f>'3.Spieltag'!AJ11</f>
        <v>47</v>
      </c>
      <c r="AI11" s="26">
        <f>'3.Spieltag'!AK11</f>
        <v>1</v>
      </c>
      <c r="AJ11" s="27">
        <f t="shared" ref="AJ11:AJ34" si="11">AG11+AH11</f>
        <v>54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'3.Spieltag'!B12</f>
        <v>atschi91</v>
      </c>
      <c r="C12" s="20" t="s">
        <v>105</v>
      </c>
      <c r="D12" s="21" t="s">
        <v>105</v>
      </c>
      <c r="E12" s="22" t="str">
        <f t="shared" si="1"/>
        <v>3</v>
      </c>
      <c r="F12" s="20" t="s">
        <v>20</v>
      </c>
      <c r="G12" s="21" t="s">
        <v>105</v>
      </c>
      <c r="H12" s="22">
        <f t="shared" si="2"/>
        <v>0</v>
      </c>
      <c r="I12" s="20" t="s">
        <v>20</v>
      </c>
      <c r="J12" s="21" t="s">
        <v>106</v>
      </c>
      <c r="K12" s="22" t="str">
        <f t="shared" si="3"/>
        <v>5</v>
      </c>
      <c r="L12" s="20" t="s">
        <v>20</v>
      </c>
      <c r="M12" s="21" t="s">
        <v>105</v>
      </c>
      <c r="N12" s="22">
        <f t="shared" si="4"/>
        <v>0</v>
      </c>
      <c r="O12" s="20" t="s">
        <v>20</v>
      </c>
      <c r="P12" s="21" t="s">
        <v>105</v>
      </c>
      <c r="Q12" s="22">
        <f t="shared" si="5"/>
        <v>0</v>
      </c>
      <c r="R12" s="20" t="s">
        <v>105</v>
      </c>
      <c r="S12" s="21" t="s">
        <v>3</v>
      </c>
      <c r="T12" s="22">
        <f t="shared" si="6"/>
        <v>0</v>
      </c>
      <c r="U12" s="20" t="s">
        <v>20</v>
      </c>
      <c r="V12" s="21" t="s">
        <v>105</v>
      </c>
      <c r="W12" s="113">
        <f t="shared" si="7"/>
        <v>0</v>
      </c>
      <c r="X12" s="20" t="s">
        <v>20</v>
      </c>
      <c r="Y12" s="21" t="s">
        <v>105</v>
      </c>
      <c r="Z12" s="22" t="str">
        <f t="shared" si="8"/>
        <v>3</v>
      </c>
      <c r="AA12" s="20" t="s">
        <v>20</v>
      </c>
      <c r="AB12" s="21" t="s">
        <v>105</v>
      </c>
      <c r="AC12" s="22">
        <f t="shared" si="9"/>
        <v>0</v>
      </c>
      <c r="AD12" s="31"/>
      <c r="AE12" s="29"/>
      <c r="AF12" s="22"/>
      <c r="AG12" s="24">
        <f t="shared" si="10"/>
        <v>11</v>
      </c>
      <c r="AH12" s="25">
        <f>'3.Spieltag'!AJ12</f>
        <v>40</v>
      </c>
      <c r="AI12" s="26">
        <f>'3.Spieltag'!AK12</f>
        <v>2</v>
      </c>
      <c r="AJ12" s="27">
        <f t="shared" si="11"/>
        <v>51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'3.Spieltag'!B15</f>
        <v>Lola04</v>
      </c>
      <c r="C13" s="20" t="s">
        <v>20</v>
      </c>
      <c r="D13" s="21" t="s">
        <v>105</v>
      </c>
      <c r="E13" s="22">
        <f t="shared" si="1"/>
        <v>0</v>
      </c>
      <c r="F13" s="20" t="s">
        <v>20</v>
      </c>
      <c r="G13" s="21" t="s">
        <v>20</v>
      </c>
      <c r="H13" s="22" t="str">
        <f t="shared" si="2"/>
        <v>3</v>
      </c>
      <c r="I13" s="20" t="s">
        <v>20</v>
      </c>
      <c r="J13" s="21" t="s">
        <v>105</v>
      </c>
      <c r="K13" s="22" t="str">
        <f t="shared" si="3"/>
        <v>2</v>
      </c>
      <c r="L13" s="20" t="s">
        <v>105</v>
      </c>
      <c r="M13" s="21" t="s">
        <v>105</v>
      </c>
      <c r="N13" s="22">
        <f t="shared" si="4"/>
        <v>0</v>
      </c>
      <c r="O13" s="20" t="s">
        <v>20</v>
      </c>
      <c r="P13" s="21" t="s">
        <v>106</v>
      </c>
      <c r="Q13" s="22">
        <f t="shared" si="5"/>
        <v>0</v>
      </c>
      <c r="R13" s="20" t="s">
        <v>20</v>
      </c>
      <c r="S13" s="21" t="s">
        <v>105</v>
      </c>
      <c r="T13" s="22" t="str">
        <f t="shared" si="6"/>
        <v>2</v>
      </c>
      <c r="U13" s="20" t="s">
        <v>20</v>
      </c>
      <c r="V13" s="21" t="s">
        <v>20</v>
      </c>
      <c r="W13" s="113">
        <f t="shared" si="7"/>
        <v>0</v>
      </c>
      <c r="X13" s="20" t="s">
        <v>3</v>
      </c>
      <c r="Y13" s="21" t="s">
        <v>105</v>
      </c>
      <c r="Z13" s="22" t="str">
        <f t="shared" si="8"/>
        <v>2</v>
      </c>
      <c r="AA13" s="20" t="s">
        <v>20</v>
      </c>
      <c r="AB13" s="21" t="s">
        <v>20</v>
      </c>
      <c r="AC13" s="22" t="str">
        <f t="shared" si="9"/>
        <v>3</v>
      </c>
      <c r="AD13" s="31"/>
      <c r="AE13" s="29"/>
      <c r="AF13" s="22"/>
      <c r="AG13" s="24">
        <f t="shared" si="10"/>
        <v>12</v>
      </c>
      <c r="AH13" s="25">
        <f>'3.Spieltag'!AJ15</f>
        <v>36</v>
      </c>
      <c r="AI13" s="26">
        <f>'3.Spieltag'!AK15</f>
        <v>5</v>
      </c>
      <c r="AJ13" s="27">
        <f t="shared" si="11"/>
        <v>48</v>
      </c>
      <c r="AK13" s="28">
        <f t="shared" si="12"/>
        <v>3</v>
      </c>
    </row>
    <row r="14" spans="1:38" ht="24.9" customHeight="1" thickBot="1" x14ac:dyDescent="0.3">
      <c r="A14" s="32">
        <f t="shared" si="0"/>
        <v>4</v>
      </c>
      <c r="B14" s="24" t="str">
        <f>'3.Spieltag'!B19</f>
        <v>Hans 04</v>
      </c>
      <c r="C14" s="20" t="s">
        <v>20</v>
      </c>
      <c r="D14" s="21" t="s">
        <v>105</v>
      </c>
      <c r="E14" s="22">
        <f t="shared" si="1"/>
        <v>0</v>
      </c>
      <c r="F14" s="20" t="s">
        <v>20</v>
      </c>
      <c r="G14" s="21" t="s">
        <v>20</v>
      </c>
      <c r="H14" s="22" t="str">
        <f t="shared" si="2"/>
        <v>3</v>
      </c>
      <c r="I14" s="20" t="s">
        <v>20</v>
      </c>
      <c r="J14" s="21" t="s">
        <v>105</v>
      </c>
      <c r="K14" s="22" t="str">
        <f t="shared" si="3"/>
        <v>2</v>
      </c>
      <c r="L14" s="20" t="s">
        <v>105</v>
      </c>
      <c r="M14" s="21" t="s">
        <v>20</v>
      </c>
      <c r="N14" s="22" t="str">
        <f t="shared" si="4"/>
        <v>3</v>
      </c>
      <c r="O14" s="20" t="s">
        <v>20</v>
      </c>
      <c r="P14" s="21" t="s">
        <v>105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20</v>
      </c>
      <c r="V14" s="21" t="s">
        <v>20</v>
      </c>
      <c r="W14" s="113">
        <f t="shared" si="7"/>
        <v>0</v>
      </c>
      <c r="X14" s="20" t="s">
        <v>20</v>
      </c>
      <c r="Y14" s="21" t="s">
        <v>105</v>
      </c>
      <c r="Z14" s="22" t="str">
        <f t="shared" si="8"/>
        <v>3</v>
      </c>
      <c r="AA14" s="20" t="s">
        <v>20</v>
      </c>
      <c r="AB14" s="21" t="s">
        <v>105</v>
      </c>
      <c r="AC14" s="22">
        <f t="shared" si="9"/>
        <v>0</v>
      </c>
      <c r="AD14" s="31"/>
      <c r="AE14" s="29"/>
      <c r="AF14" s="22"/>
      <c r="AG14" s="24">
        <f t="shared" si="10"/>
        <v>11</v>
      </c>
      <c r="AH14" s="25">
        <f>'3.Spieltag'!AJ19</f>
        <v>34</v>
      </c>
      <c r="AI14" s="26">
        <f>'3.Spieltag'!AK19</f>
        <v>7</v>
      </c>
      <c r="AJ14" s="27">
        <f t="shared" si="11"/>
        <v>45</v>
      </c>
      <c r="AK14" s="28">
        <f t="shared" si="12"/>
        <v>4</v>
      </c>
    </row>
    <row r="15" spans="1:38" ht="24.9" customHeight="1" thickBot="1" x14ac:dyDescent="0.3">
      <c r="A15" s="32">
        <f t="shared" si="0"/>
        <v>4</v>
      </c>
      <c r="B15" s="24" t="str">
        <f>'3.Spieltag'!B13</f>
        <v>UltraGE</v>
      </c>
      <c r="C15" s="20" t="s">
        <v>105</v>
      </c>
      <c r="D15" s="21" t="s">
        <v>20</v>
      </c>
      <c r="E15" s="22">
        <f t="shared" si="1"/>
        <v>0</v>
      </c>
      <c r="F15" s="20" t="s">
        <v>105</v>
      </c>
      <c r="G15" s="21" t="s">
        <v>3</v>
      </c>
      <c r="H15" s="22">
        <f t="shared" si="2"/>
        <v>0</v>
      </c>
      <c r="I15" s="20" t="s">
        <v>20</v>
      </c>
      <c r="J15" s="21" t="s">
        <v>105</v>
      </c>
      <c r="K15" s="22" t="str">
        <f t="shared" si="3"/>
        <v>2</v>
      </c>
      <c r="L15" s="20" t="s">
        <v>20</v>
      </c>
      <c r="M15" s="21" t="s">
        <v>105</v>
      </c>
      <c r="N15" s="22">
        <f t="shared" si="4"/>
        <v>0</v>
      </c>
      <c r="O15" s="20" t="s">
        <v>105</v>
      </c>
      <c r="P15" s="21" t="s">
        <v>20</v>
      </c>
      <c r="Q15" s="22" t="str">
        <f t="shared" si="5"/>
        <v>2</v>
      </c>
      <c r="R15" s="20" t="s">
        <v>105</v>
      </c>
      <c r="S15" s="21" t="s">
        <v>105</v>
      </c>
      <c r="T15" s="22">
        <f t="shared" si="6"/>
        <v>0</v>
      </c>
      <c r="U15" s="20" t="s">
        <v>105</v>
      </c>
      <c r="V15" s="21" t="s">
        <v>105</v>
      </c>
      <c r="W15" s="113">
        <f t="shared" si="7"/>
        <v>0</v>
      </c>
      <c r="X15" s="20" t="s">
        <v>20</v>
      </c>
      <c r="Y15" s="21" t="s">
        <v>106</v>
      </c>
      <c r="Z15" s="22" t="str">
        <f t="shared" si="8"/>
        <v>2</v>
      </c>
      <c r="AA15" s="20" t="s">
        <v>20</v>
      </c>
      <c r="AB15" s="21" t="s">
        <v>105</v>
      </c>
      <c r="AC15" s="22">
        <f t="shared" si="9"/>
        <v>0</v>
      </c>
      <c r="AD15" s="31"/>
      <c r="AE15" s="29"/>
      <c r="AF15" s="22"/>
      <c r="AG15" s="24">
        <f t="shared" si="10"/>
        <v>6</v>
      </c>
      <c r="AH15" s="25">
        <f>'3.Spieltag'!AJ13</f>
        <v>39</v>
      </c>
      <c r="AI15" s="26">
        <f>'3.Spieltag'!AK13</f>
        <v>3</v>
      </c>
      <c r="AJ15" s="27">
        <f t="shared" si="11"/>
        <v>45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'3.Spieltag'!B16</f>
        <v>schalke-willi</v>
      </c>
      <c r="C16" s="20" t="s">
        <v>20</v>
      </c>
      <c r="D16" s="21" t="s">
        <v>105</v>
      </c>
      <c r="E16" s="22">
        <f t="shared" si="1"/>
        <v>0</v>
      </c>
      <c r="F16" s="20" t="s">
        <v>105</v>
      </c>
      <c r="G16" s="21" t="s">
        <v>106</v>
      </c>
      <c r="H16" s="22">
        <f t="shared" si="2"/>
        <v>0</v>
      </c>
      <c r="I16" s="20" t="s">
        <v>20</v>
      </c>
      <c r="J16" s="21" t="s">
        <v>105</v>
      </c>
      <c r="K16" s="22" t="str">
        <f t="shared" si="3"/>
        <v>2</v>
      </c>
      <c r="L16" s="20" t="s">
        <v>105</v>
      </c>
      <c r="M16" s="21" t="s">
        <v>106</v>
      </c>
      <c r="N16" s="22">
        <f t="shared" si="4"/>
        <v>0</v>
      </c>
      <c r="O16" s="20" t="s">
        <v>20</v>
      </c>
      <c r="P16" s="21" t="s">
        <v>105</v>
      </c>
      <c r="Q16" s="22">
        <f t="shared" si="5"/>
        <v>0</v>
      </c>
      <c r="R16" s="20" t="s">
        <v>105</v>
      </c>
      <c r="S16" s="21" t="s">
        <v>106</v>
      </c>
      <c r="T16" s="22" t="str">
        <f t="shared" si="6"/>
        <v>2</v>
      </c>
      <c r="U16" s="20" t="s">
        <v>3</v>
      </c>
      <c r="V16" s="21" t="s">
        <v>20</v>
      </c>
      <c r="W16" s="113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20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6</v>
      </c>
      <c r="AH16" s="25">
        <f>'3.Spieltag'!AJ16</f>
        <v>36</v>
      </c>
      <c r="AI16" s="26">
        <f>'3.Spieltag'!AK16</f>
        <v>5</v>
      </c>
      <c r="AJ16" s="27">
        <f t="shared" si="11"/>
        <v>42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6</v>
      </c>
      <c r="B17" s="24" t="str">
        <f>'3.Spieltag'!B25</f>
        <v>Reinhold</v>
      </c>
      <c r="C17" s="20" t="s">
        <v>3</v>
      </c>
      <c r="D17" s="21" t="s">
        <v>3</v>
      </c>
      <c r="E17" s="22" t="str">
        <f t="shared" si="1"/>
        <v>3</v>
      </c>
      <c r="F17" s="20" t="s">
        <v>3</v>
      </c>
      <c r="G17" s="21" t="s">
        <v>3</v>
      </c>
      <c r="H17" s="22" t="str">
        <f t="shared" si="2"/>
        <v>3</v>
      </c>
      <c r="I17" s="20" t="s">
        <v>20</v>
      </c>
      <c r="J17" s="21" t="s">
        <v>105</v>
      </c>
      <c r="K17" s="22" t="str">
        <f t="shared" si="3"/>
        <v>2</v>
      </c>
      <c r="L17" s="20" t="s">
        <v>105</v>
      </c>
      <c r="M17" s="21" t="s">
        <v>105</v>
      </c>
      <c r="N17" s="22">
        <f t="shared" si="4"/>
        <v>0</v>
      </c>
      <c r="O17" s="20" t="s">
        <v>20</v>
      </c>
      <c r="P17" s="21" t="s">
        <v>106</v>
      </c>
      <c r="Q17" s="22">
        <f t="shared" si="5"/>
        <v>0</v>
      </c>
      <c r="R17" s="20" t="s">
        <v>105</v>
      </c>
      <c r="S17" s="21" t="s">
        <v>105</v>
      </c>
      <c r="T17" s="22">
        <f t="shared" si="6"/>
        <v>0</v>
      </c>
      <c r="U17" s="20" t="s">
        <v>108</v>
      </c>
      <c r="V17" s="21" t="s">
        <v>105</v>
      </c>
      <c r="W17" s="113">
        <f t="shared" si="7"/>
        <v>0</v>
      </c>
      <c r="X17" s="20" t="s">
        <v>3</v>
      </c>
      <c r="Y17" s="21" t="s">
        <v>106</v>
      </c>
      <c r="Z17" s="22" t="str">
        <f t="shared" si="8"/>
        <v>2</v>
      </c>
      <c r="AA17" s="20" t="s">
        <v>105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15</v>
      </c>
      <c r="AH17" s="25">
        <f>'3.Spieltag'!AJ25</f>
        <v>27</v>
      </c>
      <c r="AI17" s="26">
        <f>'3.Spieltag'!AK25</f>
        <v>15</v>
      </c>
      <c r="AJ17" s="27">
        <f t="shared" si="11"/>
        <v>42</v>
      </c>
      <c r="AK17" s="28">
        <f t="shared" si="12"/>
        <v>6</v>
      </c>
      <c r="AL17" s="1"/>
    </row>
    <row r="18" spans="1:38" ht="24.9" customHeight="1" thickBot="1" x14ac:dyDescent="0.3">
      <c r="A18" s="32">
        <f t="shared" si="0"/>
        <v>8</v>
      </c>
      <c r="B18" s="24" t="str">
        <f>'3.Spieltag'!B18</f>
        <v>gaby04</v>
      </c>
      <c r="C18" s="20" t="s">
        <v>20</v>
      </c>
      <c r="D18" s="21" t="s">
        <v>105</v>
      </c>
      <c r="E18" s="22">
        <f t="shared" si="1"/>
        <v>0</v>
      </c>
      <c r="F18" s="20" t="s">
        <v>20</v>
      </c>
      <c r="G18" s="21" t="s">
        <v>20</v>
      </c>
      <c r="H18" s="22" t="str">
        <f t="shared" si="2"/>
        <v>3</v>
      </c>
      <c r="I18" s="20" t="s">
        <v>105</v>
      </c>
      <c r="J18" s="21" t="s">
        <v>105</v>
      </c>
      <c r="K18" s="22">
        <f t="shared" si="3"/>
        <v>0</v>
      </c>
      <c r="L18" s="20" t="s">
        <v>3</v>
      </c>
      <c r="M18" s="21" t="s">
        <v>105</v>
      </c>
      <c r="N18" s="22">
        <f t="shared" si="4"/>
        <v>0</v>
      </c>
      <c r="O18" s="20" t="s">
        <v>20</v>
      </c>
      <c r="P18" s="21" t="s">
        <v>106</v>
      </c>
      <c r="Q18" s="22">
        <f t="shared" si="5"/>
        <v>0</v>
      </c>
      <c r="R18" s="20" t="s">
        <v>105</v>
      </c>
      <c r="S18" s="21" t="s">
        <v>105</v>
      </c>
      <c r="T18" s="22">
        <f t="shared" si="6"/>
        <v>0</v>
      </c>
      <c r="U18" s="20" t="s">
        <v>20</v>
      </c>
      <c r="V18" s="21" t="s">
        <v>20</v>
      </c>
      <c r="W18" s="113">
        <f t="shared" si="7"/>
        <v>0</v>
      </c>
      <c r="X18" s="20" t="s">
        <v>3</v>
      </c>
      <c r="Y18" s="21" t="s">
        <v>20</v>
      </c>
      <c r="Z18" s="22" t="str">
        <f t="shared" si="8"/>
        <v>3</v>
      </c>
      <c r="AA18" s="20" t="s">
        <v>3</v>
      </c>
      <c r="AB18" s="21" t="s">
        <v>105</v>
      </c>
      <c r="AC18" s="22">
        <f t="shared" si="9"/>
        <v>0</v>
      </c>
      <c r="AD18" s="31"/>
      <c r="AE18" s="29"/>
      <c r="AF18" s="22"/>
      <c r="AG18" s="24">
        <f t="shared" si="10"/>
        <v>6</v>
      </c>
      <c r="AH18" s="25">
        <f>'3.Spieltag'!AJ18</f>
        <v>34</v>
      </c>
      <c r="AI18" s="26">
        <f>'3.Spieltag'!AK18</f>
        <v>7</v>
      </c>
      <c r="AJ18" s="27">
        <f t="shared" si="11"/>
        <v>40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9</v>
      </c>
      <c r="B19" s="24" t="str">
        <f>'3.Spieltag'!B23</f>
        <v>cilli37</v>
      </c>
      <c r="C19" s="20" t="s">
        <v>105</v>
      </c>
      <c r="D19" s="21" t="s">
        <v>105</v>
      </c>
      <c r="E19" s="22" t="str">
        <f t="shared" si="1"/>
        <v>3</v>
      </c>
      <c r="F19" s="20" t="s">
        <v>20</v>
      </c>
      <c r="G19" s="21" t="s">
        <v>20</v>
      </c>
      <c r="H19" s="22" t="str">
        <f t="shared" si="2"/>
        <v>3</v>
      </c>
      <c r="I19" s="20" t="s">
        <v>105</v>
      </c>
      <c r="J19" s="21" t="s">
        <v>20</v>
      </c>
      <c r="K19" s="22">
        <f t="shared" si="3"/>
        <v>0</v>
      </c>
      <c r="L19" s="20" t="s">
        <v>105</v>
      </c>
      <c r="M19" s="21" t="s">
        <v>20</v>
      </c>
      <c r="N19" s="22" t="str">
        <f t="shared" si="4"/>
        <v>3</v>
      </c>
      <c r="O19" s="20" t="s">
        <v>20</v>
      </c>
      <c r="P19" s="21" t="s">
        <v>105</v>
      </c>
      <c r="Q19" s="22">
        <f t="shared" si="5"/>
        <v>0</v>
      </c>
      <c r="R19" s="20" t="s">
        <v>105</v>
      </c>
      <c r="S19" s="21" t="s">
        <v>20</v>
      </c>
      <c r="T19" s="22">
        <f t="shared" si="6"/>
        <v>0</v>
      </c>
      <c r="U19" s="20" t="s">
        <v>20</v>
      </c>
      <c r="V19" s="21" t="s">
        <v>105</v>
      </c>
      <c r="W19" s="113">
        <f t="shared" si="7"/>
        <v>0</v>
      </c>
      <c r="X19" s="20" t="s">
        <v>20</v>
      </c>
      <c r="Y19" s="21" t="s">
        <v>106</v>
      </c>
      <c r="Z19" s="22" t="str">
        <f t="shared" si="8"/>
        <v>2</v>
      </c>
      <c r="AA19" s="20" t="s">
        <v>20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11</v>
      </c>
      <c r="AH19" s="25">
        <f>'3.Spieltag'!AJ23</f>
        <v>28</v>
      </c>
      <c r="AI19" s="26">
        <f>'3.Spieltag'!AK23</f>
        <v>13</v>
      </c>
      <c r="AJ19" s="27">
        <f t="shared" si="11"/>
        <v>39</v>
      </c>
      <c r="AK19" s="28">
        <f t="shared" si="12"/>
        <v>9</v>
      </c>
      <c r="AL19" s="1"/>
    </row>
    <row r="20" spans="1:38" ht="24.9" customHeight="1" thickBot="1" x14ac:dyDescent="0.3">
      <c r="A20" s="32">
        <f t="shared" si="0"/>
        <v>10</v>
      </c>
      <c r="B20" s="24" t="str">
        <f>'3.Spieltag'!B17</f>
        <v>Fabian1904</v>
      </c>
      <c r="C20" s="20" t="s">
        <v>105</v>
      </c>
      <c r="D20" s="21" t="s">
        <v>20</v>
      </c>
      <c r="E20" s="22">
        <f t="shared" si="1"/>
        <v>0</v>
      </c>
      <c r="F20" s="20" t="s">
        <v>105</v>
      </c>
      <c r="G20" s="21" t="s">
        <v>3</v>
      </c>
      <c r="H20" s="22">
        <f t="shared" si="2"/>
        <v>0</v>
      </c>
      <c r="I20" s="20" t="s">
        <v>105</v>
      </c>
      <c r="J20" s="21" t="s">
        <v>105</v>
      </c>
      <c r="K20" s="22">
        <f t="shared" si="3"/>
        <v>0</v>
      </c>
      <c r="L20" s="20" t="s">
        <v>106</v>
      </c>
      <c r="M20" s="21" t="s">
        <v>20</v>
      </c>
      <c r="N20" s="22" t="str">
        <f t="shared" si="4"/>
        <v>2</v>
      </c>
      <c r="O20" s="20" t="s">
        <v>105</v>
      </c>
      <c r="P20" s="21" t="s">
        <v>106</v>
      </c>
      <c r="Q20" s="22">
        <f t="shared" si="5"/>
        <v>0</v>
      </c>
      <c r="R20" s="20" t="s">
        <v>106</v>
      </c>
      <c r="S20" s="21" t="s">
        <v>105</v>
      </c>
      <c r="T20" s="22">
        <f t="shared" si="6"/>
        <v>0</v>
      </c>
      <c r="U20" s="20" t="s">
        <v>105</v>
      </c>
      <c r="V20" s="21" t="s">
        <v>105</v>
      </c>
      <c r="W20" s="113">
        <f t="shared" si="7"/>
        <v>0</v>
      </c>
      <c r="X20" s="20" t="s">
        <v>20</v>
      </c>
      <c r="Y20" s="21" t="s">
        <v>106</v>
      </c>
      <c r="Z20" s="22" t="str">
        <f t="shared" si="8"/>
        <v>2</v>
      </c>
      <c r="AA20" s="20" t="s">
        <v>20</v>
      </c>
      <c r="AB20" s="21" t="s">
        <v>105</v>
      </c>
      <c r="AC20" s="22">
        <f t="shared" si="9"/>
        <v>0</v>
      </c>
      <c r="AD20" s="31"/>
      <c r="AE20" s="29"/>
      <c r="AF20" s="22"/>
      <c r="AG20" s="24">
        <f t="shared" si="10"/>
        <v>4</v>
      </c>
      <c r="AH20" s="25">
        <f>'3.Spieltag'!AJ17</f>
        <v>34</v>
      </c>
      <c r="AI20" s="26">
        <f>'3.Spieltag'!AK17</f>
        <v>7</v>
      </c>
      <c r="AJ20" s="27">
        <f t="shared" si="11"/>
        <v>38</v>
      </c>
      <c r="AK20" s="28">
        <f t="shared" si="12"/>
        <v>10</v>
      </c>
      <c r="AL20" s="1"/>
    </row>
    <row r="21" spans="1:38" ht="24.9" customHeight="1" thickBot="1" x14ac:dyDescent="0.3">
      <c r="A21" s="32">
        <f t="shared" si="0"/>
        <v>11</v>
      </c>
      <c r="B21" s="24" t="str">
        <f>'3.Spieltag'!B21</f>
        <v>Franzi 04</v>
      </c>
      <c r="C21" s="20" t="s">
        <v>105</v>
      </c>
      <c r="D21" s="21" t="s">
        <v>20</v>
      </c>
      <c r="E21" s="22">
        <f t="shared" si="1"/>
        <v>0</v>
      </c>
      <c r="F21" s="20" t="s">
        <v>105</v>
      </c>
      <c r="G21" s="21" t="s">
        <v>20</v>
      </c>
      <c r="H21" s="22">
        <f t="shared" si="2"/>
        <v>0</v>
      </c>
      <c r="I21" s="20" t="s">
        <v>20</v>
      </c>
      <c r="J21" s="21" t="s">
        <v>20</v>
      </c>
      <c r="K21" s="22">
        <f t="shared" si="3"/>
        <v>0</v>
      </c>
      <c r="L21" s="20" t="s">
        <v>20</v>
      </c>
      <c r="M21" s="21" t="s">
        <v>105</v>
      </c>
      <c r="N21" s="22">
        <f t="shared" si="4"/>
        <v>0</v>
      </c>
      <c r="O21" s="20" t="s">
        <v>20</v>
      </c>
      <c r="P21" s="21" t="s">
        <v>105</v>
      </c>
      <c r="Q21" s="22">
        <f t="shared" si="5"/>
        <v>0</v>
      </c>
      <c r="R21" s="20" t="s">
        <v>20</v>
      </c>
      <c r="S21" s="21" t="s">
        <v>105</v>
      </c>
      <c r="T21" s="22" t="str">
        <f t="shared" si="6"/>
        <v>2</v>
      </c>
      <c r="U21" s="20" t="s">
        <v>20</v>
      </c>
      <c r="V21" s="21" t="s">
        <v>105</v>
      </c>
      <c r="W21" s="113">
        <f t="shared" si="7"/>
        <v>0</v>
      </c>
      <c r="X21" s="20" t="s">
        <v>20</v>
      </c>
      <c r="Y21" s="21" t="s">
        <v>105</v>
      </c>
      <c r="Z21" s="22" t="str">
        <f t="shared" si="8"/>
        <v>3</v>
      </c>
      <c r="AA21" s="20" t="s">
        <v>106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5</v>
      </c>
      <c r="AH21" s="25">
        <f>'3.Spieltag'!AJ21</f>
        <v>32</v>
      </c>
      <c r="AI21" s="26">
        <f>'3.Spieltag'!AK21</f>
        <v>11</v>
      </c>
      <c r="AJ21" s="27">
        <f t="shared" si="11"/>
        <v>37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11</v>
      </c>
      <c r="B22" s="24" t="str">
        <f>'3.Spieltag'!B20</f>
        <v>Jubby</v>
      </c>
      <c r="C22" s="20" t="s">
        <v>20</v>
      </c>
      <c r="D22" s="21" t="s">
        <v>106</v>
      </c>
      <c r="E22" s="22">
        <f t="shared" si="1"/>
        <v>0</v>
      </c>
      <c r="F22" s="20" t="s">
        <v>20</v>
      </c>
      <c r="G22" s="21" t="s">
        <v>105</v>
      </c>
      <c r="H22" s="22">
        <f t="shared" si="2"/>
        <v>0</v>
      </c>
      <c r="I22" s="20" t="s">
        <v>20</v>
      </c>
      <c r="J22" s="21" t="s">
        <v>105</v>
      </c>
      <c r="K22" s="22" t="str">
        <f t="shared" si="3"/>
        <v>2</v>
      </c>
      <c r="L22" s="20" t="s">
        <v>3</v>
      </c>
      <c r="M22" s="21" t="s">
        <v>105</v>
      </c>
      <c r="N22" s="22">
        <f t="shared" si="4"/>
        <v>0</v>
      </c>
      <c r="O22" s="20" t="s">
        <v>3</v>
      </c>
      <c r="P22" s="21" t="s">
        <v>106</v>
      </c>
      <c r="Q22" s="22">
        <f t="shared" si="5"/>
        <v>0</v>
      </c>
      <c r="R22" s="20" t="s">
        <v>105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113">
        <f t="shared" si="7"/>
        <v>0</v>
      </c>
      <c r="X22" s="20" t="s">
        <v>3</v>
      </c>
      <c r="Y22" s="21" t="s">
        <v>105</v>
      </c>
      <c r="Z22" s="22" t="str">
        <f t="shared" si="8"/>
        <v>2</v>
      </c>
      <c r="AA22" s="20" t="s">
        <v>106</v>
      </c>
      <c r="AB22" s="21" t="s">
        <v>20</v>
      </c>
      <c r="AC22" s="22">
        <f t="shared" si="9"/>
        <v>0</v>
      </c>
      <c r="AD22" s="31"/>
      <c r="AE22" s="29"/>
      <c r="AF22" s="22"/>
      <c r="AG22" s="24">
        <f t="shared" si="10"/>
        <v>4</v>
      </c>
      <c r="AH22" s="25">
        <f>'3.Spieltag'!AJ20</f>
        <v>33</v>
      </c>
      <c r="AI22" s="26">
        <f>'3.Spieltag'!AK20</f>
        <v>10</v>
      </c>
      <c r="AJ22" s="27">
        <f t="shared" si="11"/>
        <v>37</v>
      </c>
      <c r="AK22" s="28">
        <f t="shared" si="12"/>
        <v>11</v>
      </c>
      <c r="AL22" s="1"/>
    </row>
    <row r="23" spans="1:38" ht="24.9" customHeight="1" thickBot="1" x14ac:dyDescent="0.3">
      <c r="A23" s="32">
        <f t="shared" si="0"/>
        <v>11</v>
      </c>
      <c r="B23" s="24" t="str">
        <f>'3.Spieltag'!B14</f>
        <v>Silja04</v>
      </c>
      <c r="C23" s="20" t="s">
        <v>105</v>
      </c>
      <c r="D23" s="21" t="s">
        <v>20</v>
      </c>
      <c r="E23" s="22">
        <f t="shared" si="1"/>
        <v>0</v>
      </c>
      <c r="F23" s="20" t="s">
        <v>106</v>
      </c>
      <c r="G23" s="21" t="s">
        <v>3</v>
      </c>
      <c r="H23" s="22">
        <f t="shared" si="2"/>
        <v>0</v>
      </c>
      <c r="I23" s="20" t="s">
        <v>20</v>
      </c>
      <c r="J23" s="21" t="s">
        <v>20</v>
      </c>
      <c r="K23" s="22">
        <f t="shared" si="3"/>
        <v>0</v>
      </c>
      <c r="L23" s="20" t="s">
        <v>20</v>
      </c>
      <c r="M23" s="21" t="s">
        <v>20</v>
      </c>
      <c r="N23" s="22">
        <f t="shared" si="4"/>
        <v>0</v>
      </c>
      <c r="O23" s="20" t="s">
        <v>20</v>
      </c>
      <c r="P23" s="21" t="s">
        <v>105</v>
      </c>
      <c r="Q23" s="22">
        <f t="shared" si="5"/>
        <v>0</v>
      </c>
      <c r="R23" s="20" t="s">
        <v>105</v>
      </c>
      <c r="S23" s="21" t="s">
        <v>20</v>
      </c>
      <c r="T23" s="22">
        <f t="shared" si="6"/>
        <v>0</v>
      </c>
      <c r="U23" s="20" t="s">
        <v>20</v>
      </c>
      <c r="V23" s="21" t="s">
        <v>20</v>
      </c>
      <c r="W23" s="113">
        <f t="shared" si="7"/>
        <v>0</v>
      </c>
      <c r="X23" s="20" t="s">
        <v>106</v>
      </c>
      <c r="Y23" s="21" t="s">
        <v>20</v>
      </c>
      <c r="Z23" s="22">
        <f t="shared" si="8"/>
        <v>0</v>
      </c>
      <c r="AA23" s="20" t="s">
        <v>105</v>
      </c>
      <c r="AB23" s="21" t="s">
        <v>20</v>
      </c>
      <c r="AC23" s="22">
        <f t="shared" si="9"/>
        <v>0</v>
      </c>
      <c r="AD23" s="31"/>
      <c r="AE23" s="29"/>
      <c r="AF23" s="22"/>
      <c r="AG23" s="24">
        <f t="shared" si="10"/>
        <v>0</v>
      </c>
      <c r="AH23" s="25">
        <f>'3.Spieltag'!AJ14</f>
        <v>37</v>
      </c>
      <c r="AI23" s="26">
        <f>'3.Spieltag'!AK14</f>
        <v>4</v>
      </c>
      <c r="AJ23" s="27">
        <f t="shared" si="11"/>
        <v>37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11</v>
      </c>
      <c r="B24" s="24" t="str">
        <f>'3.Spieltag'!B22</f>
        <v>SkillFailer</v>
      </c>
      <c r="C24" s="20"/>
      <c r="D24" s="21"/>
      <c r="E24" s="22"/>
      <c r="F24" s="20" t="s">
        <v>105</v>
      </c>
      <c r="G24" s="21" t="s">
        <v>3</v>
      </c>
      <c r="H24" s="22">
        <f t="shared" si="2"/>
        <v>0</v>
      </c>
      <c r="I24" s="20" t="s">
        <v>20</v>
      </c>
      <c r="J24" s="21" t="s">
        <v>105</v>
      </c>
      <c r="K24" s="22" t="str">
        <f t="shared" si="3"/>
        <v>2</v>
      </c>
      <c r="L24" s="20" t="s">
        <v>105</v>
      </c>
      <c r="M24" s="21" t="s">
        <v>20</v>
      </c>
      <c r="N24" s="22" t="str">
        <f t="shared" si="4"/>
        <v>3</v>
      </c>
      <c r="O24" s="20" t="s">
        <v>20</v>
      </c>
      <c r="P24" s="21" t="s">
        <v>105</v>
      </c>
      <c r="Q24" s="22">
        <f t="shared" si="5"/>
        <v>0</v>
      </c>
      <c r="R24" s="20" t="s">
        <v>105</v>
      </c>
      <c r="S24" s="21" t="s">
        <v>20</v>
      </c>
      <c r="T24" s="22">
        <f t="shared" si="6"/>
        <v>0</v>
      </c>
      <c r="U24" s="20" t="s">
        <v>20</v>
      </c>
      <c r="V24" s="21" t="s">
        <v>105</v>
      </c>
      <c r="W24" s="113">
        <f t="shared" si="7"/>
        <v>0</v>
      </c>
      <c r="X24" s="20" t="s">
        <v>105</v>
      </c>
      <c r="Y24" s="21" t="s">
        <v>20</v>
      </c>
      <c r="Z24" s="22">
        <f t="shared" si="8"/>
        <v>0</v>
      </c>
      <c r="AA24" s="20" t="s">
        <v>105</v>
      </c>
      <c r="AB24" s="21" t="s">
        <v>20</v>
      </c>
      <c r="AC24" s="22">
        <f t="shared" si="9"/>
        <v>0</v>
      </c>
      <c r="AD24" s="31"/>
      <c r="AE24" s="29"/>
      <c r="AF24" s="22"/>
      <c r="AG24" s="24">
        <f t="shared" si="10"/>
        <v>5</v>
      </c>
      <c r="AH24" s="25">
        <f>'3.Spieltag'!AJ22</f>
        <v>32</v>
      </c>
      <c r="AI24" s="26">
        <f>'3.Spieltag'!AK22</f>
        <v>11</v>
      </c>
      <c r="AJ24" s="27">
        <f t="shared" si="11"/>
        <v>37</v>
      </c>
      <c r="AK24" s="28">
        <f t="shared" si="12"/>
        <v>11</v>
      </c>
      <c r="AL24" s="1"/>
    </row>
    <row r="25" spans="1:38" ht="24.9" customHeight="1" thickBot="1" x14ac:dyDescent="0.3">
      <c r="A25" s="32">
        <f t="shared" si="0"/>
        <v>15</v>
      </c>
      <c r="B25" s="24" t="str">
        <f>'3.Spieltag'!B24</f>
        <v>ralle04</v>
      </c>
      <c r="C25" s="20" t="s">
        <v>20</v>
      </c>
      <c r="D25" s="21" t="s">
        <v>105</v>
      </c>
      <c r="E25" s="22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0" t="s">
        <v>105</v>
      </c>
      <c r="G25" s="21" t="s">
        <v>105</v>
      </c>
      <c r="H25" s="22" t="str">
        <f t="shared" si="2"/>
        <v>5</v>
      </c>
      <c r="I25" s="20" t="s">
        <v>105</v>
      </c>
      <c r="J25" s="21" t="s">
        <v>105</v>
      </c>
      <c r="K25" s="22">
        <f t="shared" si="3"/>
        <v>0</v>
      </c>
      <c r="L25" s="20" t="s">
        <v>20</v>
      </c>
      <c r="M25" s="21" t="s">
        <v>20</v>
      </c>
      <c r="N25" s="22">
        <f t="shared" si="4"/>
        <v>0</v>
      </c>
      <c r="O25" s="20" t="s">
        <v>20</v>
      </c>
      <c r="P25" s="21" t="s">
        <v>105</v>
      </c>
      <c r="Q25" s="22">
        <f t="shared" si="5"/>
        <v>0</v>
      </c>
      <c r="R25" s="20" t="s">
        <v>105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113">
        <f t="shared" si="7"/>
        <v>0</v>
      </c>
      <c r="X25" s="20" t="s">
        <v>20</v>
      </c>
      <c r="Y25" s="21" t="s">
        <v>105</v>
      </c>
      <c r="Z25" s="22" t="str">
        <f t="shared" si="8"/>
        <v>3</v>
      </c>
      <c r="AA25" s="20" t="s">
        <v>105</v>
      </c>
      <c r="AB25" s="21" t="s">
        <v>20</v>
      </c>
      <c r="AC25" s="22">
        <f t="shared" si="9"/>
        <v>0</v>
      </c>
      <c r="AD25" s="31"/>
      <c r="AE25" s="29"/>
      <c r="AF25" s="22"/>
      <c r="AG25" s="24">
        <f t="shared" si="10"/>
        <v>8</v>
      </c>
      <c r="AH25" s="25">
        <f>'3.Spieltag'!AJ24</f>
        <v>28</v>
      </c>
      <c r="AI25" s="26">
        <f>'3.Spieltag'!AK24</f>
        <v>13</v>
      </c>
      <c r="AJ25" s="27">
        <f t="shared" si="11"/>
        <v>36</v>
      </c>
      <c r="AK25" s="28">
        <f t="shared" si="12"/>
        <v>15</v>
      </c>
      <c r="AL25" s="1"/>
    </row>
    <row r="26" spans="1:38" ht="24.9" customHeight="1" thickBot="1" x14ac:dyDescent="0.3">
      <c r="A26" s="32">
        <f t="shared" si="0"/>
        <v>16</v>
      </c>
      <c r="B26" s="24" t="str">
        <f>'3.Spieltag'!B26</f>
        <v>Silfa04</v>
      </c>
      <c r="C26" s="20" t="s">
        <v>20</v>
      </c>
      <c r="D26" s="21" t="s">
        <v>105</v>
      </c>
      <c r="E26" s="22">
        <f t="shared" si="13"/>
        <v>0</v>
      </c>
      <c r="F26" s="20" t="s">
        <v>3</v>
      </c>
      <c r="G26" s="21" t="s">
        <v>108</v>
      </c>
      <c r="H26" s="22">
        <f t="shared" si="2"/>
        <v>0</v>
      </c>
      <c r="I26" s="20" t="s">
        <v>105</v>
      </c>
      <c r="J26" s="21" t="s">
        <v>105</v>
      </c>
      <c r="K26" s="22">
        <f t="shared" si="3"/>
        <v>0</v>
      </c>
      <c r="L26" s="20" t="s">
        <v>106</v>
      </c>
      <c r="M26" s="21" t="s">
        <v>105</v>
      </c>
      <c r="N26" s="22" t="str">
        <f t="shared" si="4"/>
        <v>3</v>
      </c>
      <c r="O26" s="20" t="s">
        <v>20</v>
      </c>
      <c r="P26" s="21" t="s">
        <v>105</v>
      </c>
      <c r="Q26" s="22">
        <f t="shared" si="5"/>
        <v>0</v>
      </c>
      <c r="R26" s="20" t="s">
        <v>106</v>
      </c>
      <c r="S26" s="21" t="s">
        <v>3</v>
      </c>
      <c r="T26" s="22">
        <f t="shared" si="6"/>
        <v>0</v>
      </c>
      <c r="U26" s="20" t="s">
        <v>20</v>
      </c>
      <c r="V26" s="21" t="s">
        <v>20</v>
      </c>
      <c r="W26" s="113">
        <f t="shared" si="7"/>
        <v>0</v>
      </c>
      <c r="X26" s="20" t="s">
        <v>105</v>
      </c>
      <c r="Y26" s="21" t="s">
        <v>106</v>
      </c>
      <c r="Z26" s="22" t="str">
        <f t="shared" si="8"/>
        <v>5</v>
      </c>
      <c r="AA26" s="20" t="s">
        <v>106</v>
      </c>
      <c r="AB26" s="21" t="s">
        <v>3</v>
      </c>
      <c r="AC26" s="22">
        <f t="shared" si="9"/>
        <v>0</v>
      </c>
      <c r="AD26" s="31"/>
      <c r="AE26" s="29"/>
      <c r="AF26" s="22"/>
      <c r="AG26" s="24">
        <f t="shared" si="10"/>
        <v>8</v>
      </c>
      <c r="AH26" s="25">
        <f>'3.Spieltag'!AJ26</f>
        <v>26</v>
      </c>
      <c r="AI26" s="26">
        <f>'3.Spieltag'!AK26</f>
        <v>16</v>
      </c>
      <c r="AJ26" s="27">
        <f t="shared" si="11"/>
        <v>34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17</v>
      </c>
      <c r="B27" s="24" t="str">
        <f>'3.Spieltag'!B31</f>
        <v>Schalkekalle</v>
      </c>
      <c r="C27" s="20" t="s">
        <v>105</v>
      </c>
      <c r="D27" s="21" t="s">
        <v>105</v>
      </c>
      <c r="E27" s="22" t="str">
        <f t="shared" si="13"/>
        <v>3</v>
      </c>
      <c r="F27" s="20" t="s">
        <v>20</v>
      </c>
      <c r="G27" s="21" t="s">
        <v>20</v>
      </c>
      <c r="H27" s="22" t="str">
        <f t="shared" si="2"/>
        <v>3</v>
      </c>
      <c r="I27" s="20" t="s">
        <v>20</v>
      </c>
      <c r="J27" s="21" t="s">
        <v>105</v>
      </c>
      <c r="K27" s="22" t="str">
        <f t="shared" si="3"/>
        <v>2</v>
      </c>
      <c r="L27" s="20" t="s">
        <v>105</v>
      </c>
      <c r="M27" s="21" t="s">
        <v>106</v>
      </c>
      <c r="N27" s="22">
        <f t="shared" si="4"/>
        <v>0</v>
      </c>
      <c r="O27" s="20" t="s">
        <v>3</v>
      </c>
      <c r="P27" s="21" t="s">
        <v>105</v>
      </c>
      <c r="Q27" s="22">
        <f t="shared" si="5"/>
        <v>0</v>
      </c>
      <c r="R27" s="20" t="s">
        <v>105</v>
      </c>
      <c r="S27" s="21" t="s">
        <v>20</v>
      </c>
      <c r="T27" s="22">
        <f t="shared" si="6"/>
        <v>0</v>
      </c>
      <c r="U27" s="20" t="s">
        <v>20</v>
      </c>
      <c r="V27" s="21" t="s">
        <v>20</v>
      </c>
      <c r="W27" s="113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105</v>
      </c>
      <c r="AC27" s="22">
        <f t="shared" si="9"/>
        <v>0</v>
      </c>
      <c r="AD27" s="31"/>
      <c r="AE27" s="29"/>
      <c r="AF27" s="22"/>
      <c r="AG27" s="24">
        <f t="shared" si="10"/>
        <v>10</v>
      </c>
      <c r="AH27" s="25">
        <f>'3.Spieltag'!AJ31</f>
        <v>22</v>
      </c>
      <c r="AI27" s="26">
        <f>'3.Spieltag'!AK31</f>
        <v>19</v>
      </c>
      <c r="AJ27" s="27">
        <f t="shared" si="11"/>
        <v>32</v>
      </c>
      <c r="AK27" s="28">
        <f t="shared" si="12"/>
        <v>17</v>
      </c>
      <c r="AL27" s="1"/>
    </row>
    <row r="28" spans="1:38" ht="24.9" customHeight="1" thickBot="1" x14ac:dyDescent="0.3">
      <c r="A28" s="32">
        <f t="shared" si="0"/>
        <v>17</v>
      </c>
      <c r="B28" s="24" t="str">
        <f>'3.Spieltag'!B28</f>
        <v>Tanja 04</v>
      </c>
      <c r="C28" s="20" t="s">
        <v>20</v>
      </c>
      <c r="D28" s="21" t="s">
        <v>106</v>
      </c>
      <c r="E28" s="22">
        <f t="shared" si="13"/>
        <v>0</v>
      </c>
      <c r="F28" s="20" t="s">
        <v>105</v>
      </c>
      <c r="G28" s="21" t="s">
        <v>105</v>
      </c>
      <c r="H28" s="22" t="str">
        <f t="shared" si="2"/>
        <v>5</v>
      </c>
      <c r="I28" s="20" t="s">
        <v>20</v>
      </c>
      <c r="J28" s="21" t="s">
        <v>105</v>
      </c>
      <c r="K28" s="22" t="str">
        <f t="shared" si="3"/>
        <v>2</v>
      </c>
      <c r="L28" s="20" t="s">
        <v>20</v>
      </c>
      <c r="M28" s="21" t="s">
        <v>105</v>
      </c>
      <c r="N28" s="22">
        <f t="shared" si="4"/>
        <v>0</v>
      </c>
      <c r="O28" s="20" t="s">
        <v>20</v>
      </c>
      <c r="P28" s="21" t="s">
        <v>106</v>
      </c>
      <c r="Q28" s="22">
        <f t="shared" si="5"/>
        <v>0</v>
      </c>
      <c r="R28" s="20" t="s">
        <v>105</v>
      </c>
      <c r="S28" s="21" t="s">
        <v>105</v>
      </c>
      <c r="T28" s="22">
        <f t="shared" si="6"/>
        <v>0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106</v>
      </c>
      <c r="Z28" s="22" t="str">
        <f t="shared" si="8"/>
        <v>2</v>
      </c>
      <c r="AA28" s="20" t="s">
        <v>20</v>
      </c>
      <c r="AB28" s="21" t="s">
        <v>105</v>
      </c>
      <c r="AC28" s="22">
        <f t="shared" si="9"/>
        <v>0</v>
      </c>
      <c r="AD28" s="31"/>
      <c r="AE28" s="29"/>
      <c r="AF28" s="22"/>
      <c r="AG28" s="24">
        <f t="shared" si="10"/>
        <v>9</v>
      </c>
      <c r="AH28" s="25">
        <f>'3.Spieltag'!AJ28</f>
        <v>23</v>
      </c>
      <c r="AI28" s="26">
        <f>'3.Spieltag'!AK28</f>
        <v>18</v>
      </c>
      <c r="AJ28" s="27">
        <f t="shared" si="11"/>
        <v>32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19</v>
      </c>
      <c r="B29" s="24" t="str">
        <f>'3.Spieltag'!B27</f>
        <v>archie04</v>
      </c>
      <c r="C29" s="20" t="s">
        <v>105</v>
      </c>
      <c r="D29" s="21" t="s">
        <v>105</v>
      </c>
      <c r="E29" s="22" t="str">
        <f t="shared" si="13"/>
        <v>3</v>
      </c>
      <c r="F29" s="20" t="s">
        <v>105</v>
      </c>
      <c r="G29" s="21" t="s">
        <v>20</v>
      </c>
      <c r="H29" s="22">
        <f t="shared" si="2"/>
        <v>0</v>
      </c>
      <c r="I29" s="20" t="s">
        <v>20</v>
      </c>
      <c r="J29" s="21" t="s">
        <v>105</v>
      </c>
      <c r="K29" s="22" t="str">
        <f t="shared" si="3"/>
        <v>2</v>
      </c>
      <c r="L29" s="20" t="s">
        <v>105</v>
      </c>
      <c r="M29" s="21" t="s">
        <v>105</v>
      </c>
      <c r="N29" s="22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105</v>
      </c>
      <c r="T29" s="22" t="str">
        <f t="shared" si="6"/>
        <v>2</v>
      </c>
      <c r="U29" s="20" t="s">
        <v>105</v>
      </c>
      <c r="V29" s="21" t="s">
        <v>105</v>
      </c>
      <c r="W29" s="113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>
        <f t="shared" si="9"/>
        <v>0</v>
      </c>
      <c r="AD29" s="31"/>
      <c r="AE29" s="29"/>
      <c r="AF29" s="22"/>
      <c r="AG29" s="24">
        <f t="shared" si="10"/>
        <v>7</v>
      </c>
      <c r="AH29" s="25">
        <f>'3.Spieltag'!AJ27</f>
        <v>24</v>
      </c>
      <c r="AI29" s="26">
        <f>'3.Spieltag'!AK27</f>
        <v>17</v>
      </c>
      <c r="AJ29" s="27">
        <f t="shared" si="11"/>
        <v>31</v>
      </c>
      <c r="AK29" s="28">
        <f t="shared" si="12"/>
        <v>19</v>
      </c>
      <c r="AL29" s="1"/>
    </row>
    <row r="30" spans="1:38" ht="28.2" customHeight="1" thickBot="1" x14ac:dyDescent="0.3">
      <c r="A30" s="32">
        <f t="shared" si="0"/>
        <v>20</v>
      </c>
      <c r="B30" s="24" t="str">
        <f>'3.Spieltag'!B30</f>
        <v>Mike04</v>
      </c>
      <c r="C30" s="20" t="s">
        <v>20</v>
      </c>
      <c r="D30" s="21" t="s">
        <v>106</v>
      </c>
      <c r="E30" s="22">
        <f t="shared" si="13"/>
        <v>0</v>
      </c>
      <c r="F30" s="20" t="s">
        <v>20</v>
      </c>
      <c r="G30" s="21" t="s">
        <v>105</v>
      </c>
      <c r="H30" s="22">
        <f t="shared" si="2"/>
        <v>0</v>
      </c>
      <c r="I30" s="20" t="s">
        <v>20</v>
      </c>
      <c r="J30" s="21" t="s">
        <v>106</v>
      </c>
      <c r="K30" s="22" t="str">
        <f t="shared" si="3"/>
        <v>5</v>
      </c>
      <c r="L30" s="20" t="s">
        <v>105</v>
      </c>
      <c r="M30" s="21" t="s">
        <v>105</v>
      </c>
      <c r="N30" s="22">
        <f t="shared" si="4"/>
        <v>0</v>
      </c>
      <c r="O30" s="20" t="s">
        <v>20</v>
      </c>
      <c r="P30" s="21" t="s">
        <v>106</v>
      </c>
      <c r="Q30" s="22">
        <f t="shared" si="5"/>
        <v>0</v>
      </c>
      <c r="R30" s="20" t="s">
        <v>105</v>
      </c>
      <c r="S30" s="21" t="s">
        <v>20</v>
      </c>
      <c r="T30" s="22">
        <f t="shared" si="6"/>
        <v>0</v>
      </c>
      <c r="U30" s="20" t="s">
        <v>20</v>
      </c>
      <c r="V30" s="21" t="s">
        <v>105</v>
      </c>
      <c r="W30" s="113">
        <f t="shared" si="7"/>
        <v>0</v>
      </c>
      <c r="X30" s="20" t="s">
        <v>20</v>
      </c>
      <c r="Y30" s="21" t="s">
        <v>106</v>
      </c>
      <c r="Z30" s="22" t="str">
        <f t="shared" si="8"/>
        <v>2</v>
      </c>
      <c r="AA30" s="20" t="s">
        <v>105</v>
      </c>
      <c r="AB30" s="21" t="s">
        <v>3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'3.Spieltag'!AJ30</f>
        <v>22</v>
      </c>
      <c r="AI30" s="26">
        <f>'3.Spieltag'!AK30</f>
        <v>19</v>
      </c>
      <c r="AJ30" s="27">
        <f t="shared" si="11"/>
        <v>29</v>
      </c>
      <c r="AK30" s="28">
        <f t="shared" si="12"/>
        <v>20</v>
      </c>
      <c r="AL30" s="1"/>
    </row>
    <row r="31" spans="1:38" ht="24.9" customHeight="1" thickBot="1" x14ac:dyDescent="0.3">
      <c r="A31" s="32">
        <f t="shared" si="0"/>
        <v>21</v>
      </c>
      <c r="B31" s="24" t="str">
        <f>'3.Spieltag'!B29</f>
        <v>Master1</v>
      </c>
      <c r="C31" s="20" t="s">
        <v>20</v>
      </c>
      <c r="D31" s="21" t="s">
        <v>106</v>
      </c>
      <c r="E31" s="22">
        <f t="shared" si="13"/>
        <v>0</v>
      </c>
      <c r="F31" s="20" t="s">
        <v>20</v>
      </c>
      <c r="G31" s="21" t="s">
        <v>105</v>
      </c>
      <c r="H31" s="22">
        <f t="shared" si="2"/>
        <v>0</v>
      </c>
      <c r="I31" s="20" t="s">
        <v>106</v>
      </c>
      <c r="J31" s="21" t="s">
        <v>106</v>
      </c>
      <c r="K31" s="22">
        <f t="shared" si="3"/>
        <v>0</v>
      </c>
      <c r="L31" s="20" t="s">
        <v>105</v>
      </c>
      <c r="M31" s="21" t="s">
        <v>105</v>
      </c>
      <c r="N31" s="22">
        <f t="shared" si="4"/>
        <v>0</v>
      </c>
      <c r="O31" s="20" t="s">
        <v>106</v>
      </c>
      <c r="P31" s="21" t="s">
        <v>105</v>
      </c>
      <c r="Q31" s="22" t="str">
        <f t="shared" si="5"/>
        <v>2</v>
      </c>
      <c r="R31" s="20" t="s">
        <v>105</v>
      </c>
      <c r="S31" s="21" t="s">
        <v>105</v>
      </c>
      <c r="T31" s="22">
        <f t="shared" si="6"/>
        <v>0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>
        <f t="shared" si="9"/>
        <v>0</v>
      </c>
      <c r="AD31" s="31"/>
      <c r="AE31" s="29"/>
      <c r="AF31" s="22"/>
      <c r="AG31" s="24">
        <f t="shared" si="10"/>
        <v>4</v>
      </c>
      <c r="AH31" s="25">
        <f>'3.Spieltag'!AJ29</f>
        <v>22</v>
      </c>
      <c r="AI31" s="26">
        <f>'3.Spieltag'!AK29</f>
        <v>19</v>
      </c>
      <c r="AJ31" s="27">
        <f t="shared" si="11"/>
        <v>26</v>
      </c>
      <c r="AK31" s="28">
        <f t="shared" si="12"/>
        <v>21</v>
      </c>
      <c r="AL31" s="1"/>
    </row>
    <row r="32" spans="1:38" ht="24.9" customHeight="1" thickBot="1" x14ac:dyDescent="0.3">
      <c r="A32" s="32">
        <f t="shared" si="0"/>
        <v>21</v>
      </c>
      <c r="B32" s="24" t="str">
        <f>'3.Spieltag'!B32</f>
        <v>schalt04</v>
      </c>
      <c r="C32" s="20" t="s">
        <v>3</v>
      </c>
      <c r="D32" s="21" t="s">
        <v>105</v>
      </c>
      <c r="E32" s="22">
        <f t="shared" si="13"/>
        <v>0</v>
      </c>
      <c r="F32" s="20" t="s">
        <v>105</v>
      </c>
      <c r="G32" s="21" t="s">
        <v>20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 t="str">
        <f t="shared" si="4"/>
        <v>3</v>
      </c>
      <c r="O32" s="20" t="s">
        <v>106</v>
      </c>
      <c r="P32" s="21" t="s">
        <v>106</v>
      </c>
      <c r="Q32" s="22">
        <f t="shared" si="5"/>
        <v>0</v>
      </c>
      <c r="R32" s="20" t="s">
        <v>20</v>
      </c>
      <c r="S32" s="21" t="s">
        <v>105</v>
      </c>
      <c r="T32" s="22" t="str">
        <f t="shared" si="6"/>
        <v>2</v>
      </c>
      <c r="U32" s="20" t="s">
        <v>105</v>
      </c>
      <c r="V32" s="21" t="s">
        <v>105</v>
      </c>
      <c r="W32" s="113">
        <f t="shared" si="7"/>
        <v>0</v>
      </c>
      <c r="X32" s="20" t="s">
        <v>105</v>
      </c>
      <c r="Y32" s="21" t="s">
        <v>105</v>
      </c>
      <c r="Z32" s="22">
        <f t="shared" si="8"/>
        <v>0</v>
      </c>
      <c r="AA32" s="20" t="s">
        <v>105</v>
      </c>
      <c r="AB32" s="21" t="s">
        <v>20</v>
      </c>
      <c r="AC32" s="22">
        <f t="shared" si="9"/>
        <v>0</v>
      </c>
      <c r="AD32" s="31"/>
      <c r="AE32" s="29"/>
      <c r="AF32" s="22"/>
      <c r="AG32" s="24">
        <f t="shared" si="10"/>
        <v>5</v>
      </c>
      <c r="AH32" s="25">
        <f>'3.Spieltag'!AJ32</f>
        <v>21</v>
      </c>
      <c r="AI32" s="26">
        <f>'3.Spieltag'!AK32</f>
        <v>22</v>
      </c>
      <c r="AJ32" s="27">
        <f t="shared" si="11"/>
        <v>26</v>
      </c>
      <c r="AK32" s="28">
        <f t="shared" si="12"/>
        <v>21</v>
      </c>
      <c r="AL32" s="1"/>
    </row>
    <row r="33" spans="1:38" ht="24.9" customHeight="1" thickBot="1" x14ac:dyDescent="0.3">
      <c r="A33" s="32">
        <f t="shared" si="0"/>
        <v>23</v>
      </c>
      <c r="B33" s="24" t="str">
        <f>'3.Spieltag'!B34</f>
        <v>Gudrun</v>
      </c>
      <c r="C33" s="20"/>
      <c r="D33" s="21"/>
      <c r="E33" s="22"/>
      <c r="F33" s="20" t="s">
        <v>105</v>
      </c>
      <c r="G33" s="21" t="s">
        <v>105</v>
      </c>
      <c r="H33" s="22" t="str">
        <f t="shared" si="2"/>
        <v>5</v>
      </c>
      <c r="I33" s="20" t="s">
        <v>105</v>
      </c>
      <c r="J33" s="21" t="s">
        <v>105</v>
      </c>
      <c r="K33" s="22">
        <f t="shared" si="3"/>
        <v>0</v>
      </c>
      <c r="L33" s="20" t="s">
        <v>20</v>
      </c>
      <c r="M33" s="21" t="s">
        <v>105</v>
      </c>
      <c r="N33" s="22">
        <f t="shared" si="4"/>
        <v>0</v>
      </c>
      <c r="O33" s="20" t="s">
        <v>105</v>
      </c>
      <c r="P33" s="21" t="s">
        <v>106</v>
      </c>
      <c r="Q33" s="22">
        <f t="shared" si="5"/>
        <v>0</v>
      </c>
      <c r="R33" s="20" t="s">
        <v>105</v>
      </c>
      <c r="S33" s="21" t="s">
        <v>105</v>
      </c>
      <c r="T33" s="22">
        <f t="shared" si="6"/>
        <v>0</v>
      </c>
      <c r="U33" s="20" t="s">
        <v>20</v>
      </c>
      <c r="V33" s="21" t="s">
        <v>105</v>
      </c>
      <c r="W33" s="113">
        <f t="shared" si="7"/>
        <v>0</v>
      </c>
      <c r="X33" s="20" t="s">
        <v>20</v>
      </c>
      <c r="Y33" s="21" t="s">
        <v>106</v>
      </c>
      <c r="Z33" s="22" t="str">
        <f t="shared" si="8"/>
        <v>2</v>
      </c>
      <c r="AA33" s="20" t="s">
        <v>105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7</v>
      </c>
      <c r="AH33" s="25">
        <f>'3.Spieltag'!AJ34</f>
        <v>15</v>
      </c>
      <c r="AI33" s="26">
        <f>'3.Spieltag'!AK34</f>
        <v>24</v>
      </c>
      <c r="AJ33" s="27">
        <f t="shared" si="11"/>
        <v>22</v>
      </c>
      <c r="AK33" s="28">
        <f t="shared" si="12"/>
        <v>23</v>
      </c>
      <c r="AL33" s="1"/>
    </row>
    <row r="34" spans="1:38" ht="24.9" customHeight="1" thickBot="1" x14ac:dyDescent="0.3">
      <c r="A34" s="32">
        <f t="shared" si="0"/>
        <v>24</v>
      </c>
      <c r="B34" s="24" t="str">
        <f>'3.Spieltag'!B33</f>
        <v>Ricardo04</v>
      </c>
      <c r="C34" s="20" t="s">
        <v>105</v>
      </c>
      <c r="D34" s="21" t="s">
        <v>20</v>
      </c>
      <c r="E34" s="22">
        <f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si="2"/>
        <v>0</v>
      </c>
      <c r="I34" s="20" t="s">
        <v>105</v>
      </c>
      <c r="J34" s="21" t="s">
        <v>105</v>
      </c>
      <c r="K34" s="22">
        <f t="shared" si="3"/>
        <v>0</v>
      </c>
      <c r="L34" s="20" t="s">
        <v>20</v>
      </c>
      <c r="M34" s="21" t="s">
        <v>105</v>
      </c>
      <c r="N34" s="22">
        <f t="shared" si="4"/>
        <v>0</v>
      </c>
      <c r="O34" s="20" t="s">
        <v>105</v>
      </c>
      <c r="P34" s="21" t="s">
        <v>20</v>
      </c>
      <c r="Q34" s="22" t="str">
        <f t="shared" si="5"/>
        <v>2</v>
      </c>
      <c r="R34" s="20" t="s">
        <v>105</v>
      </c>
      <c r="S34" s="21" t="s">
        <v>3</v>
      </c>
      <c r="T34" s="22">
        <f t="shared" si="6"/>
        <v>0</v>
      </c>
      <c r="U34" s="20" t="s">
        <v>105</v>
      </c>
      <c r="V34" s="21" t="s">
        <v>105</v>
      </c>
      <c r="W34" s="113">
        <f t="shared" si="7"/>
        <v>0</v>
      </c>
      <c r="X34" s="20" t="s">
        <v>105</v>
      </c>
      <c r="Y34" s="21" t="s">
        <v>20</v>
      </c>
      <c r="Z34" s="22">
        <f t="shared" si="8"/>
        <v>0</v>
      </c>
      <c r="AA34" s="20" t="s">
        <v>105</v>
      </c>
      <c r="AB34" s="21" t="s">
        <v>3</v>
      </c>
      <c r="AC34" s="22">
        <f t="shared" si="9"/>
        <v>0</v>
      </c>
      <c r="AD34" s="31"/>
      <c r="AE34" s="29"/>
      <c r="AF34" s="22"/>
      <c r="AG34" s="24">
        <f t="shared" si="10"/>
        <v>2</v>
      </c>
      <c r="AH34" s="25">
        <f>'3.Spieltag'!AJ33</f>
        <v>16</v>
      </c>
      <c r="AI34" s="26">
        <f>'3.Spieltag'!AK33</f>
        <v>23</v>
      </c>
      <c r="AJ34" s="27">
        <f t="shared" si="11"/>
        <v>18</v>
      </c>
      <c r="AK34" s="28">
        <f t="shared" si="12"/>
        <v>24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13</v>
      </c>
      <c r="G4" s="66"/>
      <c r="H4" s="66"/>
      <c r="I4" s="65" t="s">
        <v>66</v>
      </c>
      <c r="J4" s="66"/>
      <c r="K4" s="66"/>
      <c r="L4" s="65" t="s">
        <v>63</v>
      </c>
      <c r="M4" s="66"/>
      <c r="N4" s="66"/>
      <c r="O4" s="65" t="s">
        <v>103</v>
      </c>
      <c r="P4" s="66"/>
      <c r="Q4" s="66"/>
      <c r="R4" s="65" t="s">
        <v>64</v>
      </c>
      <c r="S4" s="66"/>
      <c r="T4" s="66"/>
      <c r="U4" s="65" t="s">
        <v>22</v>
      </c>
      <c r="V4" s="66"/>
      <c r="W4" s="66"/>
      <c r="X4" s="65" t="s">
        <v>16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.6" thickBot="1" x14ac:dyDescent="0.3">
      <c r="B6" s="17"/>
      <c r="C6" s="64" t="s">
        <v>62</v>
      </c>
      <c r="D6" s="68"/>
      <c r="E6" s="69"/>
      <c r="F6" s="64" t="s">
        <v>60</v>
      </c>
      <c r="G6" s="68"/>
      <c r="H6" s="69"/>
      <c r="I6" s="64" t="s">
        <v>19</v>
      </c>
      <c r="J6" s="68"/>
      <c r="K6" s="69"/>
      <c r="L6" s="111" t="s">
        <v>12</v>
      </c>
      <c r="M6" s="68"/>
      <c r="N6" s="69"/>
      <c r="O6" s="64" t="s">
        <v>14</v>
      </c>
      <c r="P6" s="68"/>
      <c r="Q6" s="69"/>
      <c r="R6" s="64" t="s">
        <v>65</v>
      </c>
      <c r="S6" s="68"/>
      <c r="T6" s="69"/>
      <c r="U6" s="64" t="s">
        <v>17</v>
      </c>
      <c r="V6" s="68"/>
      <c r="W6" s="69"/>
      <c r="X6" s="64" t="s">
        <v>104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20</v>
      </c>
      <c r="S10" s="91" t="s">
        <v>106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114</v>
      </c>
      <c r="Y10" s="91" t="s">
        <v>106</v>
      </c>
      <c r="Z10" s="92" t="s">
        <v>1</v>
      </c>
      <c r="AA10" s="90" t="s">
        <v>3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1</v>
      </c>
      <c r="B11" s="24" t="str">
        <f>'4.Spieltag'!B11</f>
        <v>shiny</v>
      </c>
      <c r="C11" s="20" t="s">
        <v>20</v>
      </c>
      <c r="D11" s="21" t="s">
        <v>105</v>
      </c>
      <c r="E11" s="22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0" t="s">
        <v>106</v>
      </c>
      <c r="M11" s="21" t="s">
        <v>20</v>
      </c>
      <c r="N11" s="11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0" t="s">
        <v>105</v>
      </c>
      <c r="P11" s="21" t="s">
        <v>105</v>
      </c>
      <c r="Q11" s="22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105</v>
      </c>
      <c r="Z11" s="22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105</v>
      </c>
      <c r="AC11" s="22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 t="shared" ref="AG11:AG34" si="10">E11+H11+K11+N11+Q11+T11+W11+Z11+AC11+AF11</f>
        <v>13</v>
      </c>
      <c r="AH11" s="25">
        <f>'4.Spieltag'!AJ11</f>
        <v>54</v>
      </c>
      <c r="AI11" s="26">
        <f>'4.Spieltag'!AK11</f>
        <v>1</v>
      </c>
      <c r="AJ11" s="27">
        <f t="shared" ref="AJ11:AJ34" si="11">AG11+AH11</f>
        <v>67</v>
      </c>
      <c r="AK11" s="28">
        <f t="shared" ref="AK11:AK34" si="12">RANK(AJ11,$AJ$11:$AJ$34)</f>
        <v>1</v>
      </c>
    </row>
    <row r="12" spans="1:38" ht="24.9" customHeight="1" thickBot="1" x14ac:dyDescent="0.3">
      <c r="A12" s="32">
        <f t="shared" si="0"/>
        <v>2</v>
      </c>
      <c r="B12" s="24" t="str">
        <f>'4.Spieltag'!B12</f>
        <v>atschi91</v>
      </c>
      <c r="C12" s="20" t="s">
        <v>20</v>
      </c>
      <c r="D12" s="21" t="s">
        <v>105</v>
      </c>
      <c r="E12" s="22" t="str">
        <f t="shared" si="1"/>
        <v>2</v>
      </c>
      <c r="F12" s="20" t="s">
        <v>20</v>
      </c>
      <c r="G12" s="21" t="s">
        <v>106</v>
      </c>
      <c r="H12" s="22">
        <f t="shared" si="2"/>
        <v>0</v>
      </c>
      <c r="I12" s="20" t="s">
        <v>105</v>
      </c>
      <c r="J12" s="21" t="s">
        <v>20</v>
      </c>
      <c r="K12" s="22" t="str">
        <f t="shared" si="3"/>
        <v>2</v>
      </c>
      <c r="L12" s="20" t="s">
        <v>106</v>
      </c>
      <c r="M12" s="21" t="s">
        <v>105</v>
      </c>
      <c r="N12" s="113">
        <f t="shared" si="4"/>
        <v>0</v>
      </c>
      <c r="O12" s="20" t="s">
        <v>105</v>
      </c>
      <c r="P12" s="21" t="s">
        <v>105</v>
      </c>
      <c r="Q12" s="22">
        <f t="shared" si="5"/>
        <v>0</v>
      </c>
      <c r="R12" s="20" t="s">
        <v>20</v>
      </c>
      <c r="S12" s="21" t="s">
        <v>105</v>
      </c>
      <c r="T12" s="22" t="str">
        <f t="shared" si="6"/>
        <v>2</v>
      </c>
      <c r="U12" s="20" t="s">
        <v>20</v>
      </c>
      <c r="V12" s="21" t="s">
        <v>105</v>
      </c>
      <c r="W12" s="22">
        <f t="shared" si="7"/>
        <v>0</v>
      </c>
      <c r="X12" s="20" t="s">
        <v>20</v>
      </c>
      <c r="Y12" s="21" t="s">
        <v>105</v>
      </c>
      <c r="Z12" s="22" t="str">
        <f t="shared" si="8"/>
        <v>2</v>
      </c>
      <c r="AA12" s="20" t="s">
        <v>20</v>
      </c>
      <c r="AB12" s="21" t="s">
        <v>105</v>
      </c>
      <c r="AC12" s="22" t="str">
        <f t="shared" si="9"/>
        <v>2</v>
      </c>
      <c r="AD12" s="31"/>
      <c r="AE12" s="29"/>
      <c r="AF12" s="22"/>
      <c r="AG12" s="24">
        <f t="shared" si="10"/>
        <v>10</v>
      </c>
      <c r="AH12" s="25">
        <f>'4.Spieltag'!AJ12</f>
        <v>51</v>
      </c>
      <c r="AI12" s="26">
        <f>'4.Spieltag'!AK12</f>
        <v>2</v>
      </c>
      <c r="AJ12" s="27">
        <f t="shared" si="11"/>
        <v>61</v>
      </c>
      <c r="AK12" s="28">
        <f t="shared" si="12"/>
        <v>2</v>
      </c>
    </row>
    <row r="13" spans="1:38" ht="24.9" customHeight="1" thickBot="1" x14ac:dyDescent="0.3">
      <c r="A13" s="32">
        <f t="shared" si="0"/>
        <v>3</v>
      </c>
      <c r="B13" s="24" t="str">
        <f>'4.Spieltag'!B17</f>
        <v>Reinhold</v>
      </c>
      <c r="C13" s="20" t="s">
        <v>105</v>
      </c>
      <c r="D13" s="21" t="s">
        <v>105</v>
      </c>
      <c r="E13" s="22">
        <f t="shared" si="1"/>
        <v>0</v>
      </c>
      <c r="F13" s="20" t="s">
        <v>3</v>
      </c>
      <c r="G13" s="21" t="s">
        <v>105</v>
      </c>
      <c r="H13" s="22">
        <f t="shared" si="2"/>
        <v>0</v>
      </c>
      <c r="I13" s="20" t="s">
        <v>105</v>
      </c>
      <c r="J13" s="21" t="s">
        <v>106</v>
      </c>
      <c r="K13" s="22">
        <f t="shared" si="3"/>
        <v>0</v>
      </c>
      <c r="L13" s="20" t="s">
        <v>105</v>
      </c>
      <c r="M13" s="21" t="s">
        <v>20</v>
      </c>
      <c r="N13" s="113">
        <f t="shared" si="4"/>
        <v>0</v>
      </c>
      <c r="O13" s="20" t="s">
        <v>105</v>
      </c>
      <c r="P13" s="21" t="s">
        <v>20</v>
      </c>
      <c r="Q13" s="22" t="str">
        <f t="shared" si="5"/>
        <v>5</v>
      </c>
      <c r="R13" s="20" t="s">
        <v>20</v>
      </c>
      <c r="S13" s="21" t="s">
        <v>106</v>
      </c>
      <c r="T13" s="22" t="str">
        <f t="shared" si="6"/>
        <v>5</v>
      </c>
      <c r="U13" s="20" t="s">
        <v>105</v>
      </c>
      <c r="V13" s="21" t="s">
        <v>105</v>
      </c>
      <c r="W13" s="22" t="str">
        <f t="shared" si="7"/>
        <v>3</v>
      </c>
      <c r="X13" s="20" t="s">
        <v>108</v>
      </c>
      <c r="Y13" s="21" t="s">
        <v>105</v>
      </c>
      <c r="Z13" s="22" t="str">
        <f t="shared" si="8"/>
        <v>2</v>
      </c>
      <c r="AA13" s="20" t="s">
        <v>108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17</v>
      </c>
      <c r="AH13" s="25">
        <f>'4.Spieltag'!AJ17</f>
        <v>42</v>
      </c>
      <c r="AI13" s="26">
        <f>'4.Spieltag'!AK17</f>
        <v>6</v>
      </c>
      <c r="AJ13" s="27">
        <f t="shared" si="11"/>
        <v>59</v>
      </c>
      <c r="AK13" s="28">
        <f t="shared" si="12"/>
        <v>3</v>
      </c>
    </row>
    <row r="14" spans="1:38" ht="24.9" customHeight="1" thickBot="1" x14ac:dyDescent="0.3">
      <c r="A14" s="32">
        <f t="shared" si="0"/>
        <v>5</v>
      </c>
      <c r="B14" s="24" t="str">
        <f>'4.Spieltag'!B14</f>
        <v>Hans 04</v>
      </c>
      <c r="C14" s="20" t="s">
        <v>105</v>
      </c>
      <c r="D14" s="21" t="s">
        <v>3</v>
      </c>
      <c r="E14" s="22">
        <f t="shared" si="1"/>
        <v>0</v>
      </c>
      <c r="F14" s="20" t="s">
        <v>108</v>
      </c>
      <c r="G14" s="21" t="s">
        <v>105</v>
      </c>
      <c r="H14" s="22">
        <f t="shared" si="2"/>
        <v>0</v>
      </c>
      <c r="I14" s="20" t="s">
        <v>20</v>
      </c>
      <c r="J14" s="21" t="s">
        <v>20</v>
      </c>
      <c r="K14" s="22">
        <f t="shared" si="3"/>
        <v>0</v>
      </c>
      <c r="L14" s="20" t="s">
        <v>105</v>
      </c>
      <c r="M14" s="21" t="s">
        <v>20</v>
      </c>
      <c r="N14" s="113">
        <f t="shared" si="4"/>
        <v>0</v>
      </c>
      <c r="O14" s="20" t="s">
        <v>105</v>
      </c>
      <c r="P14" s="21" t="s">
        <v>105</v>
      </c>
      <c r="Q14" s="22">
        <f t="shared" si="5"/>
        <v>0</v>
      </c>
      <c r="R14" s="20" t="s">
        <v>20</v>
      </c>
      <c r="S14" s="21" t="s">
        <v>106</v>
      </c>
      <c r="T14" s="22" t="str">
        <f t="shared" si="6"/>
        <v>5</v>
      </c>
      <c r="U14" s="20" t="s">
        <v>20</v>
      </c>
      <c r="V14" s="21" t="s">
        <v>105</v>
      </c>
      <c r="W14" s="22">
        <f t="shared" si="7"/>
        <v>0</v>
      </c>
      <c r="X14" s="20" t="s">
        <v>3</v>
      </c>
      <c r="Y14" s="21" t="s">
        <v>20</v>
      </c>
      <c r="Z14" s="22" t="str">
        <f t="shared" si="8"/>
        <v>2</v>
      </c>
      <c r="AA14" s="20" t="s">
        <v>3</v>
      </c>
      <c r="AB14" s="21" t="s">
        <v>105</v>
      </c>
      <c r="AC14" s="22" t="str">
        <f t="shared" si="9"/>
        <v>5</v>
      </c>
      <c r="AD14" s="31"/>
      <c r="AE14" s="29"/>
      <c r="AF14" s="22"/>
      <c r="AG14" s="24">
        <f t="shared" si="10"/>
        <v>12</v>
      </c>
      <c r="AH14" s="25">
        <f>'4.Spieltag'!AJ14</f>
        <v>45</v>
      </c>
      <c r="AI14" s="26">
        <f>'4.Spieltag'!AK14</f>
        <v>4</v>
      </c>
      <c r="AJ14" s="27">
        <f t="shared" si="11"/>
        <v>57</v>
      </c>
      <c r="AK14" s="28">
        <f t="shared" si="12"/>
        <v>5</v>
      </c>
    </row>
    <row r="15" spans="1:38" ht="24.9" customHeight="1" thickBot="1" x14ac:dyDescent="0.3">
      <c r="A15" s="32">
        <f t="shared" si="0"/>
        <v>4</v>
      </c>
      <c r="B15" s="24" t="str">
        <f>'4.Spieltag'!B15</f>
        <v>UltraGE</v>
      </c>
      <c r="C15" s="20" t="s">
        <v>20</v>
      </c>
      <c r="D15" s="21" t="s">
        <v>105</v>
      </c>
      <c r="E15" s="22" t="str">
        <f t="shared" si="1"/>
        <v>2</v>
      </c>
      <c r="F15" s="20" t="s">
        <v>108</v>
      </c>
      <c r="G15" s="21" t="s">
        <v>106</v>
      </c>
      <c r="H15" s="22">
        <f t="shared" si="2"/>
        <v>0</v>
      </c>
      <c r="I15" s="20" t="s">
        <v>105</v>
      </c>
      <c r="J15" s="21" t="s">
        <v>20</v>
      </c>
      <c r="K15" s="22" t="str">
        <f t="shared" si="3"/>
        <v>2</v>
      </c>
      <c r="L15" s="20" t="s">
        <v>106</v>
      </c>
      <c r="M15" s="21" t="s">
        <v>105</v>
      </c>
      <c r="N15" s="113">
        <f t="shared" si="4"/>
        <v>0</v>
      </c>
      <c r="O15" s="20" t="s">
        <v>20</v>
      </c>
      <c r="P15" s="21" t="s">
        <v>105</v>
      </c>
      <c r="Q15" s="22">
        <f t="shared" si="5"/>
        <v>0</v>
      </c>
      <c r="R15" s="20" t="s">
        <v>20</v>
      </c>
      <c r="S15" s="21" t="s">
        <v>106</v>
      </c>
      <c r="T15" s="22" t="str">
        <f t="shared" si="6"/>
        <v>5</v>
      </c>
      <c r="U15" s="20" t="s">
        <v>20</v>
      </c>
      <c r="V15" s="21" t="s">
        <v>105</v>
      </c>
      <c r="W15" s="22">
        <f t="shared" si="7"/>
        <v>0</v>
      </c>
      <c r="X15" s="20" t="s">
        <v>3</v>
      </c>
      <c r="Y15" s="21" t="s">
        <v>105</v>
      </c>
      <c r="Z15" s="22" t="str">
        <f t="shared" si="8"/>
        <v>2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13</v>
      </c>
      <c r="AH15" s="25">
        <f>'4.Spieltag'!AJ15</f>
        <v>45</v>
      </c>
      <c r="AI15" s="26">
        <f>'4.Spieltag'!AK15</f>
        <v>4</v>
      </c>
      <c r="AJ15" s="27">
        <f t="shared" si="11"/>
        <v>58</v>
      </c>
      <c r="AK15" s="28">
        <f t="shared" si="12"/>
        <v>4</v>
      </c>
      <c r="AL15" s="1"/>
    </row>
    <row r="16" spans="1:38" ht="24.9" customHeight="1" thickBot="1" x14ac:dyDescent="0.3">
      <c r="A16" s="32">
        <f t="shared" si="0"/>
        <v>6</v>
      </c>
      <c r="B16" s="24" t="str">
        <f>'4.Spieltag'!B13</f>
        <v>Lola04</v>
      </c>
      <c r="C16" s="20" t="s">
        <v>3</v>
      </c>
      <c r="D16" s="21" t="s">
        <v>20</v>
      </c>
      <c r="E16" s="22" t="str">
        <f t="shared" si="1"/>
        <v>2</v>
      </c>
      <c r="F16" s="20" t="s">
        <v>3</v>
      </c>
      <c r="G16" s="21" t="s">
        <v>105</v>
      </c>
      <c r="H16" s="22">
        <f t="shared" si="2"/>
        <v>0</v>
      </c>
      <c r="I16" s="20" t="s">
        <v>105</v>
      </c>
      <c r="J16" s="21" t="s">
        <v>105</v>
      </c>
      <c r="K16" s="22">
        <f t="shared" si="3"/>
        <v>0</v>
      </c>
      <c r="L16" s="20" t="s">
        <v>105</v>
      </c>
      <c r="M16" s="21" t="s">
        <v>3</v>
      </c>
      <c r="N16" s="113">
        <f t="shared" si="4"/>
        <v>0</v>
      </c>
      <c r="O16" s="20" t="s">
        <v>105</v>
      </c>
      <c r="P16" s="21" t="s">
        <v>105</v>
      </c>
      <c r="Q16" s="22">
        <f t="shared" si="5"/>
        <v>0</v>
      </c>
      <c r="R16" s="20" t="s">
        <v>3</v>
      </c>
      <c r="S16" s="21" t="s">
        <v>105</v>
      </c>
      <c r="T16" s="22" t="str">
        <f t="shared" si="6"/>
        <v>3</v>
      </c>
      <c r="U16" s="20" t="s">
        <v>20</v>
      </c>
      <c r="V16" s="21" t="s">
        <v>106</v>
      </c>
      <c r="W16" s="22">
        <f t="shared" si="7"/>
        <v>0</v>
      </c>
      <c r="X16" s="20" t="s">
        <v>3</v>
      </c>
      <c r="Y16" s="21" t="s">
        <v>106</v>
      </c>
      <c r="Z16" s="22" t="str">
        <f t="shared" si="8"/>
        <v>2</v>
      </c>
      <c r="AA16" s="20" t="s">
        <v>105</v>
      </c>
      <c r="AB16" s="21" t="s">
        <v>105</v>
      </c>
      <c r="AC16" s="22">
        <f t="shared" si="9"/>
        <v>0</v>
      </c>
      <c r="AD16" s="31"/>
      <c r="AE16" s="29"/>
      <c r="AF16" s="22"/>
      <c r="AG16" s="24">
        <f t="shared" si="10"/>
        <v>7</v>
      </c>
      <c r="AH16" s="25">
        <f>'4.Spieltag'!AJ13</f>
        <v>48</v>
      </c>
      <c r="AI16" s="26">
        <f>'4.Spieltag'!AK13</f>
        <v>3</v>
      </c>
      <c r="AJ16" s="27">
        <f t="shared" si="11"/>
        <v>55</v>
      </c>
      <c r="AK16" s="28">
        <f t="shared" si="12"/>
        <v>6</v>
      </c>
      <c r="AL16" s="1"/>
    </row>
    <row r="17" spans="1:38" ht="24.9" customHeight="1" thickBot="1" x14ac:dyDescent="0.3">
      <c r="A17" s="32">
        <f t="shared" si="0"/>
        <v>7</v>
      </c>
      <c r="B17" s="24" t="str">
        <f>'4.Spieltag'!B18</f>
        <v>gaby04</v>
      </c>
      <c r="C17" s="20" t="s">
        <v>105</v>
      </c>
      <c r="D17" s="21" t="s">
        <v>3</v>
      </c>
      <c r="E17" s="22">
        <f t="shared" si="1"/>
        <v>0</v>
      </c>
      <c r="F17" s="20" t="s">
        <v>108</v>
      </c>
      <c r="G17" s="21" t="s">
        <v>105</v>
      </c>
      <c r="H17" s="22">
        <f t="shared" si="2"/>
        <v>0</v>
      </c>
      <c r="I17" s="20" t="s">
        <v>20</v>
      </c>
      <c r="J17" s="21" t="s">
        <v>20</v>
      </c>
      <c r="K17" s="22">
        <f t="shared" si="3"/>
        <v>0</v>
      </c>
      <c r="L17" s="20" t="s">
        <v>105</v>
      </c>
      <c r="M17" s="21" t="s">
        <v>20</v>
      </c>
      <c r="N17" s="113">
        <f t="shared" si="4"/>
        <v>0</v>
      </c>
      <c r="O17" s="20" t="s">
        <v>105</v>
      </c>
      <c r="P17" s="21" t="s">
        <v>105</v>
      </c>
      <c r="Q17" s="22">
        <f t="shared" si="5"/>
        <v>0</v>
      </c>
      <c r="R17" s="20" t="s">
        <v>20</v>
      </c>
      <c r="S17" s="21" t="s">
        <v>106</v>
      </c>
      <c r="T17" s="22" t="str">
        <f t="shared" si="6"/>
        <v>5</v>
      </c>
      <c r="U17" s="20" t="s">
        <v>20</v>
      </c>
      <c r="V17" s="21" t="s">
        <v>105</v>
      </c>
      <c r="W17" s="22">
        <f t="shared" si="7"/>
        <v>0</v>
      </c>
      <c r="X17" s="20" t="s">
        <v>3</v>
      </c>
      <c r="Y17" s="21" t="s">
        <v>20</v>
      </c>
      <c r="Z17" s="22" t="str">
        <f t="shared" si="8"/>
        <v>2</v>
      </c>
      <c r="AA17" s="20" t="s">
        <v>3</v>
      </c>
      <c r="AB17" s="21" t="s">
        <v>105</v>
      </c>
      <c r="AC17" s="22" t="str">
        <f t="shared" si="9"/>
        <v>5</v>
      </c>
      <c r="AD17" s="31"/>
      <c r="AE17" s="29"/>
      <c r="AF17" s="22"/>
      <c r="AG17" s="24">
        <f t="shared" si="10"/>
        <v>12</v>
      </c>
      <c r="AH17" s="25">
        <f>'4.Spieltag'!AJ18</f>
        <v>40</v>
      </c>
      <c r="AI17" s="26">
        <f>'4.Spieltag'!AK18</f>
        <v>8</v>
      </c>
      <c r="AJ17" s="27">
        <f t="shared" si="11"/>
        <v>52</v>
      </c>
      <c r="AK17" s="28">
        <f t="shared" si="12"/>
        <v>7</v>
      </c>
      <c r="AL17" s="1"/>
    </row>
    <row r="18" spans="1:38" ht="24.9" customHeight="1" thickBot="1" x14ac:dyDescent="0.3">
      <c r="A18" s="32">
        <f t="shared" si="0"/>
        <v>8</v>
      </c>
      <c r="B18" s="24" t="str">
        <f>'4.Spieltag'!B25</f>
        <v>ralle04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106</v>
      </c>
      <c r="H18" s="22">
        <f t="shared" si="2"/>
        <v>0</v>
      </c>
      <c r="I18" s="20" t="s">
        <v>105</v>
      </c>
      <c r="J18" s="21" t="s">
        <v>20</v>
      </c>
      <c r="K18" s="22" t="str">
        <f t="shared" si="3"/>
        <v>2</v>
      </c>
      <c r="L18" s="20" t="s">
        <v>106</v>
      </c>
      <c r="M18" s="21" t="s">
        <v>20</v>
      </c>
      <c r="N18" s="113">
        <f t="shared" si="4"/>
        <v>0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106</v>
      </c>
      <c r="T18" s="22" t="str">
        <f t="shared" si="6"/>
        <v>5</v>
      </c>
      <c r="U18" s="20" t="s">
        <v>105</v>
      </c>
      <c r="V18" s="21" t="s">
        <v>105</v>
      </c>
      <c r="W18" s="22" t="str">
        <f t="shared" si="7"/>
        <v>3</v>
      </c>
      <c r="X18" s="20" t="s">
        <v>3</v>
      </c>
      <c r="Y18" s="21" t="s">
        <v>105</v>
      </c>
      <c r="Z18" s="22" t="str">
        <f t="shared" si="8"/>
        <v>2</v>
      </c>
      <c r="AA18" s="20" t="s">
        <v>20</v>
      </c>
      <c r="AB18" s="21" t="s">
        <v>106</v>
      </c>
      <c r="AC18" s="22" t="str">
        <f t="shared" si="9"/>
        <v>3</v>
      </c>
      <c r="AD18" s="31"/>
      <c r="AE18" s="29"/>
      <c r="AF18" s="22"/>
      <c r="AG18" s="24">
        <f t="shared" si="10"/>
        <v>15</v>
      </c>
      <c r="AH18" s="25">
        <f>'4.Spieltag'!AJ25</f>
        <v>36</v>
      </c>
      <c r="AI18" s="26">
        <f>'4.Spieltag'!AK25</f>
        <v>15</v>
      </c>
      <c r="AJ18" s="27">
        <f t="shared" si="11"/>
        <v>51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8</v>
      </c>
      <c r="B19" s="24" t="str">
        <f>'4.Spieltag'!B16</f>
        <v>schalke-willi</v>
      </c>
      <c r="C19" s="20" t="s">
        <v>20</v>
      </c>
      <c r="D19" s="21" t="s">
        <v>20</v>
      </c>
      <c r="E19" s="22">
        <f t="shared" si="1"/>
        <v>0</v>
      </c>
      <c r="F19" s="20" t="s">
        <v>3</v>
      </c>
      <c r="G19" s="21" t="s">
        <v>105</v>
      </c>
      <c r="H19" s="22">
        <f t="shared" si="2"/>
        <v>0</v>
      </c>
      <c r="I19" s="20" t="s">
        <v>105</v>
      </c>
      <c r="J19" s="21" t="s">
        <v>20</v>
      </c>
      <c r="K19" s="22" t="str">
        <f t="shared" si="3"/>
        <v>2</v>
      </c>
      <c r="L19" s="20" t="s">
        <v>105</v>
      </c>
      <c r="M19" s="21" t="s">
        <v>20</v>
      </c>
      <c r="N19" s="113">
        <f t="shared" si="4"/>
        <v>0</v>
      </c>
      <c r="O19" s="20" t="s">
        <v>105</v>
      </c>
      <c r="P19" s="21" t="s">
        <v>106</v>
      </c>
      <c r="Q19" s="22">
        <f t="shared" si="5"/>
        <v>0</v>
      </c>
      <c r="R19" s="20" t="s">
        <v>20</v>
      </c>
      <c r="S19" s="21" t="s">
        <v>105</v>
      </c>
      <c r="T19" s="22" t="str">
        <f t="shared" si="6"/>
        <v>2</v>
      </c>
      <c r="U19" s="20" t="s">
        <v>105</v>
      </c>
      <c r="V19" s="21" t="s">
        <v>105</v>
      </c>
      <c r="W19" s="22" t="str">
        <f t="shared" si="7"/>
        <v>3</v>
      </c>
      <c r="X19" s="20" t="s">
        <v>3</v>
      </c>
      <c r="Y19" s="21" t="s">
        <v>105</v>
      </c>
      <c r="Z19" s="22" t="str">
        <f t="shared" si="8"/>
        <v>2</v>
      </c>
      <c r="AA19" s="20" t="s">
        <v>105</v>
      </c>
      <c r="AB19" s="21" t="s">
        <v>105</v>
      </c>
      <c r="AC19" s="22">
        <f t="shared" si="9"/>
        <v>0</v>
      </c>
      <c r="AD19" s="31"/>
      <c r="AE19" s="29"/>
      <c r="AF19" s="22"/>
      <c r="AG19" s="24">
        <f t="shared" si="10"/>
        <v>9</v>
      </c>
      <c r="AH19" s="25">
        <f>'4.Spieltag'!AJ16</f>
        <v>42</v>
      </c>
      <c r="AI19" s="26">
        <f>'4.Spieltag'!AK16</f>
        <v>6</v>
      </c>
      <c r="AJ19" s="27">
        <f t="shared" si="11"/>
        <v>51</v>
      </c>
      <c r="AK19" s="28">
        <f t="shared" si="12"/>
        <v>8</v>
      </c>
      <c r="AL19" s="1"/>
    </row>
    <row r="20" spans="1:38" ht="24.9" customHeight="1" thickBot="1" x14ac:dyDescent="0.3">
      <c r="A20" s="32">
        <f t="shared" si="0"/>
        <v>11</v>
      </c>
      <c r="B20" s="24" t="str">
        <f>'4.Spieltag'!B22</f>
        <v>Jubby</v>
      </c>
      <c r="C20" s="20" t="s">
        <v>20</v>
      </c>
      <c r="D20" s="21" t="s">
        <v>105</v>
      </c>
      <c r="E20" s="22" t="str">
        <f t="shared" si="1"/>
        <v>2</v>
      </c>
      <c r="F20" s="20" t="s">
        <v>3</v>
      </c>
      <c r="G20" s="21" t="s">
        <v>105</v>
      </c>
      <c r="H20" s="22">
        <f t="shared" si="2"/>
        <v>0</v>
      </c>
      <c r="I20" s="20" t="s">
        <v>106</v>
      </c>
      <c r="J20" s="21" t="s">
        <v>20</v>
      </c>
      <c r="K20" s="22" t="str">
        <f t="shared" si="3"/>
        <v>3</v>
      </c>
      <c r="L20" s="20" t="s">
        <v>106</v>
      </c>
      <c r="M20" s="21" t="s">
        <v>108</v>
      </c>
      <c r="N20" s="113">
        <f t="shared" si="4"/>
        <v>0</v>
      </c>
      <c r="O20" s="20" t="s">
        <v>105</v>
      </c>
      <c r="P20" s="21" t="s">
        <v>3</v>
      </c>
      <c r="Q20" s="22" t="str">
        <f t="shared" si="5"/>
        <v>2</v>
      </c>
      <c r="R20" s="20" t="s">
        <v>105</v>
      </c>
      <c r="S20" s="21" t="s">
        <v>105</v>
      </c>
      <c r="T20" s="22">
        <f t="shared" si="6"/>
        <v>0</v>
      </c>
      <c r="U20" s="20" t="s">
        <v>20</v>
      </c>
      <c r="V20" s="21" t="s">
        <v>20</v>
      </c>
      <c r="W20" s="22" t="str">
        <f t="shared" si="7"/>
        <v>3</v>
      </c>
      <c r="X20" s="20" t="s">
        <v>105</v>
      </c>
      <c r="Y20" s="21" t="s">
        <v>20</v>
      </c>
      <c r="Z20" s="22">
        <f t="shared" si="8"/>
        <v>0</v>
      </c>
      <c r="AA20" s="20" t="s">
        <v>105</v>
      </c>
      <c r="AB20" s="21" t="s">
        <v>106</v>
      </c>
      <c r="AC20" s="22" t="str">
        <f t="shared" si="9"/>
        <v>2</v>
      </c>
      <c r="AD20" s="31"/>
      <c r="AE20" s="29"/>
      <c r="AF20" s="22"/>
      <c r="AG20" s="24">
        <f t="shared" si="10"/>
        <v>12</v>
      </c>
      <c r="AH20" s="25">
        <f>'4.Spieltag'!AJ22</f>
        <v>37</v>
      </c>
      <c r="AI20" s="26">
        <f>'4.Spieltag'!AK22</f>
        <v>11</v>
      </c>
      <c r="AJ20" s="27">
        <f t="shared" si="11"/>
        <v>49</v>
      </c>
      <c r="AK20" s="28">
        <f t="shared" si="12"/>
        <v>11</v>
      </c>
      <c r="AL20" s="1"/>
    </row>
    <row r="21" spans="1:38" ht="24.9" customHeight="1" thickBot="1" x14ac:dyDescent="0.3">
      <c r="A21" s="32">
        <f t="shared" si="0"/>
        <v>11</v>
      </c>
      <c r="B21" s="24" t="str">
        <f>'4.Spieltag'!B30</f>
        <v>Mike04</v>
      </c>
      <c r="C21" s="20" t="s">
        <v>20</v>
      </c>
      <c r="D21" s="21" t="s">
        <v>105</v>
      </c>
      <c r="E21" s="22" t="str">
        <f t="shared" si="1"/>
        <v>2</v>
      </c>
      <c r="F21" s="20" t="s">
        <v>3</v>
      </c>
      <c r="G21" s="21" t="s">
        <v>106</v>
      </c>
      <c r="H21" s="22">
        <f t="shared" si="2"/>
        <v>0</v>
      </c>
      <c r="I21" s="20" t="s">
        <v>106</v>
      </c>
      <c r="J21" s="21" t="s">
        <v>20</v>
      </c>
      <c r="K21" s="22" t="str">
        <f t="shared" si="3"/>
        <v>3</v>
      </c>
      <c r="L21" s="20" t="s">
        <v>106</v>
      </c>
      <c r="M21" s="21" t="s">
        <v>20</v>
      </c>
      <c r="N21" s="113">
        <f t="shared" si="4"/>
        <v>0</v>
      </c>
      <c r="O21" s="20" t="s">
        <v>106</v>
      </c>
      <c r="P21" s="21" t="s">
        <v>20</v>
      </c>
      <c r="Q21" s="22" t="str">
        <f t="shared" si="5"/>
        <v>2</v>
      </c>
      <c r="R21" s="20" t="s">
        <v>20</v>
      </c>
      <c r="S21" s="21" t="s">
        <v>106</v>
      </c>
      <c r="T21" s="22" t="str">
        <f t="shared" si="6"/>
        <v>5</v>
      </c>
      <c r="U21" s="20" t="s">
        <v>105</v>
      </c>
      <c r="V21" s="21" t="s">
        <v>105</v>
      </c>
      <c r="W21" s="22" t="str">
        <f t="shared" si="7"/>
        <v>3</v>
      </c>
      <c r="X21" s="20" t="s">
        <v>20</v>
      </c>
      <c r="Y21" s="21" t="s">
        <v>106</v>
      </c>
      <c r="Z21" s="22" t="str">
        <f t="shared" si="8"/>
        <v>2</v>
      </c>
      <c r="AA21" s="20" t="s">
        <v>20</v>
      </c>
      <c r="AB21" s="21" t="s">
        <v>106</v>
      </c>
      <c r="AC21" s="22" t="str">
        <f t="shared" si="9"/>
        <v>3</v>
      </c>
      <c r="AD21" s="31"/>
      <c r="AE21" s="29"/>
      <c r="AF21" s="22"/>
      <c r="AG21" s="24">
        <f t="shared" si="10"/>
        <v>20</v>
      </c>
      <c r="AH21" s="25">
        <f>'4.Spieltag'!AJ30</f>
        <v>29</v>
      </c>
      <c r="AI21" s="26">
        <f>'4.Spieltag'!AK30</f>
        <v>20</v>
      </c>
      <c r="AJ21" s="27">
        <f t="shared" si="11"/>
        <v>49</v>
      </c>
      <c r="AK21" s="28">
        <f t="shared" si="12"/>
        <v>11</v>
      </c>
      <c r="AL21" s="1"/>
    </row>
    <row r="22" spans="1:38" ht="24.9" customHeight="1" thickBot="1" x14ac:dyDescent="0.3">
      <c r="A22" s="32">
        <f t="shared" si="0"/>
        <v>21</v>
      </c>
      <c r="B22" s="24" t="str">
        <f>'4.Spieltag'!B27</f>
        <v>Schalkekalle</v>
      </c>
      <c r="C22" s="20" t="s">
        <v>20</v>
      </c>
      <c r="D22" s="21" t="s">
        <v>105</v>
      </c>
      <c r="E22" s="22" t="str">
        <f t="shared" si="1"/>
        <v>2</v>
      </c>
      <c r="F22" s="20" t="s">
        <v>20</v>
      </c>
      <c r="G22" s="21" t="s">
        <v>106</v>
      </c>
      <c r="H22" s="22">
        <f t="shared" si="2"/>
        <v>0</v>
      </c>
      <c r="I22" s="20" t="s">
        <v>105</v>
      </c>
      <c r="J22" s="21" t="s">
        <v>105</v>
      </c>
      <c r="K22" s="22">
        <f t="shared" si="3"/>
        <v>0</v>
      </c>
      <c r="L22" s="20" t="s">
        <v>105</v>
      </c>
      <c r="M22" s="21" t="s">
        <v>3</v>
      </c>
      <c r="N22" s="113">
        <f t="shared" si="4"/>
        <v>0</v>
      </c>
      <c r="O22" s="20" t="s">
        <v>105</v>
      </c>
      <c r="P22" s="21" t="s">
        <v>106</v>
      </c>
      <c r="Q22" s="22">
        <f t="shared" si="5"/>
        <v>0</v>
      </c>
      <c r="R22" s="20" t="s">
        <v>106</v>
      </c>
      <c r="S22" s="21" t="s">
        <v>105</v>
      </c>
      <c r="T22" s="22">
        <f t="shared" si="6"/>
        <v>0</v>
      </c>
      <c r="U22" s="20" t="s">
        <v>105</v>
      </c>
      <c r="V22" s="21" t="s">
        <v>106</v>
      </c>
      <c r="W22" s="22">
        <f t="shared" si="7"/>
        <v>0</v>
      </c>
      <c r="X22" s="20" t="s">
        <v>105</v>
      </c>
      <c r="Y22" s="21" t="s">
        <v>105</v>
      </c>
      <c r="Z22" s="22">
        <f t="shared" si="8"/>
        <v>0</v>
      </c>
      <c r="AA22" s="20" t="s">
        <v>105</v>
      </c>
      <c r="AB22" s="21" t="s">
        <v>105</v>
      </c>
      <c r="AC22" s="22">
        <f t="shared" si="9"/>
        <v>0</v>
      </c>
      <c r="AD22" s="31"/>
      <c r="AE22" s="29"/>
      <c r="AF22" s="22"/>
      <c r="AG22" s="24">
        <f t="shared" si="10"/>
        <v>2</v>
      </c>
      <c r="AH22" s="25">
        <f>'4.Spieltag'!AJ27</f>
        <v>32</v>
      </c>
      <c r="AI22" s="26">
        <f>'4.Spieltag'!AK27</f>
        <v>17</v>
      </c>
      <c r="AJ22" s="27">
        <f t="shared" si="11"/>
        <v>34</v>
      </c>
      <c r="AK22" s="28">
        <f t="shared" si="12"/>
        <v>21</v>
      </c>
      <c r="AL22" s="1"/>
    </row>
    <row r="23" spans="1:38" ht="24.9" customHeight="1" thickBot="1" x14ac:dyDescent="0.3">
      <c r="A23" s="32">
        <f t="shared" si="0"/>
        <v>13</v>
      </c>
      <c r="B23" s="24" t="str">
        <f>'4.Spieltag'!B21</f>
        <v>Franzi 04</v>
      </c>
      <c r="C23" s="20" t="s">
        <v>105</v>
      </c>
      <c r="D23" s="21" t="s">
        <v>20</v>
      </c>
      <c r="E23" s="22">
        <f t="shared" si="1"/>
        <v>0</v>
      </c>
      <c r="F23" s="20" t="s">
        <v>3</v>
      </c>
      <c r="G23" s="21" t="s">
        <v>106</v>
      </c>
      <c r="H23" s="22">
        <f t="shared" si="2"/>
        <v>0</v>
      </c>
      <c r="I23" s="20" t="s">
        <v>20</v>
      </c>
      <c r="J23" s="21" t="s">
        <v>105</v>
      </c>
      <c r="K23" s="22">
        <f t="shared" si="3"/>
        <v>0</v>
      </c>
      <c r="L23" s="20" t="s">
        <v>105</v>
      </c>
      <c r="M23" s="21" t="s">
        <v>20</v>
      </c>
      <c r="N23" s="113">
        <f t="shared" si="4"/>
        <v>0</v>
      </c>
      <c r="O23" s="20" t="s">
        <v>105</v>
      </c>
      <c r="P23" s="21" t="s">
        <v>20</v>
      </c>
      <c r="Q23" s="22" t="str">
        <f t="shared" si="5"/>
        <v>5</v>
      </c>
      <c r="R23" s="20" t="s">
        <v>20</v>
      </c>
      <c r="S23" s="21" t="s">
        <v>105</v>
      </c>
      <c r="T23" s="22" t="str">
        <f t="shared" si="6"/>
        <v>2</v>
      </c>
      <c r="U23" s="20" t="s">
        <v>105</v>
      </c>
      <c r="V23" s="21" t="s">
        <v>20</v>
      </c>
      <c r="W23" s="22">
        <f t="shared" si="7"/>
        <v>0</v>
      </c>
      <c r="X23" s="20" t="s">
        <v>20</v>
      </c>
      <c r="Y23" s="21" t="s">
        <v>106</v>
      </c>
      <c r="Z23" s="22" t="str">
        <f t="shared" si="8"/>
        <v>2</v>
      </c>
      <c r="AA23" s="20" t="s">
        <v>20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11</v>
      </c>
      <c r="AH23" s="25">
        <f>'4.Spieltag'!AJ21</f>
        <v>37</v>
      </c>
      <c r="AI23" s="26">
        <f>'4.Spieltag'!AK21</f>
        <v>11</v>
      </c>
      <c r="AJ23" s="27">
        <f t="shared" si="11"/>
        <v>48</v>
      </c>
      <c r="AK23" s="28">
        <f t="shared" si="12"/>
        <v>13</v>
      </c>
      <c r="AL23" s="1"/>
    </row>
    <row r="24" spans="1:38" ht="24.9" customHeight="1" thickBot="1" x14ac:dyDescent="0.3">
      <c r="A24" s="32">
        <f t="shared" si="0"/>
        <v>13</v>
      </c>
      <c r="B24" s="24" t="str">
        <f>'4.Spieltag'!B24</f>
        <v>SkillFailer</v>
      </c>
      <c r="C24" s="20" t="s">
        <v>105</v>
      </c>
      <c r="D24" s="21" t="s">
        <v>20</v>
      </c>
      <c r="E24" s="22">
        <f t="shared" si="1"/>
        <v>0</v>
      </c>
      <c r="F24" s="20" t="s">
        <v>3</v>
      </c>
      <c r="G24" s="21" t="s">
        <v>105</v>
      </c>
      <c r="H24" s="22">
        <f t="shared" si="2"/>
        <v>0</v>
      </c>
      <c r="I24" s="20" t="s">
        <v>20</v>
      </c>
      <c r="J24" s="21" t="s">
        <v>105</v>
      </c>
      <c r="K24" s="22">
        <f t="shared" si="3"/>
        <v>0</v>
      </c>
      <c r="L24" s="20" t="s">
        <v>105</v>
      </c>
      <c r="M24" s="21" t="s">
        <v>20</v>
      </c>
      <c r="N24" s="113">
        <f t="shared" si="4"/>
        <v>0</v>
      </c>
      <c r="O24" s="20" t="s">
        <v>105</v>
      </c>
      <c r="P24" s="21" t="s">
        <v>20</v>
      </c>
      <c r="Q24" s="22" t="str">
        <f t="shared" si="5"/>
        <v>5</v>
      </c>
      <c r="R24" s="20" t="s">
        <v>20</v>
      </c>
      <c r="S24" s="21" t="s">
        <v>105</v>
      </c>
      <c r="T24" s="22" t="str">
        <f t="shared" si="6"/>
        <v>2</v>
      </c>
      <c r="U24" s="20" t="s">
        <v>20</v>
      </c>
      <c r="V24" s="21" t="s">
        <v>105</v>
      </c>
      <c r="W24" s="22">
        <f t="shared" si="7"/>
        <v>0</v>
      </c>
      <c r="X24" s="20" t="s">
        <v>20</v>
      </c>
      <c r="Y24" s="21" t="s">
        <v>105</v>
      </c>
      <c r="Z24" s="22" t="str">
        <f t="shared" si="8"/>
        <v>2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11</v>
      </c>
      <c r="AH24" s="25">
        <f>'4.Spieltag'!AJ24</f>
        <v>37</v>
      </c>
      <c r="AI24" s="26">
        <f>'4.Spieltag'!AK24</f>
        <v>11</v>
      </c>
      <c r="AJ24" s="27">
        <f t="shared" si="11"/>
        <v>48</v>
      </c>
      <c r="AK24" s="28">
        <f t="shared" si="12"/>
        <v>13</v>
      </c>
      <c r="AL24" s="1"/>
    </row>
    <row r="25" spans="1:38" ht="24.9" customHeight="1" thickBot="1" x14ac:dyDescent="0.3">
      <c r="A25" s="32">
        <f t="shared" si="0"/>
        <v>10</v>
      </c>
      <c r="B25" s="24" t="str">
        <f>'4.Spieltag'!B19</f>
        <v>cilli37</v>
      </c>
      <c r="C25" s="20" t="s">
        <v>20</v>
      </c>
      <c r="D25" s="21" t="s">
        <v>20</v>
      </c>
      <c r="E25" s="22">
        <f t="shared" si="1"/>
        <v>0</v>
      </c>
      <c r="F25" s="20" t="s">
        <v>3</v>
      </c>
      <c r="G25" s="21" t="s">
        <v>105</v>
      </c>
      <c r="H25" s="22">
        <f t="shared" si="2"/>
        <v>0</v>
      </c>
      <c r="I25" s="20" t="s">
        <v>105</v>
      </c>
      <c r="J25" s="21" t="s">
        <v>3</v>
      </c>
      <c r="K25" s="22" t="str">
        <f t="shared" si="3"/>
        <v>5</v>
      </c>
      <c r="L25" s="20" t="s">
        <v>105</v>
      </c>
      <c r="M25" s="21" t="s">
        <v>20</v>
      </c>
      <c r="N25" s="113">
        <f t="shared" si="4"/>
        <v>0</v>
      </c>
      <c r="O25" s="20" t="s">
        <v>105</v>
      </c>
      <c r="P25" s="21" t="s">
        <v>105</v>
      </c>
      <c r="Q25" s="22">
        <f t="shared" si="5"/>
        <v>0</v>
      </c>
      <c r="R25" s="20" t="s">
        <v>20</v>
      </c>
      <c r="S25" s="21" t="s">
        <v>105</v>
      </c>
      <c r="T25" s="22" t="str">
        <f t="shared" si="6"/>
        <v>2</v>
      </c>
      <c r="U25" s="20" t="s">
        <v>106</v>
      </c>
      <c r="V25" s="21" t="s">
        <v>20</v>
      </c>
      <c r="W25" s="22">
        <f t="shared" si="7"/>
        <v>0</v>
      </c>
      <c r="X25" s="20" t="s">
        <v>3</v>
      </c>
      <c r="Y25" s="21" t="s">
        <v>105</v>
      </c>
      <c r="Z25" s="22" t="str">
        <f t="shared" si="8"/>
        <v>2</v>
      </c>
      <c r="AA25" s="20" t="s">
        <v>20</v>
      </c>
      <c r="AB25" s="21" t="s">
        <v>105</v>
      </c>
      <c r="AC25" s="22" t="str">
        <f t="shared" si="9"/>
        <v>2</v>
      </c>
      <c r="AD25" s="31"/>
      <c r="AE25" s="29"/>
      <c r="AF25" s="22"/>
      <c r="AG25" s="24">
        <f t="shared" si="10"/>
        <v>11</v>
      </c>
      <c r="AH25" s="25">
        <f>'4.Spieltag'!AJ19</f>
        <v>39</v>
      </c>
      <c r="AI25" s="26">
        <f>'4.Spieltag'!AK19</f>
        <v>9</v>
      </c>
      <c r="AJ25" s="27">
        <f t="shared" si="11"/>
        <v>50</v>
      </c>
      <c r="AK25" s="28">
        <f t="shared" si="12"/>
        <v>10</v>
      </c>
      <c r="AL25" s="1"/>
    </row>
    <row r="26" spans="1:38" ht="24.9" customHeight="1" thickBot="1" x14ac:dyDescent="0.3">
      <c r="A26" s="32">
        <f t="shared" si="0"/>
        <v>15</v>
      </c>
      <c r="B26" s="24" t="str">
        <f>'4.Spieltag'!B20</f>
        <v>Fabian1904</v>
      </c>
      <c r="C26" s="20" t="s">
        <v>106</v>
      </c>
      <c r="D26" s="21" t="s">
        <v>20</v>
      </c>
      <c r="E26" s="22">
        <f t="shared" si="1"/>
        <v>0</v>
      </c>
      <c r="F26" s="20" t="s">
        <v>3</v>
      </c>
      <c r="G26" s="21" t="s">
        <v>106</v>
      </c>
      <c r="H26" s="22">
        <f t="shared" si="2"/>
        <v>0</v>
      </c>
      <c r="I26" s="20" t="s">
        <v>105</v>
      </c>
      <c r="J26" s="21" t="s">
        <v>20</v>
      </c>
      <c r="K26" s="22" t="str">
        <f t="shared" si="3"/>
        <v>2</v>
      </c>
      <c r="L26" s="20" t="s">
        <v>105</v>
      </c>
      <c r="M26" s="21" t="s">
        <v>20</v>
      </c>
      <c r="N26" s="113">
        <f t="shared" si="4"/>
        <v>0</v>
      </c>
      <c r="O26" s="20" t="s">
        <v>106</v>
      </c>
      <c r="P26" s="21" t="s">
        <v>20</v>
      </c>
      <c r="Q26" s="22" t="str">
        <f t="shared" si="5"/>
        <v>2</v>
      </c>
      <c r="R26" s="20" t="s">
        <v>20</v>
      </c>
      <c r="S26" s="21" t="s">
        <v>3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3</v>
      </c>
      <c r="Y26" s="21" t="s">
        <v>105</v>
      </c>
      <c r="Z26" s="22" t="str">
        <f t="shared" si="8"/>
        <v>2</v>
      </c>
      <c r="AA26" s="20" t="s">
        <v>106</v>
      </c>
      <c r="AB26" s="21" t="s">
        <v>105</v>
      </c>
      <c r="AC26" s="22">
        <f t="shared" si="9"/>
        <v>0</v>
      </c>
      <c r="AD26" s="31"/>
      <c r="AE26" s="29"/>
      <c r="AF26" s="22"/>
      <c r="AG26" s="24">
        <f t="shared" si="10"/>
        <v>9</v>
      </c>
      <c r="AH26" s="25">
        <f>'4.Spieltag'!AJ20</f>
        <v>38</v>
      </c>
      <c r="AI26" s="26">
        <f>'4.Spieltag'!AK20</f>
        <v>10</v>
      </c>
      <c r="AJ26" s="27">
        <f t="shared" si="11"/>
        <v>47</v>
      </c>
      <c r="AK26" s="28">
        <f t="shared" si="12"/>
        <v>15</v>
      </c>
      <c r="AL26" s="1"/>
    </row>
    <row r="27" spans="1:38" ht="24.9" customHeight="1" thickBot="1" x14ac:dyDescent="0.3">
      <c r="A27" s="32">
        <f t="shared" si="0"/>
        <v>15</v>
      </c>
      <c r="B27" s="24" t="str">
        <f>'4.Spieltag'!B23</f>
        <v>Silja04</v>
      </c>
      <c r="C27" s="20" t="s">
        <v>106</v>
      </c>
      <c r="D27" s="21" t="s">
        <v>3</v>
      </c>
      <c r="E27" s="22">
        <f t="shared" si="1"/>
        <v>0</v>
      </c>
      <c r="F27" s="20" t="s">
        <v>108</v>
      </c>
      <c r="G27" s="21" t="s">
        <v>106</v>
      </c>
      <c r="H27" s="22">
        <f t="shared" si="2"/>
        <v>0</v>
      </c>
      <c r="I27" s="20" t="s">
        <v>106</v>
      </c>
      <c r="J27" s="21" t="s">
        <v>105</v>
      </c>
      <c r="K27" s="22" t="str">
        <f t="shared" si="3"/>
        <v>2</v>
      </c>
      <c r="L27" s="20" t="s">
        <v>105</v>
      </c>
      <c r="M27" s="21" t="s">
        <v>20</v>
      </c>
      <c r="N27" s="113">
        <f t="shared" si="4"/>
        <v>0</v>
      </c>
      <c r="O27" s="20" t="s">
        <v>20</v>
      </c>
      <c r="P27" s="21" t="s">
        <v>20</v>
      </c>
      <c r="Q27" s="22">
        <f t="shared" si="5"/>
        <v>0</v>
      </c>
      <c r="R27" s="20" t="s">
        <v>3</v>
      </c>
      <c r="S27" s="21" t="s">
        <v>105</v>
      </c>
      <c r="T27" s="22" t="str">
        <f t="shared" si="6"/>
        <v>3</v>
      </c>
      <c r="U27" s="20" t="s">
        <v>20</v>
      </c>
      <c r="V27" s="21" t="s">
        <v>105</v>
      </c>
      <c r="W27" s="22">
        <f t="shared" si="7"/>
        <v>0</v>
      </c>
      <c r="X27" s="20" t="s">
        <v>3</v>
      </c>
      <c r="Y27" s="21" t="s">
        <v>105</v>
      </c>
      <c r="Z27" s="22" t="str">
        <f t="shared" si="8"/>
        <v>2</v>
      </c>
      <c r="AA27" s="20" t="s">
        <v>20</v>
      </c>
      <c r="AB27" s="21" t="s">
        <v>106</v>
      </c>
      <c r="AC27" s="22" t="str">
        <f t="shared" si="9"/>
        <v>3</v>
      </c>
      <c r="AD27" s="31"/>
      <c r="AE27" s="29"/>
      <c r="AF27" s="22"/>
      <c r="AG27" s="24">
        <f t="shared" si="10"/>
        <v>10</v>
      </c>
      <c r="AH27" s="25">
        <f>'4.Spieltag'!AJ23</f>
        <v>37</v>
      </c>
      <c r="AI27" s="26">
        <f>'4.Spieltag'!AK23</f>
        <v>11</v>
      </c>
      <c r="AJ27" s="27">
        <f t="shared" si="11"/>
        <v>47</v>
      </c>
      <c r="AK27" s="28">
        <f t="shared" si="12"/>
        <v>15</v>
      </c>
      <c r="AL27" s="1"/>
    </row>
    <row r="28" spans="1:38" ht="24.9" customHeight="1" thickBot="1" x14ac:dyDescent="0.3">
      <c r="A28" s="32">
        <f t="shared" si="0"/>
        <v>17</v>
      </c>
      <c r="B28" s="24" t="str">
        <f>'4.Spieltag'!B26</f>
        <v>Silfa04</v>
      </c>
      <c r="C28" s="20" t="s">
        <v>20</v>
      </c>
      <c r="D28" s="21" t="s">
        <v>3</v>
      </c>
      <c r="E28" s="22">
        <f t="shared" si="1"/>
        <v>0</v>
      </c>
      <c r="F28" s="20" t="s">
        <v>108</v>
      </c>
      <c r="G28" s="21" t="s">
        <v>106</v>
      </c>
      <c r="H28" s="22">
        <f t="shared" si="2"/>
        <v>0</v>
      </c>
      <c r="I28" s="20" t="s">
        <v>105</v>
      </c>
      <c r="J28" s="21" t="s">
        <v>20</v>
      </c>
      <c r="K28" s="22" t="str">
        <f t="shared" si="3"/>
        <v>2</v>
      </c>
      <c r="L28" s="20" t="s">
        <v>105</v>
      </c>
      <c r="M28" s="21" t="s">
        <v>3</v>
      </c>
      <c r="N28" s="113">
        <f t="shared" si="4"/>
        <v>0</v>
      </c>
      <c r="O28" s="20" t="s">
        <v>106</v>
      </c>
      <c r="P28" s="21" t="s">
        <v>20</v>
      </c>
      <c r="Q28" s="22" t="str">
        <f t="shared" si="5"/>
        <v>2</v>
      </c>
      <c r="R28" s="20" t="s">
        <v>3</v>
      </c>
      <c r="S28" s="21" t="s">
        <v>106</v>
      </c>
      <c r="T28" s="22" t="str">
        <f t="shared" si="6"/>
        <v>2</v>
      </c>
      <c r="U28" s="20" t="s">
        <v>105</v>
      </c>
      <c r="V28" s="21" t="s">
        <v>105</v>
      </c>
      <c r="W28" s="22" t="str">
        <f t="shared" si="7"/>
        <v>3</v>
      </c>
      <c r="X28" s="20" t="s">
        <v>3</v>
      </c>
      <c r="Y28" s="21" t="s">
        <v>105</v>
      </c>
      <c r="Z28" s="22" t="str">
        <f t="shared" si="8"/>
        <v>2</v>
      </c>
      <c r="AA28" s="20" t="s">
        <v>20</v>
      </c>
      <c r="AB28" s="21" t="s">
        <v>20</v>
      </c>
      <c r="AC28" s="22">
        <f t="shared" si="9"/>
        <v>0</v>
      </c>
      <c r="AD28" s="31"/>
      <c r="AE28" s="29"/>
      <c r="AF28" s="22"/>
      <c r="AG28" s="24">
        <f t="shared" si="10"/>
        <v>11</v>
      </c>
      <c r="AH28" s="25">
        <f>'4.Spieltag'!AJ26</f>
        <v>34</v>
      </c>
      <c r="AI28" s="26">
        <f>'4.Spieltag'!AK26</f>
        <v>16</v>
      </c>
      <c r="AJ28" s="27">
        <f t="shared" si="11"/>
        <v>45</v>
      </c>
      <c r="AK28" s="28">
        <f t="shared" si="12"/>
        <v>17</v>
      </c>
      <c r="AL28" s="1"/>
    </row>
    <row r="29" spans="1:38" ht="24.9" customHeight="1" thickBot="1" x14ac:dyDescent="0.3">
      <c r="A29" s="32">
        <f t="shared" si="0"/>
        <v>18</v>
      </c>
      <c r="B29" s="24" t="str">
        <f>'4.Spieltag'!B28</f>
        <v>Tanja 04</v>
      </c>
      <c r="C29" s="20" t="s">
        <v>105</v>
      </c>
      <c r="D29" s="21" t="s">
        <v>105</v>
      </c>
      <c r="E29" s="22">
        <f t="shared" si="1"/>
        <v>0</v>
      </c>
      <c r="F29" s="20" t="s">
        <v>108</v>
      </c>
      <c r="G29" s="21" t="s">
        <v>106</v>
      </c>
      <c r="H29" s="22">
        <f t="shared" si="2"/>
        <v>0</v>
      </c>
      <c r="I29" s="20" t="s">
        <v>105</v>
      </c>
      <c r="J29" s="21" t="s">
        <v>20</v>
      </c>
      <c r="K29" s="22" t="str">
        <f t="shared" si="3"/>
        <v>2</v>
      </c>
      <c r="L29" s="20" t="s">
        <v>106</v>
      </c>
      <c r="M29" s="21" t="s">
        <v>105</v>
      </c>
      <c r="N29" s="113">
        <f t="shared" si="4"/>
        <v>0</v>
      </c>
      <c r="O29" s="20" t="s">
        <v>105</v>
      </c>
      <c r="P29" s="21" t="s">
        <v>105</v>
      </c>
      <c r="Q29" s="22">
        <f t="shared" si="5"/>
        <v>0</v>
      </c>
      <c r="R29" s="20" t="s">
        <v>20</v>
      </c>
      <c r="S29" s="21" t="s">
        <v>106</v>
      </c>
      <c r="T29" s="22" t="str">
        <f t="shared" si="6"/>
        <v>5</v>
      </c>
      <c r="U29" s="20" t="s">
        <v>105</v>
      </c>
      <c r="V29" s="21" t="s">
        <v>20</v>
      </c>
      <c r="W29" s="22">
        <f t="shared" si="7"/>
        <v>0</v>
      </c>
      <c r="X29" s="20" t="s">
        <v>20</v>
      </c>
      <c r="Y29" s="21" t="s">
        <v>106</v>
      </c>
      <c r="Z29" s="22" t="str">
        <f t="shared" si="8"/>
        <v>2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'4.Spieltag'!AJ28</f>
        <v>32</v>
      </c>
      <c r="AI29" s="26">
        <f>'4.Spieltag'!AK28</f>
        <v>17</v>
      </c>
      <c r="AJ29" s="27">
        <f t="shared" si="11"/>
        <v>43</v>
      </c>
      <c r="AK29" s="28">
        <f t="shared" si="12"/>
        <v>18</v>
      </c>
      <c r="AL29" s="1"/>
    </row>
    <row r="30" spans="1:38" ht="28.2" customHeight="1" thickBot="1" x14ac:dyDescent="0.3">
      <c r="A30" s="32">
        <f t="shared" si="0"/>
        <v>20</v>
      </c>
      <c r="B30" s="24" t="str">
        <f>'4.Spieltag'!B29</f>
        <v>archie04</v>
      </c>
      <c r="C30" s="20" t="s">
        <v>20</v>
      </c>
      <c r="D30" s="21" t="s">
        <v>105</v>
      </c>
      <c r="E30" s="22" t="str">
        <f t="shared" si="1"/>
        <v>2</v>
      </c>
      <c r="F30" s="20" t="s">
        <v>3</v>
      </c>
      <c r="G30" s="21" t="s">
        <v>105</v>
      </c>
      <c r="H30" s="22">
        <f t="shared" si="2"/>
        <v>0</v>
      </c>
      <c r="I30" s="20" t="s">
        <v>105</v>
      </c>
      <c r="J30" s="21" t="s">
        <v>105</v>
      </c>
      <c r="K30" s="22">
        <f t="shared" si="3"/>
        <v>0</v>
      </c>
      <c r="L30" s="20" t="s">
        <v>105</v>
      </c>
      <c r="M30" s="21" t="s">
        <v>105</v>
      </c>
      <c r="N30" s="113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105</v>
      </c>
      <c r="T30" s="22">
        <f t="shared" si="6"/>
        <v>0</v>
      </c>
      <c r="U30" s="20" t="s">
        <v>105</v>
      </c>
      <c r="V30" s="21" t="s">
        <v>105</v>
      </c>
      <c r="W30" s="22" t="str">
        <f t="shared" si="7"/>
        <v>3</v>
      </c>
      <c r="X30" s="20" t="s">
        <v>3</v>
      </c>
      <c r="Y30" s="21" t="s">
        <v>105</v>
      </c>
      <c r="Z30" s="22" t="str">
        <f t="shared" si="8"/>
        <v>2</v>
      </c>
      <c r="AA30" s="20" t="s">
        <v>105</v>
      </c>
      <c r="AB30" s="21" t="s">
        <v>20</v>
      </c>
      <c r="AC30" s="22">
        <f t="shared" si="9"/>
        <v>0</v>
      </c>
      <c r="AD30" s="31"/>
      <c r="AE30" s="29"/>
      <c r="AF30" s="22"/>
      <c r="AG30" s="24">
        <f t="shared" si="10"/>
        <v>7</v>
      </c>
      <c r="AH30" s="25">
        <f>'4.Spieltag'!AJ29</f>
        <v>31</v>
      </c>
      <c r="AI30" s="26">
        <f>'4.Spieltag'!AK29</f>
        <v>19</v>
      </c>
      <c r="AJ30" s="27">
        <f t="shared" si="11"/>
        <v>38</v>
      </c>
      <c r="AK30" s="28">
        <f t="shared" si="12"/>
        <v>20</v>
      </c>
      <c r="AL30" s="1"/>
    </row>
    <row r="31" spans="1:38" ht="28.2" customHeight="1" thickBot="1" x14ac:dyDescent="0.3">
      <c r="A31" s="32">
        <f t="shared" si="0"/>
        <v>22</v>
      </c>
      <c r="B31" s="24" t="str">
        <f>'4.Spieltag'!B34</f>
        <v>Ricardo04</v>
      </c>
      <c r="C31" s="20" t="s">
        <v>105</v>
      </c>
      <c r="D31" s="21" t="s">
        <v>20</v>
      </c>
      <c r="E31" s="22">
        <f t="shared" si="1"/>
        <v>0</v>
      </c>
      <c r="F31" s="20" t="s">
        <v>3</v>
      </c>
      <c r="G31" s="21" t="s">
        <v>106</v>
      </c>
      <c r="H31" s="22">
        <f t="shared" si="2"/>
        <v>0</v>
      </c>
      <c r="I31" s="20" t="s">
        <v>105</v>
      </c>
      <c r="J31" s="21" t="s">
        <v>20</v>
      </c>
      <c r="K31" s="22" t="str">
        <f t="shared" si="3"/>
        <v>2</v>
      </c>
      <c r="L31" s="20" t="s">
        <v>106</v>
      </c>
      <c r="M31" s="21" t="s">
        <v>20</v>
      </c>
      <c r="N31" s="113">
        <f t="shared" si="4"/>
        <v>0</v>
      </c>
      <c r="O31" s="20" t="s">
        <v>105</v>
      </c>
      <c r="P31" s="21" t="s">
        <v>20</v>
      </c>
      <c r="Q31" s="22" t="str">
        <f t="shared" si="5"/>
        <v>5</v>
      </c>
      <c r="R31" s="20" t="s">
        <v>105</v>
      </c>
      <c r="S31" s="21" t="s">
        <v>20</v>
      </c>
      <c r="T31" s="22">
        <f t="shared" si="6"/>
        <v>0</v>
      </c>
      <c r="U31" s="20" t="s">
        <v>105</v>
      </c>
      <c r="V31" s="21" t="s">
        <v>105</v>
      </c>
      <c r="W31" s="22" t="str">
        <f t="shared" si="7"/>
        <v>3</v>
      </c>
      <c r="X31" s="20" t="s">
        <v>20</v>
      </c>
      <c r="Y31" s="21" t="s">
        <v>106</v>
      </c>
      <c r="Z31" s="22" t="str">
        <f t="shared" si="8"/>
        <v>2</v>
      </c>
      <c r="AA31" s="20" t="s">
        <v>20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14</v>
      </c>
      <c r="AH31" s="25">
        <f>'4.Spieltag'!AJ34</f>
        <v>18</v>
      </c>
      <c r="AI31" s="26">
        <f>'4.Spieltag'!AK34</f>
        <v>24</v>
      </c>
      <c r="AJ31" s="27">
        <f t="shared" si="11"/>
        <v>32</v>
      </c>
      <c r="AK31" s="28">
        <f t="shared" si="12"/>
        <v>22</v>
      </c>
      <c r="AL31" s="1"/>
    </row>
    <row r="32" spans="1:38" ht="28.2" customHeight="1" thickBot="1" x14ac:dyDescent="0.3">
      <c r="A32" s="32">
        <f t="shared" si="0"/>
        <v>23</v>
      </c>
      <c r="B32" s="24" t="str">
        <f>'4.Spieltag'!B33</f>
        <v>Gudrun</v>
      </c>
      <c r="C32" s="20" t="s">
        <v>106</v>
      </c>
      <c r="D32" s="21" t="s">
        <v>105</v>
      </c>
      <c r="E32" s="22">
        <f t="shared" si="1"/>
        <v>0</v>
      </c>
      <c r="F32" s="20" t="s">
        <v>3</v>
      </c>
      <c r="G32" s="21" t="s">
        <v>105</v>
      </c>
      <c r="H32" s="22">
        <f t="shared" si="2"/>
        <v>0</v>
      </c>
      <c r="I32" s="20" t="s">
        <v>105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0</v>
      </c>
      <c r="O32" s="20" t="s">
        <v>20</v>
      </c>
      <c r="P32" s="21" t="s">
        <v>105</v>
      </c>
      <c r="Q32" s="22">
        <f t="shared" si="5"/>
        <v>0</v>
      </c>
      <c r="R32" s="20" t="s">
        <v>105</v>
      </c>
      <c r="S32" s="21" t="s">
        <v>106</v>
      </c>
      <c r="T32" s="22" t="str">
        <f t="shared" si="6"/>
        <v>2</v>
      </c>
      <c r="U32" s="20" t="s">
        <v>20</v>
      </c>
      <c r="V32" s="21" t="s">
        <v>20</v>
      </c>
      <c r="W32" s="22" t="str">
        <f t="shared" si="7"/>
        <v>3</v>
      </c>
      <c r="X32" s="20" t="s">
        <v>20</v>
      </c>
      <c r="Y32" s="21" t="s">
        <v>106</v>
      </c>
      <c r="Z32" s="22" t="str">
        <f t="shared" si="8"/>
        <v>2</v>
      </c>
      <c r="AA32" s="20" t="s">
        <v>105</v>
      </c>
      <c r="AB32" s="21" t="s">
        <v>105</v>
      </c>
      <c r="AC32" s="22">
        <f t="shared" si="9"/>
        <v>0</v>
      </c>
      <c r="AD32" s="31"/>
      <c r="AE32" s="29"/>
      <c r="AF32" s="22"/>
      <c r="AG32" s="24">
        <f t="shared" si="10"/>
        <v>7</v>
      </c>
      <c r="AH32" s="25">
        <f>'4.Spieltag'!AJ33</f>
        <v>22</v>
      </c>
      <c r="AI32" s="26">
        <f>'4.Spieltag'!AK33</f>
        <v>23</v>
      </c>
      <c r="AJ32" s="27">
        <f t="shared" si="11"/>
        <v>29</v>
      </c>
      <c r="AK32" s="28">
        <f t="shared" si="12"/>
        <v>23</v>
      </c>
      <c r="AL32" s="1"/>
    </row>
    <row r="33" spans="1:38" ht="28.2" customHeight="1" thickBot="1" x14ac:dyDescent="0.3">
      <c r="A33" s="32">
        <f t="shared" si="0"/>
        <v>23</v>
      </c>
      <c r="B33" s="24" t="str">
        <f>'4.Spieltag'!B32</f>
        <v>schalt04</v>
      </c>
      <c r="C33" s="20" t="s">
        <v>105</v>
      </c>
      <c r="D33" s="21" t="s">
        <v>105</v>
      </c>
      <c r="E33" s="22">
        <f t="shared" si="1"/>
        <v>0</v>
      </c>
      <c r="F33" s="20" t="s">
        <v>20</v>
      </c>
      <c r="G33" s="21" t="s">
        <v>106</v>
      </c>
      <c r="H33" s="22">
        <f t="shared" si="2"/>
        <v>0</v>
      </c>
      <c r="I33" s="20" t="s">
        <v>105</v>
      </c>
      <c r="J33" s="21" t="s">
        <v>105</v>
      </c>
      <c r="K33" s="22">
        <f t="shared" si="3"/>
        <v>0</v>
      </c>
      <c r="L33" s="20" t="s">
        <v>105</v>
      </c>
      <c r="M33" s="21" t="s">
        <v>108</v>
      </c>
      <c r="N33" s="113">
        <f t="shared" si="4"/>
        <v>0</v>
      </c>
      <c r="O33" s="20" t="s">
        <v>106</v>
      </c>
      <c r="P33" s="21" t="s">
        <v>106</v>
      </c>
      <c r="Q33" s="22">
        <f t="shared" si="5"/>
        <v>0</v>
      </c>
      <c r="R33" s="20" t="s">
        <v>3</v>
      </c>
      <c r="S33" s="21" t="s">
        <v>105</v>
      </c>
      <c r="T33" s="22" t="str">
        <f t="shared" si="6"/>
        <v>3</v>
      </c>
      <c r="U33" s="20" t="s">
        <v>105</v>
      </c>
      <c r="V33" s="21" t="s">
        <v>3</v>
      </c>
      <c r="W33" s="22">
        <f t="shared" si="7"/>
        <v>0</v>
      </c>
      <c r="X33" s="20" t="s">
        <v>105</v>
      </c>
      <c r="Y33" s="21" t="s">
        <v>20</v>
      </c>
      <c r="Z33" s="22">
        <f t="shared" si="8"/>
        <v>0</v>
      </c>
      <c r="AA33" s="20" t="s">
        <v>20</v>
      </c>
      <c r="AB33" s="21" t="s">
        <v>20</v>
      </c>
      <c r="AC33" s="22">
        <f t="shared" si="9"/>
        <v>0</v>
      </c>
      <c r="AD33" s="31"/>
      <c r="AE33" s="29"/>
      <c r="AF33" s="22"/>
      <c r="AG33" s="24">
        <f t="shared" si="10"/>
        <v>3</v>
      </c>
      <c r="AH33" s="25">
        <f>'4.Spieltag'!AJ32</f>
        <v>26</v>
      </c>
      <c r="AI33" s="26">
        <f>'4.Spieltag'!AK32</f>
        <v>21</v>
      </c>
      <c r="AJ33" s="27">
        <f t="shared" si="11"/>
        <v>29</v>
      </c>
      <c r="AK33" s="28">
        <f t="shared" si="12"/>
        <v>23</v>
      </c>
      <c r="AL33" s="1"/>
    </row>
    <row r="34" spans="1:38" ht="28.2" customHeight="1" thickBot="1" x14ac:dyDescent="0.3">
      <c r="A34" s="32">
        <f t="shared" si="0"/>
        <v>18</v>
      </c>
      <c r="B34" s="24" t="str">
        <f>'4.Spieltag'!B31</f>
        <v>Master1</v>
      </c>
      <c r="C34" s="20" t="s">
        <v>20</v>
      </c>
      <c r="D34" s="21" t="s">
        <v>20</v>
      </c>
      <c r="E34" s="22">
        <f t="shared" si="1"/>
        <v>0</v>
      </c>
      <c r="F34" s="20" t="s">
        <v>3</v>
      </c>
      <c r="G34" s="21" t="s">
        <v>106</v>
      </c>
      <c r="H34" s="22">
        <f t="shared" si="2"/>
        <v>0</v>
      </c>
      <c r="I34" s="20" t="s">
        <v>105</v>
      </c>
      <c r="J34" s="21" t="s">
        <v>20</v>
      </c>
      <c r="K34" s="22" t="str">
        <f t="shared" si="3"/>
        <v>2</v>
      </c>
      <c r="L34" s="20" t="s">
        <v>105</v>
      </c>
      <c r="M34" s="21" t="s">
        <v>20</v>
      </c>
      <c r="N34" s="113">
        <f t="shared" si="4"/>
        <v>0</v>
      </c>
      <c r="O34" s="20" t="s">
        <v>20</v>
      </c>
      <c r="P34" s="21" t="s">
        <v>20</v>
      </c>
      <c r="Q34" s="22">
        <f t="shared" si="5"/>
        <v>0</v>
      </c>
      <c r="R34" s="20" t="s">
        <v>20</v>
      </c>
      <c r="S34" s="21" t="s">
        <v>106</v>
      </c>
      <c r="T34" s="22" t="str">
        <f t="shared" si="6"/>
        <v>5</v>
      </c>
      <c r="U34" s="20" t="s">
        <v>105</v>
      </c>
      <c r="V34" s="21" t="s">
        <v>105</v>
      </c>
      <c r="W34" s="22" t="str">
        <f t="shared" si="7"/>
        <v>3</v>
      </c>
      <c r="X34" s="20" t="s">
        <v>20</v>
      </c>
      <c r="Y34" s="21" t="s">
        <v>105</v>
      </c>
      <c r="Z34" s="22" t="str">
        <f t="shared" si="8"/>
        <v>2</v>
      </c>
      <c r="AA34" s="20" t="s">
        <v>3</v>
      </c>
      <c r="AB34" s="21" t="s">
        <v>105</v>
      </c>
      <c r="AC34" s="22" t="str">
        <f t="shared" si="9"/>
        <v>5</v>
      </c>
      <c r="AD34" s="31"/>
      <c r="AE34" s="29"/>
      <c r="AF34" s="22"/>
      <c r="AG34" s="24">
        <f t="shared" si="10"/>
        <v>17</v>
      </c>
      <c r="AH34" s="25">
        <f>'4.Spieltag'!AJ31</f>
        <v>26</v>
      </c>
      <c r="AI34" s="26">
        <f>'4.Spieltag'!AK31</f>
        <v>21</v>
      </c>
      <c r="AJ34" s="27">
        <f t="shared" si="11"/>
        <v>43</v>
      </c>
      <c r="AK34" s="28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6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17"/>
      <c r="D1" s="67"/>
      <c r="E1" s="67"/>
      <c r="F1" s="17"/>
      <c r="G1" s="67"/>
      <c r="H1" s="67"/>
      <c r="I1" s="17"/>
      <c r="J1" s="67"/>
      <c r="K1" s="67"/>
      <c r="L1" s="17"/>
      <c r="M1" s="67"/>
      <c r="N1" s="67"/>
      <c r="O1" s="17"/>
      <c r="P1" s="67"/>
      <c r="Q1" s="67"/>
      <c r="R1" s="17"/>
      <c r="S1" s="67"/>
      <c r="T1" s="67"/>
      <c r="U1" s="17"/>
      <c r="V1" s="67"/>
      <c r="W1" s="67"/>
      <c r="X1" s="17"/>
      <c r="Y1" s="67"/>
      <c r="Z1" s="67"/>
      <c r="AA1" s="17"/>
      <c r="AB1" s="67"/>
      <c r="AC1" s="67"/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C2" s="17"/>
      <c r="D2" s="70"/>
      <c r="E2" s="70"/>
      <c r="F2" s="17"/>
      <c r="G2" s="70"/>
      <c r="H2" s="70"/>
      <c r="I2" s="17"/>
      <c r="J2" s="70"/>
      <c r="K2" s="70"/>
      <c r="L2" s="17"/>
      <c r="M2" s="70"/>
      <c r="N2" s="70"/>
      <c r="O2" s="17"/>
      <c r="P2" s="70"/>
      <c r="Q2" s="70"/>
      <c r="R2" s="17"/>
      <c r="S2" s="70"/>
      <c r="T2" s="70"/>
      <c r="U2" s="17"/>
      <c r="V2" s="70"/>
      <c r="W2" s="70"/>
      <c r="X2" s="17"/>
      <c r="Y2" s="70"/>
      <c r="Z2" s="70"/>
      <c r="AA2" s="17"/>
      <c r="AB2" s="70"/>
      <c r="AC2" s="70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50"/>
      <c r="AH3" s="51"/>
      <c r="AI3" s="51"/>
      <c r="AJ3" s="52"/>
    </row>
    <row r="4" spans="1:38" ht="12" x14ac:dyDescent="0.25">
      <c r="B4" s="17"/>
      <c r="C4" s="65" t="s">
        <v>62</v>
      </c>
      <c r="D4" s="66"/>
      <c r="E4" s="66"/>
      <c r="F4" s="112" t="s">
        <v>12</v>
      </c>
      <c r="G4" s="66"/>
      <c r="H4" s="66"/>
      <c r="I4" s="65" t="s">
        <v>65</v>
      </c>
      <c r="J4" s="66"/>
      <c r="K4" s="66"/>
      <c r="L4" s="65" t="s">
        <v>19</v>
      </c>
      <c r="M4" s="66"/>
      <c r="N4" s="66"/>
      <c r="O4" s="65" t="s">
        <v>17</v>
      </c>
      <c r="P4" s="66"/>
      <c r="Q4" s="66"/>
      <c r="R4" s="65" t="s">
        <v>104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60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22</v>
      </c>
      <c r="G6" s="68"/>
      <c r="H6" s="69"/>
      <c r="I6" s="64" t="s">
        <v>15</v>
      </c>
      <c r="J6" s="68"/>
      <c r="K6" s="69"/>
      <c r="L6" s="64" t="s">
        <v>64</v>
      </c>
      <c r="M6" s="68"/>
      <c r="N6" s="69"/>
      <c r="O6" s="64" t="s">
        <v>18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3</v>
      </c>
      <c r="S10" s="91" t="s">
        <v>106</v>
      </c>
      <c r="T10" s="92" t="s">
        <v>1</v>
      </c>
      <c r="U10" s="90" t="s">
        <v>20</v>
      </c>
      <c r="V10" s="91" t="s">
        <v>108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:A34" si="0">AK11</f>
        <v>20</v>
      </c>
      <c r="B11" s="24" t="str">
        <f>'5.Spieltag'!B30</f>
        <v>archie04</v>
      </c>
      <c r="C11" s="20" t="s">
        <v>105</v>
      </c>
      <c r="D11" s="21" t="s">
        <v>3</v>
      </c>
      <c r="E11" s="22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0" t="s">
        <v>108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8</v>
      </c>
      <c r="I11" s="20" t="s">
        <v>105</v>
      </c>
      <c r="J11" s="21" t="s">
        <v>20</v>
      </c>
      <c r="K11" s="22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0" t="s">
        <v>105</v>
      </c>
      <c r="Y11" s="21" t="s">
        <v>105</v>
      </c>
      <c r="Z11" s="22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 t="shared" ref="AG11:AG34" si="9">E11+H11+K11+N11+Q11+T11+W11+Z11+AC11+AF11</f>
        <v>11</v>
      </c>
      <c r="AH11" s="25">
        <f>'5.Spieltag'!AJ30</f>
        <v>38</v>
      </c>
      <c r="AI11" s="26">
        <f>'5.Spieltag'!AK30</f>
        <v>20</v>
      </c>
      <c r="AJ11" s="27">
        <f t="shared" ref="AJ11:AJ34" si="10">AG11+AH11</f>
        <v>49</v>
      </c>
      <c r="AK11" s="28">
        <f t="shared" ref="AK11:AK34" si="11">RANK(AJ11,$AJ$11:$AJ$34)</f>
        <v>20</v>
      </c>
      <c r="AL11" s="1"/>
    </row>
    <row r="12" spans="1:38" ht="24.9" customHeight="1" thickBot="1" x14ac:dyDescent="0.3">
      <c r="A12" s="32">
        <f t="shared" si="0"/>
        <v>1</v>
      </c>
      <c r="B12" s="24" t="str">
        <f>'5.Spieltag'!B12</f>
        <v>atschi91</v>
      </c>
      <c r="C12" s="20" t="s">
        <v>106</v>
      </c>
      <c r="D12" s="21" t="s">
        <v>20</v>
      </c>
      <c r="E12" s="22">
        <f t="shared" si="1"/>
        <v>0</v>
      </c>
      <c r="F12" s="20" t="s">
        <v>105</v>
      </c>
      <c r="G12" s="21" t="s">
        <v>106</v>
      </c>
      <c r="H12" s="11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0" t="s">
        <v>105</v>
      </c>
      <c r="J12" s="21" t="s">
        <v>20</v>
      </c>
      <c r="K12" s="22">
        <f t="shared" si="2"/>
        <v>0</v>
      </c>
      <c r="L12" s="20" t="s">
        <v>108</v>
      </c>
      <c r="M12" s="21" t="s">
        <v>20</v>
      </c>
      <c r="N12" s="22">
        <f t="shared" si="3"/>
        <v>0</v>
      </c>
      <c r="O12" s="20" t="s">
        <v>20</v>
      </c>
      <c r="P12" s="21" t="s">
        <v>105</v>
      </c>
      <c r="Q12" s="22">
        <f t="shared" si="4"/>
        <v>0</v>
      </c>
      <c r="R12" s="20" t="s">
        <v>105</v>
      </c>
      <c r="S12" s="21" t="s">
        <v>106</v>
      </c>
      <c r="T12" s="22" t="str">
        <f t="shared" si="5"/>
        <v>2</v>
      </c>
      <c r="U12" s="20" t="s">
        <v>20</v>
      </c>
      <c r="V12" s="21" t="s">
        <v>105</v>
      </c>
      <c r="W12" s="22">
        <f t="shared" si="6"/>
        <v>0</v>
      </c>
      <c r="X12" s="20" t="s">
        <v>105</v>
      </c>
      <c r="Y12" s="21" t="s">
        <v>105</v>
      </c>
      <c r="Z12" s="22">
        <f t="shared" si="7"/>
        <v>0</v>
      </c>
      <c r="AA12" s="20" t="s">
        <v>20</v>
      </c>
      <c r="AB12" s="21" t="s">
        <v>105</v>
      </c>
      <c r="AC12" s="22" t="str">
        <f t="shared" si="8"/>
        <v>2</v>
      </c>
      <c r="AD12" s="31"/>
      <c r="AE12" s="29"/>
      <c r="AF12" s="22"/>
      <c r="AG12" s="24">
        <f t="shared" si="9"/>
        <v>24</v>
      </c>
      <c r="AH12" s="25">
        <f>'5.Spieltag'!AJ12</f>
        <v>61</v>
      </c>
      <c r="AI12" s="26">
        <f>'5.Spieltag'!AK12</f>
        <v>2</v>
      </c>
      <c r="AJ12" s="27">
        <f t="shared" si="10"/>
        <v>85</v>
      </c>
      <c r="AK12" s="28">
        <f t="shared" si="11"/>
        <v>1</v>
      </c>
    </row>
    <row r="13" spans="1:38" ht="24.9" customHeight="1" thickBot="1" x14ac:dyDescent="0.3">
      <c r="A13" s="32">
        <f t="shared" si="0"/>
        <v>14</v>
      </c>
      <c r="B13" s="24" t="str">
        <f>'5.Spieltag'!B25</f>
        <v>cilli37</v>
      </c>
      <c r="C13" s="20" t="s">
        <v>105</v>
      </c>
      <c r="D13" s="21" t="s">
        <v>108</v>
      </c>
      <c r="E13" s="22">
        <f t="shared" si="1"/>
        <v>0</v>
      </c>
      <c r="F13" s="20" t="s">
        <v>3</v>
      </c>
      <c r="G13" s="21" t="s">
        <v>105</v>
      </c>
      <c r="H13" s="113">
        <f t="shared" si="12"/>
        <v>8</v>
      </c>
      <c r="I13" s="20" t="s">
        <v>105</v>
      </c>
      <c r="J13" s="21" t="s">
        <v>20</v>
      </c>
      <c r="K13" s="22">
        <f t="shared" si="2"/>
        <v>0</v>
      </c>
      <c r="L13" s="20" t="s">
        <v>3</v>
      </c>
      <c r="M13" s="21" t="s">
        <v>20</v>
      </c>
      <c r="N13" s="22">
        <f t="shared" si="3"/>
        <v>0</v>
      </c>
      <c r="O13" s="20" t="s">
        <v>20</v>
      </c>
      <c r="P13" s="21" t="s">
        <v>3</v>
      </c>
      <c r="Q13" s="22">
        <f t="shared" si="4"/>
        <v>0</v>
      </c>
      <c r="R13" s="20" t="s">
        <v>105</v>
      </c>
      <c r="S13" s="21" t="s">
        <v>20</v>
      </c>
      <c r="T13" s="22">
        <f t="shared" si="5"/>
        <v>0</v>
      </c>
      <c r="U13" s="20" t="s">
        <v>20</v>
      </c>
      <c r="V13" s="21" t="s">
        <v>108</v>
      </c>
      <c r="W13" s="22" t="str">
        <f t="shared" si="6"/>
        <v>5</v>
      </c>
      <c r="X13" s="20" t="s">
        <v>20</v>
      </c>
      <c r="Y13" s="21" t="s">
        <v>106</v>
      </c>
      <c r="Z13" s="22" t="str">
        <f t="shared" si="7"/>
        <v>2</v>
      </c>
      <c r="AA13" s="20" t="s">
        <v>20</v>
      </c>
      <c r="AB13" s="21" t="s">
        <v>20</v>
      </c>
      <c r="AC13" s="22">
        <f t="shared" si="8"/>
        <v>0</v>
      </c>
      <c r="AD13" s="31"/>
      <c r="AE13" s="29"/>
      <c r="AF13" s="22"/>
      <c r="AG13" s="24">
        <f t="shared" si="9"/>
        <v>15</v>
      </c>
      <c r="AH13" s="25">
        <f>'5.Spieltag'!AJ25</f>
        <v>50</v>
      </c>
      <c r="AI13" s="26">
        <f>'5.Spieltag'!AK25</f>
        <v>10</v>
      </c>
      <c r="AJ13" s="27">
        <f t="shared" si="10"/>
        <v>65</v>
      </c>
      <c r="AK13" s="28">
        <f t="shared" si="11"/>
        <v>14</v>
      </c>
    </row>
    <row r="14" spans="1:38" ht="24.9" customHeight="1" thickBot="1" x14ac:dyDescent="0.3">
      <c r="A14" s="32">
        <f t="shared" si="0"/>
        <v>16</v>
      </c>
      <c r="B14" s="24" t="str">
        <f>'5.Spieltag'!B26</f>
        <v>Fabian1904</v>
      </c>
      <c r="C14" s="20" t="s">
        <v>106</v>
      </c>
      <c r="D14" s="21" t="s">
        <v>3</v>
      </c>
      <c r="E14" s="22">
        <f t="shared" si="1"/>
        <v>0</v>
      </c>
      <c r="F14" s="20" t="s">
        <v>20</v>
      </c>
      <c r="G14" s="21" t="s">
        <v>105</v>
      </c>
      <c r="H14" s="113">
        <f t="shared" si="12"/>
        <v>12</v>
      </c>
      <c r="I14" s="20" t="s">
        <v>106</v>
      </c>
      <c r="J14" s="21" t="s">
        <v>20</v>
      </c>
      <c r="K14" s="22">
        <f t="shared" si="2"/>
        <v>0</v>
      </c>
      <c r="L14" s="20" t="s">
        <v>105</v>
      </c>
      <c r="M14" s="21" t="s">
        <v>105</v>
      </c>
      <c r="N14" s="22">
        <f t="shared" si="3"/>
        <v>0</v>
      </c>
      <c r="O14" s="20" t="s">
        <v>106</v>
      </c>
      <c r="P14" s="21" t="s">
        <v>105</v>
      </c>
      <c r="Q14" s="22">
        <f t="shared" si="4"/>
        <v>0</v>
      </c>
      <c r="R14" s="20" t="s">
        <v>105</v>
      </c>
      <c r="S14" s="21" t="s">
        <v>105</v>
      </c>
      <c r="T14" s="22">
        <f t="shared" si="5"/>
        <v>0</v>
      </c>
      <c r="U14" s="20" t="s">
        <v>105</v>
      </c>
      <c r="V14" s="21" t="s">
        <v>3</v>
      </c>
      <c r="W14" s="22" t="str">
        <f t="shared" si="6"/>
        <v>3</v>
      </c>
      <c r="X14" s="20" t="s">
        <v>105</v>
      </c>
      <c r="Y14" s="21" t="s">
        <v>105</v>
      </c>
      <c r="Z14" s="22">
        <f t="shared" si="7"/>
        <v>0</v>
      </c>
      <c r="AA14" s="20" t="s">
        <v>20</v>
      </c>
      <c r="AB14" s="21" t="s">
        <v>105</v>
      </c>
      <c r="AC14" s="22" t="str">
        <f t="shared" si="8"/>
        <v>2</v>
      </c>
      <c r="AD14" s="31"/>
      <c r="AE14" s="29"/>
      <c r="AF14" s="22"/>
      <c r="AG14" s="24">
        <f t="shared" si="9"/>
        <v>17</v>
      </c>
      <c r="AH14" s="25">
        <f>'5.Spieltag'!AJ26</f>
        <v>47</v>
      </c>
      <c r="AI14" s="26">
        <f>'5.Spieltag'!AK26</f>
        <v>15</v>
      </c>
      <c r="AJ14" s="27">
        <f t="shared" si="10"/>
        <v>64</v>
      </c>
      <c r="AK14" s="28">
        <f t="shared" si="11"/>
        <v>16</v>
      </c>
    </row>
    <row r="15" spans="1:38" ht="24.9" customHeight="1" thickBot="1" x14ac:dyDescent="0.3">
      <c r="A15" s="32">
        <f t="shared" si="0"/>
        <v>5</v>
      </c>
      <c r="B15" s="24" t="str">
        <f>'5.Spieltag'!B23</f>
        <v>Franzi 04</v>
      </c>
      <c r="C15" s="20" t="s">
        <v>106</v>
      </c>
      <c r="D15" s="21" t="s">
        <v>3</v>
      </c>
      <c r="E15" s="22">
        <f t="shared" si="1"/>
        <v>0</v>
      </c>
      <c r="F15" s="20" t="s">
        <v>20</v>
      </c>
      <c r="G15" s="21" t="s">
        <v>105</v>
      </c>
      <c r="H15" s="113">
        <f t="shared" si="12"/>
        <v>12</v>
      </c>
      <c r="I15" s="20" t="s">
        <v>106</v>
      </c>
      <c r="J15" s="21" t="s">
        <v>20</v>
      </c>
      <c r="K15" s="22">
        <f t="shared" si="2"/>
        <v>0</v>
      </c>
      <c r="L15" s="20" t="s">
        <v>105</v>
      </c>
      <c r="M15" s="21" t="s">
        <v>20</v>
      </c>
      <c r="N15" s="22" t="str">
        <f t="shared" si="3"/>
        <v>5</v>
      </c>
      <c r="O15" s="20" t="s">
        <v>20</v>
      </c>
      <c r="P15" s="21" t="s">
        <v>20</v>
      </c>
      <c r="Q15" s="22" t="str">
        <f t="shared" si="4"/>
        <v>5</v>
      </c>
      <c r="R15" s="20" t="s">
        <v>106</v>
      </c>
      <c r="S15" s="21" t="s">
        <v>105</v>
      </c>
      <c r="T15" s="22">
        <f t="shared" si="5"/>
        <v>0</v>
      </c>
      <c r="U15" s="20" t="s">
        <v>105</v>
      </c>
      <c r="V15" s="21" t="s">
        <v>20</v>
      </c>
      <c r="W15" s="22" t="str">
        <f t="shared" si="6"/>
        <v>2</v>
      </c>
      <c r="X15" s="20" t="s">
        <v>20</v>
      </c>
      <c r="Y15" s="21" t="s">
        <v>105</v>
      </c>
      <c r="Z15" s="22" t="str">
        <f t="shared" si="7"/>
        <v>2</v>
      </c>
      <c r="AA15" s="20" t="s">
        <v>20</v>
      </c>
      <c r="AB15" s="21" t="s">
        <v>105</v>
      </c>
      <c r="AC15" s="22" t="str">
        <f t="shared" si="8"/>
        <v>2</v>
      </c>
      <c r="AD15" s="31"/>
      <c r="AE15" s="29"/>
      <c r="AF15" s="22"/>
      <c r="AG15" s="24">
        <f t="shared" si="9"/>
        <v>28</v>
      </c>
      <c r="AH15" s="25">
        <f>'5.Spieltag'!AJ23</f>
        <v>48</v>
      </c>
      <c r="AI15" s="26">
        <f>'5.Spieltag'!AK23</f>
        <v>13</v>
      </c>
      <c r="AJ15" s="27">
        <f t="shared" si="10"/>
        <v>76</v>
      </c>
      <c r="AK15" s="28">
        <f t="shared" si="11"/>
        <v>5</v>
      </c>
    </row>
    <row r="16" spans="1:38" ht="24.9" customHeight="1" thickBot="1" x14ac:dyDescent="0.3">
      <c r="A16" s="32">
        <f t="shared" si="0"/>
        <v>9</v>
      </c>
      <c r="B16" s="24" t="str">
        <f>'5.Spieltag'!B17</f>
        <v>gaby04</v>
      </c>
      <c r="C16" s="20" t="s">
        <v>105</v>
      </c>
      <c r="D16" s="21" t="s">
        <v>20</v>
      </c>
      <c r="E16" s="22">
        <f t="shared" si="1"/>
        <v>0</v>
      </c>
      <c r="F16" s="20" t="s">
        <v>20</v>
      </c>
      <c r="G16" s="21" t="s">
        <v>105</v>
      </c>
      <c r="H16" s="113">
        <f t="shared" si="12"/>
        <v>12</v>
      </c>
      <c r="I16" s="20" t="s">
        <v>105</v>
      </c>
      <c r="J16" s="21" t="s">
        <v>20</v>
      </c>
      <c r="K16" s="22">
        <f t="shared" si="2"/>
        <v>0</v>
      </c>
      <c r="L16" s="20" t="s">
        <v>20</v>
      </c>
      <c r="M16" s="21" t="s">
        <v>105</v>
      </c>
      <c r="N16" s="22">
        <f t="shared" si="3"/>
        <v>0</v>
      </c>
      <c r="O16" s="20" t="s">
        <v>105</v>
      </c>
      <c r="P16" s="21" t="s">
        <v>20</v>
      </c>
      <c r="Q16" s="22">
        <f t="shared" si="4"/>
        <v>0</v>
      </c>
      <c r="R16" s="20" t="s">
        <v>20</v>
      </c>
      <c r="S16" s="21" t="s">
        <v>105</v>
      </c>
      <c r="T16" s="22" t="str">
        <f t="shared" si="5"/>
        <v>2</v>
      </c>
      <c r="U16" s="20" t="s">
        <v>20</v>
      </c>
      <c r="V16" s="21" t="s">
        <v>20</v>
      </c>
      <c r="W16" s="22">
        <f t="shared" si="6"/>
        <v>0</v>
      </c>
      <c r="X16" s="20" t="s">
        <v>20</v>
      </c>
      <c r="Y16" s="21" t="s">
        <v>105</v>
      </c>
      <c r="Z16" s="22" t="str">
        <f t="shared" si="7"/>
        <v>2</v>
      </c>
      <c r="AA16" s="20" t="s">
        <v>20</v>
      </c>
      <c r="AB16" s="21" t="s">
        <v>105</v>
      </c>
      <c r="AC16" s="22" t="str">
        <f t="shared" si="8"/>
        <v>2</v>
      </c>
      <c r="AD16" s="31"/>
      <c r="AE16" s="29"/>
      <c r="AF16" s="22"/>
      <c r="AG16" s="24">
        <f t="shared" si="9"/>
        <v>18</v>
      </c>
      <c r="AH16" s="25">
        <f>'5.Spieltag'!AJ17</f>
        <v>52</v>
      </c>
      <c r="AI16" s="26">
        <f>'5.Spieltag'!AK17</f>
        <v>7</v>
      </c>
      <c r="AJ16" s="27">
        <f t="shared" si="10"/>
        <v>70</v>
      </c>
      <c r="AK16" s="28">
        <f t="shared" si="11"/>
        <v>9</v>
      </c>
      <c r="AL16" s="1"/>
    </row>
    <row r="17" spans="1:38" ht="24.9" customHeight="1" thickBot="1" x14ac:dyDescent="0.3">
      <c r="A17" s="32">
        <f t="shared" si="0"/>
        <v>23</v>
      </c>
      <c r="B17" s="24" t="str">
        <f>'5.Spieltag'!B32</f>
        <v>Gudrun</v>
      </c>
      <c r="C17" s="20" t="s">
        <v>106</v>
      </c>
      <c r="D17" s="21" t="s">
        <v>20</v>
      </c>
      <c r="E17" s="22">
        <f t="shared" si="1"/>
        <v>0</v>
      </c>
      <c r="F17" s="20" t="s">
        <v>3</v>
      </c>
      <c r="G17" s="21" t="s">
        <v>105</v>
      </c>
      <c r="H17" s="113">
        <f t="shared" si="12"/>
        <v>8</v>
      </c>
      <c r="I17" s="20" t="s">
        <v>105</v>
      </c>
      <c r="J17" s="21" t="s">
        <v>20</v>
      </c>
      <c r="K17" s="22">
        <f t="shared" si="2"/>
        <v>0</v>
      </c>
      <c r="L17" s="20" t="s">
        <v>20</v>
      </c>
      <c r="M17" s="21" t="s">
        <v>20</v>
      </c>
      <c r="N17" s="22">
        <f t="shared" si="3"/>
        <v>0</v>
      </c>
      <c r="O17" s="20" t="s">
        <v>20</v>
      </c>
      <c r="P17" s="21" t="s">
        <v>3</v>
      </c>
      <c r="Q17" s="22">
        <f t="shared" si="4"/>
        <v>0</v>
      </c>
      <c r="R17" s="20" t="s">
        <v>105</v>
      </c>
      <c r="S17" s="21" t="s">
        <v>105</v>
      </c>
      <c r="T17" s="22">
        <f t="shared" si="5"/>
        <v>0</v>
      </c>
      <c r="U17" s="20" t="s">
        <v>105</v>
      </c>
      <c r="V17" s="21" t="s">
        <v>20</v>
      </c>
      <c r="W17" s="22" t="str">
        <f t="shared" si="6"/>
        <v>2</v>
      </c>
      <c r="X17" s="20" t="s">
        <v>20</v>
      </c>
      <c r="Y17" s="21" t="s">
        <v>106</v>
      </c>
      <c r="Z17" s="22" t="str">
        <f t="shared" si="7"/>
        <v>2</v>
      </c>
      <c r="AA17" s="20" t="s">
        <v>105</v>
      </c>
      <c r="AB17" s="21" t="s">
        <v>3</v>
      </c>
      <c r="AC17" s="22">
        <f t="shared" si="8"/>
        <v>0</v>
      </c>
      <c r="AD17" s="31"/>
      <c r="AE17" s="29"/>
      <c r="AF17" s="22"/>
      <c r="AG17" s="24">
        <f t="shared" si="9"/>
        <v>12</v>
      </c>
      <c r="AH17" s="25">
        <f>'5.Spieltag'!AJ32</f>
        <v>29</v>
      </c>
      <c r="AI17" s="26">
        <f>'5.Spieltag'!AK32</f>
        <v>23</v>
      </c>
      <c r="AJ17" s="27">
        <f t="shared" si="10"/>
        <v>41</v>
      </c>
      <c r="AK17" s="28">
        <f t="shared" si="11"/>
        <v>23</v>
      </c>
      <c r="AL17" s="1"/>
    </row>
    <row r="18" spans="1:38" ht="24.9" customHeight="1" thickBot="1" x14ac:dyDescent="0.3">
      <c r="A18" s="32">
        <f t="shared" si="0"/>
        <v>4</v>
      </c>
      <c r="B18" s="24" t="str">
        <f>'5.Spieltag'!B14</f>
        <v>Hans 04</v>
      </c>
      <c r="C18" s="20" t="s">
        <v>20</v>
      </c>
      <c r="D18" s="21" t="s">
        <v>20</v>
      </c>
      <c r="E18" s="22">
        <f t="shared" si="1"/>
        <v>0</v>
      </c>
      <c r="F18" s="20" t="s">
        <v>3</v>
      </c>
      <c r="G18" s="21" t="s">
        <v>105</v>
      </c>
      <c r="H18" s="113">
        <f t="shared" si="12"/>
        <v>8</v>
      </c>
      <c r="I18" s="20" t="s">
        <v>20</v>
      </c>
      <c r="J18" s="21" t="s">
        <v>3</v>
      </c>
      <c r="K18" s="22">
        <f t="shared" si="2"/>
        <v>0</v>
      </c>
      <c r="L18" s="20" t="s">
        <v>20</v>
      </c>
      <c r="M18" s="21" t="s">
        <v>106</v>
      </c>
      <c r="N18" s="22">
        <f t="shared" si="3"/>
        <v>0</v>
      </c>
      <c r="O18" s="20" t="s">
        <v>105</v>
      </c>
      <c r="P18" s="21" t="s">
        <v>105</v>
      </c>
      <c r="Q18" s="22" t="str">
        <f t="shared" si="4"/>
        <v>3</v>
      </c>
      <c r="R18" s="20" t="s">
        <v>20</v>
      </c>
      <c r="S18" s="21" t="s">
        <v>105</v>
      </c>
      <c r="T18" s="22" t="str">
        <f t="shared" si="5"/>
        <v>2</v>
      </c>
      <c r="U18" s="20" t="s">
        <v>105</v>
      </c>
      <c r="V18" s="21" t="s">
        <v>3</v>
      </c>
      <c r="W18" s="22" t="str">
        <f t="shared" si="6"/>
        <v>3</v>
      </c>
      <c r="X18" s="20" t="s">
        <v>20</v>
      </c>
      <c r="Y18" s="21" t="s">
        <v>106</v>
      </c>
      <c r="Z18" s="22" t="str">
        <f t="shared" si="7"/>
        <v>2</v>
      </c>
      <c r="AA18" s="20" t="s">
        <v>3</v>
      </c>
      <c r="AB18" s="21" t="s">
        <v>20</v>
      </c>
      <c r="AC18" s="22" t="str">
        <f t="shared" si="8"/>
        <v>2</v>
      </c>
      <c r="AD18" s="31"/>
      <c r="AE18" s="29"/>
      <c r="AF18" s="22"/>
      <c r="AG18" s="24">
        <f t="shared" si="9"/>
        <v>20</v>
      </c>
      <c r="AH18" s="25">
        <f>'5.Spieltag'!AJ14</f>
        <v>57</v>
      </c>
      <c r="AI18" s="26">
        <f>'5.Spieltag'!AK14</f>
        <v>5</v>
      </c>
      <c r="AJ18" s="27">
        <f t="shared" si="10"/>
        <v>77</v>
      </c>
      <c r="AK18" s="28">
        <f t="shared" si="11"/>
        <v>4</v>
      </c>
      <c r="AL18" s="1"/>
    </row>
    <row r="19" spans="1:38" ht="24.9" customHeight="1" thickBot="1" x14ac:dyDescent="0.3">
      <c r="A19" s="32">
        <f t="shared" si="0"/>
        <v>20</v>
      </c>
      <c r="B19" s="24" t="str">
        <f>'5.Spieltag'!B20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31"/>
      <c r="AE19" s="29"/>
      <c r="AF19" s="22"/>
      <c r="AG19" s="24">
        <f t="shared" si="9"/>
        <v>0</v>
      </c>
      <c r="AH19" s="25">
        <f>'5.Spieltag'!AJ20</f>
        <v>49</v>
      </c>
      <c r="AI19" s="26">
        <f>'5.Spieltag'!AK20</f>
        <v>11</v>
      </c>
      <c r="AJ19" s="27">
        <f t="shared" si="10"/>
        <v>49</v>
      </c>
      <c r="AK19" s="28">
        <f t="shared" si="11"/>
        <v>20</v>
      </c>
      <c r="AL19" s="1"/>
    </row>
    <row r="20" spans="1:38" ht="24.9" customHeight="1" thickBot="1" x14ac:dyDescent="0.3">
      <c r="A20" s="32">
        <f>AK20</f>
        <v>10</v>
      </c>
      <c r="B20" s="24" t="str">
        <f>'5.Spieltag'!B16</f>
        <v>Lola04</v>
      </c>
      <c r="C20" s="20" t="s">
        <v>105</v>
      </c>
      <c r="D20" s="21" t="s">
        <v>3</v>
      </c>
      <c r="E20" s="22">
        <f t="shared" si="1"/>
        <v>0</v>
      </c>
      <c r="F20" s="20" t="s">
        <v>108</v>
      </c>
      <c r="G20" s="21" t="s">
        <v>106</v>
      </c>
      <c r="H20" s="113">
        <f t="shared" si="12"/>
        <v>8</v>
      </c>
      <c r="I20" s="20" t="s">
        <v>105</v>
      </c>
      <c r="J20" s="21" t="s">
        <v>105</v>
      </c>
      <c r="K20" s="22">
        <f t="shared" si="2"/>
        <v>0</v>
      </c>
      <c r="L20" s="20" t="s">
        <v>20</v>
      </c>
      <c r="M20" s="21" t="s">
        <v>105</v>
      </c>
      <c r="N20" s="22">
        <f t="shared" si="3"/>
        <v>0</v>
      </c>
      <c r="O20" s="20" t="s">
        <v>20</v>
      </c>
      <c r="P20" s="21" t="s">
        <v>105</v>
      </c>
      <c r="Q20" s="22">
        <f t="shared" si="4"/>
        <v>0</v>
      </c>
      <c r="R20" s="20" t="s">
        <v>105</v>
      </c>
      <c r="S20" s="21" t="s">
        <v>106</v>
      </c>
      <c r="T20" s="22" t="str">
        <f t="shared" si="5"/>
        <v>2</v>
      </c>
      <c r="U20" s="20" t="s">
        <v>20</v>
      </c>
      <c r="V20" s="21" t="s">
        <v>20</v>
      </c>
      <c r="W20" s="22">
        <f t="shared" si="6"/>
        <v>0</v>
      </c>
      <c r="X20" s="20" t="s">
        <v>20</v>
      </c>
      <c r="Y20" s="21" t="s">
        <v>105</v>
      </c>
      <c r="Z20" s="22" t="str">
        <f t="shared" si="7"/>
        <v>2</v>
      </c>
      <c r="AA20" s="20" t="s">
        <v>3</v>
      </c>
      <c r="AB20" s="21" t="s">
        <v>105</v>
      </c>
      <c r="AC20" s="22" t="str">
        <f t="shared" si="8"/>
        <v>2</v>
      </c>
      <c r="AD20" s="31"/>
      <c r="AE20" s="29"/>
      <c r="AF20" s="22"/>
      <c r="AG20" s="24">
        <f t="shared" si="9"/>
        <v>14</v>
      </c>
      <c r="AH20" s="25">
        <f>'5.Spieltag'!AJ16</f>
        <v>55</v>
      </c>
      <c r="AI20" s="26">
        <f>'5.Spieltag'!AK16</f>
        <v>6</v>
      </c>
      <c r="AJ20" s="27">
        <f t="shared" si="10"/>
        <v>69</v>
      </c>
      <c r="AK20" s="28">
        <f t="shared" si="11"/>
        <v>10</v>
      </c>
      <c r="AL20" s="1"/>
    </row>
    <row r="21" spans="1:38" ht="24.9" customHeight="1" thickBot="1" x14ac:dyDescent="0.3">
      <c r="A21" s="32">
        <f t="shared" si="0"/>
        <v>17</v>
      </c>
      <c r="B21" s="24" t="str">
        <f>'5.Spieltag'!B34</f>
        <v>Master1</v>
      </c>
      <c r="C21" s="20" t="s">
        <v>105</v>
      </c>
      <c r="D21" s="21" t="s">
        <v>3</v>
      </c>
      <c r="E21" s="22">
        <f t="shared" si="1"/>
        <v>0</v>
      </c>
      <c r="F21" s="20" t="s">
        <v>20</v>
      </c>
      <c r="G21" s="21" t="s">
        <v>105</v>
      </c>
      <c r="H21" s="113">
        <f t="shared" si="12"/>
        <v>12</v>
      </c>
      <c r="I21" s="20" t="s">
        <v>20</v>
      </c>
      <c r="J21" s="21" t="s">
        <v>3</v>
      </c>
      <c r="K21" s="22">
        <f t="shared" si="2"/>
        <v>0</v>
      </c>
      <c r="L21" s="20" t="s">
        <v>20</v>
      </c>
      <c r="M21" s="21" t="s">
        <v>20</v>
      </c>
      <c r="N21" s="22">
        <f t="shared" si="3"/>
        <v>0</v>
      </c>
      <c r="O21" s="20" t="s">
        <v>20</v>
      </c>
      <c r="P21" s="21" t="s">
        <v>105</v>
      </c>
      <c r="Q21" s="22">
        <f t="shared" si="4"/>
        <v>0</v>
      </c>
      <c r="R21" s="20" t="s">
        <v>105</v>
      </c>
      <c r="S21" s="21" t="s">
        <v>105</v>
      </c>
      <c r="T21" s="22">
        <f t="shared" si="5"/>
        <v>0</v>
      </c>
      <c r="U21" s="20" t="s">
        <v>105</v>
      </c>
      <c r="V21" s="21" t="s">
        <v>3</v>
      </c>
      <c r="W21" s="22" t="str">
        <f t="shared" si="6"/>
        <v>3</v>
      </c>
      <c r="X21" s="20" t="s">
        <v>105</v>
      </c>
      <c r="Y21" s="21" t="s">
        <v>106</v>
      </c>
      <c r="Z21" s="22" t="str">
        <f t="shared" si="7"/>
        <v>2</v>
      </c>
      <c r="AA21" s="20" t="s">
        <v>20</v>
      </c>
      <c r="AB21" s="21" t="s">
        <v>105</v>
      </c>
      <c r="AC21" s="22" t="str">
        <f t="shared" si="8"/>
        <v>2</v>
      </c>
      <c r="AD21" s="31"/>
      <c r="AE21" s="29"/>
      <c r="AF21" s="22"/>
      <c r="AG21" s="24">
        <f t="shared" si="9"/>
        <v>19</v>
      </c>
      <c r="AH21" s="25">
        <f>'5.Spieltag'!AJ34</f>
        <v>43</v>
      </c>
      <c r="AI21" s="26">
        <f>'5.Spieltag'!AK34</f>
        <v>18</v>
      </c>
      <c r="AJ21" s="27">
        <f t="shared" si="10"/>
        <v>62</v>
      </c>
      <c r="AK21" s="28">
        <f t="shared" si="11"/>
        <v>17</v>
      </c>
      <c r="AL21" s="1"/>
    </row>
    <row r="22" spans="1:38" ht="24.9" customHeight="1" thickBot="1" x14ac:dyDescent="0.3">
      <c r="A22" s="32">
        <f t="shared" si="0"/>
        <v>12</v>
      </c>
      <c r="B22" s="24" t="str">
        <f>'5.Spieltag'!B21</f>
        <v>Mike04</v>
      </c>
      <c r="C22" s="20" t="s">
        <v>106</v>
      </c>
      <c r="D22" s="21" t="s">
        <v>20</v>
      </c>
      <c r="E22" s="22">
        <f t="shared" si="1"/>
        <v>0</v>
      </c>
      <c r="F22" s="20" t="s">
        <v>3</v>
      </c>
      <c r="G22" s="21" t="s">
        <v>106</v>
      </c>
      <c r="H22" s="113">
        <f t="shared" si="12"/>
        <v>8</v>
      </c>
      <c r="I22" s="20" t="s">
        <v>105</v>
      </c>
      <c r="J22" s="21" t="s">
        <v>105</v>
      </c>
      <c r="K22" s="22">
        <f t="shared" si="2"/>
        <v>0</v>
      </c>
      <c r="L22" s="20" t="s">
        <v>105</v>
      </c>
      <c r="M22" s="21" t="s">
        <v>20</v>
      </c>
      <c r="N22" s="22" t="str">
        <f t="shared" si="3"/>
        <v>5</v>
      </c>
      <c r="O22" s="20" t="s">
        <v>20</v>
      </c>
      <c r="P22" s="21" t="s">
        <v>105</v>
      </c>
      <c r="Q22" s="22">
        <f t="shared" si="4"/>
        <v>0</v>
      </c>
      <c r="R22" s="20" t="s">
        <v>20</v>
      </c>
      <c r="S22" s="21" t="s">
        <v>106</v>
      </c>
      <c r="T22" s="22" t="str">
        <f t="shared" si="5"/>
        <v>2</v>
      </c>
      <c r="U22" s="20" t="s">
        <v>20</v>
      </c>
      <c r="V22" s="21" t="s">
        <v>105</v>
      </c>
      <c r="W22" s="22">
        <f t="shared" si="6"/>
        <v>0</v>
      </c>
      <c r="X22" s="20" t="s">
        <v>20</v>
      </c>
      <c r="Y22" s="21" t="s">
        <v>105</v>
      </c>
      <c r="Z22" s="22" t="str">
        <f t="shared" si="7"/>
        <v>2</v>
      </c>
      <c r="AA22" s="20" t="s">
        <v>20</v>
      </c>
      <c r="AB22" s="21" t="s">
        <v>106</v>
      </c>
      <c r="AC22" s="22" t="str">
        <f t="shared" si="8"/>
        <v>2</v>
      </c>
      <c r="AD22" s="31"/>
      <c r="AE22" s="29"/>
      <c r="AF22" s="22"/>
      <c r="AG22" s="24">
        <f t="shared" si="9"/>
        <v>19</v>
      </c>
      <c r="AH22" s="25">
        <f>'5.Spieltag'!AJ21</f>
        <v>49</v>
      </c>
      <c r="AI22" s="26">
        <f>'5.Spieltag'!AK21</f>
        <v>11</v>
      </c>
      <c r="AJ22" s="27">
        <f t="shared" si="10"/>
        <v>68</v>
      </c>
      <c r="AK22" s="28">
        <f t="shared" si="11"/>
        <v>12</v>
      </c>
      <c r="AL22" s="1"/>
    </row>
    <row r="23" spans="1:38" ht="24.9" customHeight="1" thickBot="1" x14ac:dyDescent="0.3">
      <c r="A23" s="32">
        <f t="shared" si="0"/>
        <v>10</v>
      </c>
      <c r="B23" s="24" t="str">
        <f>'5.Spieltag'!B18</f>
        <v>ralle04</v>
      </c>
      <c r="C23" s="20" t="s">
        <v>106</v>
      </c>
      <c r="D23" s="21" t="s">
        <v>20</v>
      </c>
      <c r="E23" s="22">
        <f t="shared" si="1"/>
        <v>0</v>
      </c>
      <c r="F23" s="20" t="s">
        <v>20</v>
      </c>
      <c r="G23" s="21" t="s">
        <v>105</v>
      </c>
      <c r="H23" s="113">
        <f t="shared" si="12"/>
        <v>12</v>
      </c>
      <c r="I23" s="20" t="s">
        <v>105</v>
      </c>
      <c r="J23" s="21" t="s">
        <v>20</v>
      </c>
      <c r="K23" s="22">
        <f t="shared" si="2"/>
        <v>0</v>
      </c>
      <c r="L23" s="20" t="s">
        <v>105</v>
      </c>
      <c r="M23" s="21" t="s">
        <v>105</v>
      </c>
      <c r="N23" s="22">
        <f t="shared" si="3"/>
        <v>0</v>
      </c>
      <c r="O23" s="20" t="s">
        <v>105</v>
      </c>
      <c r="P23" s="21" t="s">
        <v>20</v>
      </c>
      <c r="Q23" s="22">
        <f t="shared" si="4"/>
        <v>0</v>
      </c>
      <c r="R23" s="20" t="s">
        <v>20</v>
      </c>
      <c r="S23" s="21" t="s">
        <v>105</v>
      </c>
      <c r="T23" s="22" t="str">
        <f t="shared" si="5"/>
        <v>2</v>
      </c>
      <c r="U23" s="20" t="s">
        <v>20</v>
      </c>
      <c r="V23" s="21" t="s">
        <v>20</v>
      </c>
      <c r="W23" s="22">
        <f t="shared" si="6"/>
        <v>0</v>
      </c>
      <c r="X23" s="20" t="s">
        <v>20</v>
      </c>
      <c r="Y23" s="21" t="s">
        <v>105</v>
      </c>
      <c r="Z23" s="22" t="str">
        <f t="shared" si="7"/>
        <v>2</v>
      </c>
      <c r="AA23" s="20" t="s">
        <v>20</v>
      </c>
      <c r="AB23" s="21" t="s">
        <v>105</v>
      </c>
      <c r="AC23" s="22" t="str">
        <f t="shared" si="8"/>
        <v>2</v>
      </c>
      <c r="AD23" s="31"/>
      <c r="AE23" s="29"/>
      <c r="AF23" s="22"/>
      <c r="AG23" s="24">
        <f t="shared" si="9"/>
        <v>18</v>
      </c>
      <c r="AH23" s="25">
        <f>'5.Spieltag'!AJ18</f>
        <v>51</v>
      </c>
      <c r="AI23" s="26">
        <f>'5.Spieltag'!AK18</f>
        <v>8</v>
      </c>
      <c r="AJ23" s="27">
        <f t="shared" si="10"/>
        <v>69</v>
      </c>
      <c r="AK23" s="28">
        <f t="shared" si="11"/>
        <v>10</v>
      </c>
      <c r="AL23" s="1"/>
    </row>
    <row r="24" spans="1:38" ht="24.9" customHeight="1" thickBot="1" x14ac:dyDescent="0.3">
      <c r="A24" s="32">
        <f t="shared" si="0"/>
        <v>7</v>
      </c>
      <c r="B24" s="24" t="str">
        <f>'5.Spieltag'!B13</f>
        <v>Reinhold</v>
      </c>
      <c r="C24" s="20" t="s">
        <v>108</v>
      </c>
      <c r="D24" s="21" t="s">
        <v>105</v>
      </c>
      <c r="E24" s="22" t="str">
        <f t="shared" si="1"/>
        <v>2</v>
      </c>
      <c r="F24" s="20" t="s">
        <v>108</v>
      </c>
      <c r="G24" s="21" t="s">
        <v>105</v>
      </c>
      <c r="H24" s="113">
        <f t="shared" si="12"/>
        <v>8</v>
      </c>
      <c r="I24" s="20" t="s">
        <v>105</v>
      </c>
      <c r="J24" s="21" t="s">
        <v>105</v>
      </c>
      <c r="K24" s="22">
        <f t="shared" si="2"/>
        <v>0</v>
      </c>
      <c r="L24" s="20" t="s">
        <v>20</v>
      </c>
      <c r="M24" s="21" t="s">
        <v>20</v>
      </c>
      <c r="N24" s="22">
        <f t="shared" si="3"/>
        <v>0</v>
      </c>
      <c r="O24" s="20" t="s">
        <v>3</v>
      </c>
      <c r="P24" s="21" t="s">
        <v>20</v>
      </c>
      <c r="Q24" s="22">
        <f t="shared" si="4"/>
        <v>0</v>
      </c>
      <c r="R24" s="20" t="s">
        <v>3</v>
      </c>
      <c r="S24" s="21" t="s">
        <v>3</v>
      </c>
      <c r="T24" s="22">
        <f t="shared" si="5"/>
        <v>0</v>
      </c>
      <c r="U24" s="20" t="s">
        <v>3</v>
      </c>
      <c r="V24" s="21" t="s">
        <v>20</v>
      </c>
      <c r="W24" s="22">
        <f t="shared" si="6"/>
        <v>0</v>
      </c>
      <c r="X24" s="20" t="s">
        <v>20</v>
      </c>
      <c r="Y24" s="21" t="s">
        <v>105</v>
      </c>
      <c r="Z24" s="22" t="str">
        <f t="shared" si="7"/>
        <v>2</v>
      </c>
      <c r="AA24" s="20" t="s">
        <v>20</v>
      </c>
      <c r="AB24" s="21" t="s">
        <v>105</v>
      </c>
      <c r="AC24" s="22" t="str">
        <f t="shared" si="8"/>
        <v>2</v>
      </c>
      <c r="AD24" s="31"/>
      <c r="AE24" s="29"/>
      <c r="AF24" s="22"/>
      <c r="AG24" s="24">
        <f t="shared" si="9"/>
        <v>14</v>
      </c>
      <c r="AH24" s="25">
        <f>'5.Spieltag'!AJ13</f>
        <v>59</v>
      </c>
      <c r="AI24" s="26">
        <f>'5.Spieltag'!AK13</f>
        <v>3</v>
      </c>
      <c r="AJ24" s="27">
        <f t="shared" si="10"/>
        <v>73</v>
      </c>
      <c r="AK24" s="28">
        <f t="shared" si="11"/>
        <v>7</v>
      </c>
      <c r="AL24" s="1"/>
    </row>
    <row r="25" spans="1:38" ht="24.9" customHeight="1" thickBot="1" x14ac:dyDescent="0.3">
      <c r="A25" s="32">
        <f t="shared" si="0"/>
        <v>22</v>
      </c>
      <c r="B25" s="24" t="str">
        <f>'5.Spieltag'!B31</f>
        <v>Ricardo04</v>
      </c>
      <c r="C25" s="20" t="s">
        <v>106</v>
      </c>
      <c r="D25" s="21" t="s">
        <v>3</v>
      </c>
      <c r="E25" s="22">
        <f t="shared" si="1"/>
        <v>0</v>
      </c>
      <c r="F25" s="20" t="s">
        <v>20</v>
      </c>
      <c r="G25" s="21" t="s">
        <v>106</v>
      </c>
      <c r="H25" s="113">
        <f t="shared" si="12"/>
        <v>8</v>
      </c>
      <c r="I25" s="20" t="s">
        <v>105</v>
      </c>
      <c r="J25" s="21" t="s">
        <v>105</v>
      </c>
      <c r="K25" s="22">
        <f t="shared" si="2"/>
        <v>0</v>
      </c>
      <c r="L25" s="20" t="s">
        <v>20</v>
      </c>
      <c r="M25" s="21" t="s">
        <v>105</v>
      </c>
      <c r="N25" s="22">
        <f t="shared" si="3"/>
        <v>0</v>
      </c>
      <c r="O25" s="20" t="s">
        <v>105</v>
      </c>
      <c r="P25" s="21" t="s">
        <v>3</v>
      </c>
      <c r="Q25" s="22">
        <f t="shared" si="4"/>
        <v>0</v>
      </c>
      <c r="R25" s="20" t="s">
        <v>105</v>
      </c>
      <c r="S25" s="21" t="s">
        <v>106</v>
      </c>
      <c r="T25" s="22" t="str">
        <f t="shared" si="5"/>
        <v>2</v>
      </c>
      <c r="U25" s="20" t="s">
        <v>105</v>
      </c>
      <c r="V25" s="21" t="s">
        <v>105</v>
      </c>
      <c r="W25" s="22">
        <f t="shared" si="6"/>
        <v>0</v>
      </c>
      <c r="X25" s="20" t="s">
        <v>20</v>
      </c>
      <c r="Y25" s="21" t="s">
        <v>105</v>
      </c>
      <c r="Z25" s="22" t="str">
        <f t="shared" si="7"/>
        <v>2</v>
      </c>
      <c r="AA25" s="20" t="s">
        <v>105</v>
      </c>
      <c r="AB25" s="21" t="s">
        <v>20</v>
      </c>
      <c r="AC25" s="22">
        <f t="shared" si="8"/>
        <v>0</v>
      </c>
      <c r="AD25" s="31"/>
      <c r="AE25" s="29"/>
      <c r="AF25" s="22"/>
      <c r="AG25" s="24">
        <f t="shared" si="9"/>
        <v>12</v>
      </c>
      <c r="AH25" s="25">
        <f>'5.Spieltag'!AJ31</f>
        <v>32</v>
      </c>
      <c r="AI25" s="26">
        <f>'5.Spieltag'!AK31</f>
        <v>22</v>
      </c>
      <c r="AJ25" s="27">
        <f t="shared" si="10"/>
        <v>44</v>
      </c>
      <c r="AK25" s="28">
        <f t="shared" si="11"/>
        <v>22</v>
      </c>
      <c r="AL25" s="1"/>
    </row>
    <row r="26" spans="1:38" ht="24.9" customHeight="1" thickBot="1" x14ac:dyDescent="0.3">
      <c r="A26" s="32">
        <f t="shared" si="0"/>
        <v>19</v>
      </c>
      <c r="B26" s="24" t="str">
        <f>'5.Spieltag'!B22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108</v>
      </c>
      <c r="G26" s="21" t="s">
        <v>106</v>
      </c>
      <c r="H26" s="113">
        <f t="shared" si="12"/>
        <v>8</v>
      </c>
      <c r="I26" s="20" t="s">
        <v>105</v>
      </c>
      <c r="J26" s="21" t="s">
        <v>105</v>
      </c>
      <c r="K26" s="22">
        <f t="shared" si="2"/>
        <v>0</v>
      </c>
      <c r="L26" s="20" t="s">
        <v>20</v>
      </c>
      <c r="M26" s="21" t="s">
        <v>105</v>
      </c>
      <c r="N26" s="22">
        <f t="shared" si="3"/>
        <v>0</v>
      </c>
      <c r="O26" s="20" t="s">
        <v>105</v>
      </c>
      <c r="P26" s="21" t="s">
        <v>105</v>
      </c>
      <c r="Q26" s="22" t="str">
        <f t="shared" si="4"/>
        <v>3</v>
      </c>
      <c r="R26" s="20" t="s">
        <v>20</v>
      </c>
      <c r="S26" s="21" t="s">
        <v>105</v>
      </c>
      <c r="T26" s="22" t="str">
        <f t="shared" si="5"/>
        <v>2</v>
      </c>
      <c r="U26" s="20" t="s">
        <v>20</v>
      </c>
      <c r="V26" s="21" t="s">
        <v>20</v>
      </c>
      <c r="W26" s="22">
        <f t="shared" si="6"/>
        <v>0</v>
      </c>
      <c r="X26" s="20" t="s">
        <v>20</v>
      </c>
      <c r="Y26" s="21" t="s">
        <v>105</v>
      </c>
      <c r="Z26" s="22" t="str">
        <f t="shared" si="7"/>
        <v>2</v>
      </c>
      <c r="AA26" s="20" t="s">
        <v>20</v>
      </c>
      <c r="AB26" s="21" t="s">
        <v>106</v>
      </c>
      <c r="AC26" s="22" t="str">
        <f t="shared" si="8"/>
        <v>2</v>
      </c>
      <c r="AD26" s="31"/>
      <c r="AE26" s="29"/>
      <c r="AF26" s="22"/>
      <c r="AG26" s="24">
        <f t="shared" si="9"/>
        <v>17</v>
      </c>
      <c r="AH26" s="25">
        <f>'5.Spieltag'!AJ22</f>
        <v>34</v>
      </c>
      <c r="AI26" s="26">
        <f>'5.Spieltag'!AK22</f>
        <v>21</v>
      </c>
      <c r="AJ26" s="27">
        <f t="shared" si="10"/>
        <v>51</v>
      </c>
      <c r="AK26" s="28">
        <f t="shared" si="11"/>
        <v>19</v>
      </c>
      <c r="AL26" s="1"/>
    </row>
    <row r="27" spans="1:38" ht="24.9" customHeight="1" thickBot="1" x14ac:dyDescent="0.3">
      <c r="A27" s="32">
        <f t="shared" si="0"/>
        <v>14</v>
      </c>
      <c r="B27" s="24" t="str">
        <f>'5.Spieltag'!B19</f>
        <v>schalke-willi</v>
      </c>
      <c r="C27" s="20" t="s">
        <v>105</v>
      </c>
      <c r="D27" s="21" t="s">
        <v>20</v>
      </c>
      <c r="E27" s="22">
        <f t="shared" si="1"/>
        <v>0</v>
      </c>
      <c r="F27" s="20" t="s">
        <v>3</v>
      </c>
      <c r="G27" s="21" t="s">
        <v>106</v>
      </c>
      <c r="H27" s="113">
        <f t="shared" si="12"/>
        <v>8</v>
      </c>
      <c r="I27" s="20" t="s">
        <v>105</v>
      </c>
      <c r="J27" s="21" t="s">
        <v>105</v>
      </c>
      <c r="K27" s="22">
        <f t="shared" si="2"/>
        <v>0</v>
      </c>
      <c r="L27" s="20" t="s">
        <v>20</v>
      </c>
      <c r="M27" s="21" t="s">
        <v>105</v>
      </c>
      <c r="N27" s="22">
        <f t="shared" si="3"/>
        <v>0</v>
      </c>
      <c r="O27" s="20" t="s">
        <v>105</v>
      </c>
      <c r="P27" s="21" t="s">
        <v>20</v>
      </c>
      <c r="Q27" s="22">
        <f t="shared" si="4"/>
        <v>0</v>
      </c>
      <c r="R27" s="20" t="s">
        <v>105</v>
      </c>
      <c r="S27" s="21" t="s">
        <v>106</v>
      </c>
      <c r="T27" s="22" t="str">
        <f t="shared" si="5"/>
        <v>2</v>
      </c>
      <c r="U27" s="20" t="s">
        <v>20</v>
      </c>
      <c r="V27" s="21" t="s">
        <v>20</v>
      </c>
      <c r="W27" s="22">
        <f t="shared" si="6"/>
        <v>0</v>
      </c>
      <c r="X27" s="20" t="s">
        <v>3</v>
      </c>
      <c r="Y27" s="21" t="s">
        <v>105</v>
      </c>
      <c r="Z27" s="22" t="str">
        <f t="shared" si="7"/>
        <v>2</v>
      </c>
      <c r="AA27" s="20" t="s">
        <v>20</v>
      </c>
      <c r="AB27" s="21" t="s">
        <v>105</v>
      </c>
      <c r="AC27" s="22" t="str">
        <f t="shared" si="8"/>
        <v>2</v>
      </c>
      <c r="AD27" s="31"/>
      <c r="AE27" s="29"/>
      <c r="AF27" s="22"/>
      <c r="AG27" s="24">
        <f t="shared" si="9"/>
        <v>14</v>
      </c>
      <c r="AH27" s="25">
        <f>'5.Spieltag'!AJ19</f>
        <v>51</v>
      </c>
      <c r="AI27" s="26">
        <f>'5.Spieltag'!AK19</f>
        <v>8</v>
      </c>
      <c r="AJ27" s="27">
        <f t="shared" si="10"/>
        <v>65</v>
      </c>
      <c r="AK27" s="28">
        <f t="shared" si="11"/>
        <v>14</v>
      </c>
      <c r="AL27" s="1"/>
    </row>
    <row r="28" spans="1:38" ht="24.9" customHeight="1" thickBot="1" x14ac:dyDescent="0.3">
      <c r="A28" s="32">
        <f t="shared" si="0"/>
        <v>23</v>
      </c>
      <c r="B28" s="24" t="str">
        <f>'5.Spieltag'!B33</f>
        <v>schalt04</v>
      </c>
      <c r="C28" s="20" t="s">
        <v>105</v>
      </c>
      <c r="D28" s="21" t="s">
        <v>20</v>
      </c>
      <c r="E28" s="22">
        <f t="shared" si="1"/>
        <v>0</v>
      </c>
      <c r="F28" s="20" t="s">
        <v>108</v>
      </c>
      <c r="G28" s="21" t="s">
        <v>105</v>
      </c>
      <c r="H28" s="113">
        <f t="shared" si="12"/>
        <v>8</v>
      </c>
      <c r="I28" s="20" t="s">
        <v>105</v>
      </c>
      <c r="J28" s="21" t="s">
        <v>20</v>
      </c>
      <c r="K28" s="22">
        <f t="shared" si="2"/>
        <v>0</v>
      </c>
      <c r="L28" s="20" t="s">
        <v>20</v>
      </c>
      <c r="M28" s="21" t="s">
        <v>20</v>
      </c>
      <c r="N28" s="22">
        <f t="shared" si="3"/>
        <v>0</v>
      </c>
      <c r="O28" s="20" t="s">
        <v>105</v>
      </c>
      <c r="P28" s="21" t="s">
        <v>20</v>
      </c>
      <c r="Q28" s="22">
        <f t="shared" si="4"/>
        <v>0</v>
      </c>
      <c r="R28" s="20" t="s">
        <v>20</v>
      </c>
      <c r="S28" s="21" t="s">
        <v>105</v>
      </c>
      <c r="T28" s="22" t="str">
        <f t="shared" si="5"/>
        <v>2</v>
      </c>
      <c r="U28" s="20" t="s">
        <v>105</v>
      </c>
      <c r="V28" s="21" t="s">
        <v>105</v>
      </c>
      <c r="W28" s="22">
        <f t="shared" si="6"/>
        <v>0</v>
      </c>
      <c r="X28" s="20" t="s">
        <v>20</v>
      </c>
      <c r="Y28" s="21" t="s">
        <v>105</v>
      </c>
      <c r="Z28" s="22" t="str">
        <f t="shared" si="7"/>
        <v>2</v>
      </c>
      <c r="AA28" s="20" t="s">
        <v>105</v>
      </c>
      <c r="AB28" s="21" t="s">
        <v>105</v>
      </c>
      <c r="AC28" s="22">
        <f t="shared" si="8"/>
        <v>0</v>
      </c>
      <c r="AD28" s="31"/>
      <c r="AE28" s="29"/>
      <c r="AF28" s="22"/>
      <c r="AG28" s="24">
        <f t="shared" si="9"/>
        <v>12</v>
      </c>
      <c r="AH28" s="25">
        <f>'5.Spieltag'!AJ33</f>
        <v>29</v>
      </c>
      <c r="AI28" s="26">
        <f>'5.Spieltag'!AK33</f>
        <v>23</v>
      </c>
      <c r="AJ28" s="27">
        <f t="shared" si="10"/>
        <v>41</v>
      </c>
      <c r="AK28" s="28">
        <f t="shared" si="11"/>
        <v>23</v>
      </c>
      <c r="AL28" s="1"/>
    </row>
    <row r="29" spans="1:38" ht="24.9" customHeight="1" thickBot="1" x14ac:dyDescent="0.3">
      <c r="A29" s="32">
        <f t="shared" si="0"/>
        <v>2</v>
      </c>
      <c r="B29" s="24" t="str">
        <f>'5.Spieltag'!B11</f>
        <v>shiny</v>
      </c>
      <c r="C29" s="20" t="s">
        <v>106</v>
      </c>
      <c r="D29" s="21" t="s">
        <v>3</v>
      </c>
      <c r="E29" s="22">
        <f t="shared" si="1"/>
        <v>0</v>
      </c>
      <c r="F29" s="20" t="s">
        <v>3</v>
      </c>
      <c r="G29" s="21" t="s">
        <v>105</v>
      </c>
      <c r="H29" s="113">
        <f t="shared" si="12"/>
        <v>8</v>
      </c>
      <c r="I29" s="20" t="s">
        <v>105</v>
      </c>
      <c r="J29" s="21" t="s">
        <v>20</v>
      </c>
      <c r="K29" s="22">
        <f t="shared" si="2"/>
        <v>0</v>
      </c>
      <c r="L29" s="20" t="s">
        <v>105</v>
      </c>
      <c r="M29" s="21" t="s">
        <v>105</v>
      </c>
      <c r="N29" s="22">
        <f t="shared" si="3"/>
        <v>0</v>
      </c>
      <c r="O29" s="20" t="s">
        <v>105</v>
      </c>
      <c r="P29" s="21" t="s">
        <v>20</v>
      </c>
      <c r="Q29" s="22">
        <f t="shared" si="4"/>
        <v>0</v>
      </c>
      <c r="R29" s="20" t="s">
        <v>105</v>
      </c>
      <c r="S29" s="21" t="s">
        <v>105</v>
      </c>
      <c r="T29" s="22">
        <f t="shared" si="5"/>
        <v>0</v>
      </c>
      <c r="U29" s="20" t="s">
        <v>105</v>
      </c>
      <c r="V29" s="21" t="s">
        <v>105</v>
      </c>
      <c r="W29" s="22">
        <f t="shared" si="6"/>
        <v>0</v>
      </c>
      <c r="X29" s="20" t="s">
        <v>20</v>
      </c>
      <c r="Y29" s="21" t="s">
        <v>105</v>
      </c>
      <c r="Z29" s="22" t="str">
        <f t="shared" si="7"/>
        <v>2</v>
      </c>
      <c r="AA29" s="20" t="s">
        <v>20</v>
      </c>
      <c r="AB29" s="21" t="s">
        <v>105</v>
      </c>
      <c r="AC29" s="22" t="str">
        <f t="shared" si="8"/>
        <v>2</v>
      </c>
      <c r="AD29" s="31"/>
      <c r="AE29" s="29"/>
      <c r="AF29" s="22"/>
      <c r="AG29" s="24">
        <f t="shared" si="9"/>
        <v>12</v>
      </c>
      <c r="AH29" s="25">
        <f>'5.Spieltag'!AJ11</f>
        <v>67</v>
      </c>
      <c r="AI29" s="26">
        <f>'5.Spieltag'!AK11</f>
        <v>1</v>
      </c>
      <c r="AJ29" s="27">
        <f t="shared" si="10"/>
        <v>79</v>
      </c>
      <c r="AK29" s="28">
        <f t="shared" si="11"/>
        <v>2</v>
      </c>
      <c r="AL29" s="1"/>
    </row>
    <row r="30" spans="1:38" ht="28.2" customHeight="1" thickBot="1" x14ac:dyDescent="0.3">
      <c r="A30" s="32">
        <f t="shared" si="0"/>
        <v>8</v>
      </c>
      <c r="B30" s="24" t="str">
        <f>'5.Spieltag'!B28</f>
        <v>Silfa04</v>
      </c>
      <c r="C30" s="20" t="s">
        <v>20</v>
      </c>
      <c r="D30" s="21" t="s">
        <v>20</v>
      </c>
      <c r="E30" s="22">
        <f t="shared" si="1"/>
        <v>0</v>
      </c>
      <c r="F30" s="20" t="s">
        <v>105</v>
      </c>
      <c r="G30" s="21" t="s">
        <v>106</v>
      </c>
      <c r="H30" s="113">
        <f t="shared" si="12"/>
        <v>20</v>
      </c>
      <c r="I30" s="20" t="s">
        <v>106</v>
      </c>
      <c r="J30" s="21" t="s">
        <v>20</v>
      </c>
      <c r="K30" s="22">
        <f t="shared" si="2"/>
        <v>0</v>
      </c>
      <c r="L30" s="20" t="s">
        <v>3</v>
      </c>
      <c r="M30" s="21" t="s">
        <v>3</v>
      </c>
      <c r="N30" s="22">
        <f t="shared" si="3"/>
        <v>0</v>
      </c>
      <c r="O30" s="20" t="s">
        <v>105</v>
      </c>
      <c r="P30" s="21" t="s">
        <v>3</v>
      </c>
      <c r="Q30" s="22">
        <f t="shared" si="4"/>
        <v>0</v>
      </c>
      <c r="R30" s="20" t="s">
        <v>106</v>
      </c>
      <c r="S30" s="21" t="s">
        <v>106</v>
      </c>
      <c r="T30" s="22">
        <f t="shared" si="5"/>
        <v>0</v>
      </c>
      <c r="U30" s="20" t="s">
        <v>105</v>
      </c>
      <c r="V30" s="21" t="s">
        <v>3</v>
      </c>
      <c r="W30" s="22" t="str">
        <f t="shared" si="6"/>
        <v>3</v>
      </c>
      <c r="X30" s="20" t="s">
        <v>3</v>
      </c>
      <c r="Y30" s="21" t="s">
        <v>20</v>
      </c>
      <c r="Z30" s="22" t="str">
        <f t="shared" si="7"/>
        <v>2</v>
      </c>
      <c r="AA30" s="20" t="s">
        <v>20</v>
      </c>
      <c r="AB30" s="21" t="s">
        <v>105</v>
      </c>
      <c r="AC30" s="22" t="str">
        <f t="shared" si="8"/>
        <v>2</v>
      </c>
      <c r="AD30" s="31"/>
      <c r="AE30" s="29"/>
      <c r="AF30" s="22"/>
      <c r="AG30" s="24">
        <f t="shared" si="9"/>
        <v>27</v>
      </c>
      <c r="AH30" s="25">
        <f>'5.Spieltag'!AJ28</f>
        <v>45</v>
      </c>
      <c r="AI30" s="26">
        <f>'5.Spieltag'!AK28</f>
        <v>17</v>
      </c>
      <c r="AJ30" s="27">
        <f t="shared" si="10"/>
        <v>72</v>
      </c>
      <c r="AK30" s="28">
        <f t="shared" si="11"/>
        <v>8</v>
      </c>
      <c r="AL30" s="1"/>
    </row>
    <row r="31" spans="1:38" ht="28.2" customHeight="1" thickBot="1" x14ac:dyDescent="0.3">
      <c r="A31" s="32">
        <f t="shared" si="0"/>
        <v>13</v>
      </c>
      <c r="B31" s="24" t="str">
        <f>'5.Spieltag'!B27</f>
        <v>Silja04</v>
      </c>
      <c r="C31" s="20" t="s">
        <v>105</v>
      </c>
      <c r="D31" s="21" t="s">
        <v>3</v>
      </c>
      <c r="E31" s="22">
        <f t="shared" si="1"/>
        <v>0</v>
      </c>
      <c r="F31" s="20" t="s">
        <v>20</v>
      </c>
      <c r="G31" s="21" t="s">
        <v>105</v>
      </c>
      <c r="H31" s="113">
        <f t="shared" si="12"/>
        <v>12</v>
      </c>
      <c r="I31" s="20" t="s">
        <v>105</v>
      </c>
      <c r="J31" s="21" t="s">
        <v>105</v>
      </c>
      <c r="K31" s="22">
        <f t="shared" si="2"/>
        <v>0</v>
      </c>
      <c r="L31" s="20" t="s">
        <v>105</v>
      </c>
      <c r="M31" s="21" t="s">
        <v>20</v>
      </c>
      <c r="N31" s="22" t="str">
        <f t="shared" si="3"/>
        <v>5</v>
      </c>
      <c r="O31" s="20" t="s">
        <v>106</v>
      </c>
      <c r="P31" s="21" t="s">
        <v>3</v>
      </c>
      <c r="Q31" s="22">
        <f t="shared" si="4"/>
        <v>0</v>
      </c>
      <c r="R31" s="20" t="s">
        <v>20</v>
      </c>
      <c r="S31" s="21" t="s">
        <v>20</v>
      </c>
      <c r="T31" s="22">
        <f t="shared" si="5"/>
        <v>0</v>
      </c>
      <c r="U31" s="20" t="s">
        <v>105</v>
      </c>
      <c r="V31" s="21" t="s">
        <v>3</v>
      </c>
      <c r="W31" s="22" t="str">
        <f t="shared" si="6"/>
        <v>3</v>
      </c>
      <c r="X31" s="20" t="s">
        <v>105</v>
      </c>
      <c r="Y31" s="21" t="s">
        <v>105</v>
      </c>
      <c r="Z31" s="22">
        <f t="shared" si="7"/>
        <v>0</v>
      </c>
      <c r="AA31" s="20" t="s">
        <v>20</v>
      </c>
      <c r="AB31" s="21" t="s">
        <v>20</v>
      </c>
      <c r="AC31" s="22">
        <f t="shared" si="8"/>
        <v>0</v>
      </c>
      <c r="AD31" s="31"/>
      <c r="AE31" s="29"/>
      <c r="AF31" s="22"/>
      <c r="AG31" s="24">
        <f t="shared" si="9"/>
        <v>20</v>
      </c>
      <c r="AH31" s="25">
        <f>'5.Spieltag'!AJ27</f>
        <v>47</v>
      </c>
      <c r="AI31" s="26">
        <f>'5.Spieltag'!AK27</f>
        <v>15</v>
      </c>
      <c r="AJ31" s="27">
        <f t="shared" si="10"/>
        <v>67</v>
      </c>
      <c r="AK31" s="28">
        <f t="shared" si="11"/>
        <v>13</v>
      </c>
      <c r="AL31" s="1"/>
    </row>
    <row r="32" spans="1:38" ht="28.2" customHeight="1" thickBot="1" x14ac:dyDescent="0.3">
      <c r="A32" s="32">
        <f t="shared" si="0"/>
        <v>3</v>
      </c>
      <c r="B32" s="24" t="str">
        <f>'5.Spieltag'!B24</f>
        <v>SkillFailer</v>
      </c>
      <c r="C32" s="20" t="s">
        <v>105</v>
      </c>
      <c r="D32" s="21" t="s">
        <v>3</v>
      </c>
      <c r="E32" s="22">
        <f t="shared" si="1"/>
        <v>0</v>
      </c>
      <c r="F32" s="20" t="s">
        <v>20</v>
      </c>
      <c r="G32" s="21" t="s">
        <v>105</v>
      </c>
      <c r="H32" s="113">
        <f t="shared" si="12"/>
        <v>12</v>
      </c>
      <c r="I32" s="20" t="s">
        <v>20</v>
      </c>
      <c r="J32" s="21" t="s">
        <v>105</v>
      </c>
      <c r="K32" s="22" t="str">
        <f t="shared" si="2"/>
        <v>5</v>
      </c>
      <c r="L32" s="20" t="s">
        <v>105</v>
      </c>
      <c r="M32" s="21" t="s">
        <v>20</v>
      </c>
      <c r="N32" s="22" t="str">
        <f t="shared" si="3"/>
        <v>5</v>
      </c>
      <c r="O32" s="20" t="s">
        <v>105</v>
      </c>
      <c r="P32" s="21" t="s">
        <v>20</v>
      </c>
      <c r="Q32" s="22">
        <f t="shared" si="4"/>
        <v>0</v>
      </c>
      <c r="R32" s="20" t="s">
        <v>20</v>
      </c>
      <c r="S32" s="21" t="s">
        <v>105</v>
      </c>
      <c r="T32" s="22" t="str">
        <f t="shared" si="5"/>
        <v>2</v>
      </c>
      <c r="U32" s="20" t="s">
        <v>105</v>
      </c>
      <c r="V32" s="21" t="s">
        <v>20</v>
      </c>
      <c r="W32" s="22" t="str">
        <f t="shared" si="6"/>
        <v>2</v>
      </c>
      <c r="X32" s="20" t="s">
        <v>20</v>
      </c>
      <c r="Y32" s="21" t="s">
        <v>105</v>
      </c>
      <c r="Z32" s="22" t="str">
        <f t="shared" si="7"/>
        <v>2</v>
      </c>
      <c r="AA32" s="20" t="s">
        <v>20</v>
      </c>
      <c r="AB32" s="21" t="s">
        <v>105</v>
      </c>
      <c r="AC32" s="22" t="str">
        <f t="shared" si="8"/>
        <v>2</v>
      </c>
      <c r="AD32" s="31"/>
      <c r="AE32" s="29"/>
      <c r="AF32" s="22"/>
      <c r="AG32" s="24">
        <f t="shared" si="9"/>
        <v>30</v>
      </c>
      <c r="AH32" s="25">
        <f>'5.Spieltag'!AJ24</f>
        <v>48</v>
      </c>
      <c r="AI32" s="26">
        <f>'5.Spieltag'!AK24</f>
        <v>13</v>
      </c>
      <c r="AJ32" s="27">
        <f t="shared" si="10"/>
        <v>78</v>
      </c>
      <c r="AK32" s="28">
        <f t="shared" si="11"/>
        <v>3</v>
      </c>
      <c r="AL32" s="1"/>
    </row>
    <row r="33" spans="1:38" ht="28.2" customHeight="1" thickBot="1" x14ac:dyDescent="0.3">
      <c r="A33" s="32">
        <f t="shared" si="0"/>
        <v>18</v>
      </c>
      <c r="B33" s="24" t="str">
        <f>'5.Spieltag'!B29</f>
        <v>Tanja 04</v>
      </c>
      <c r="C33" s="20" t="s">
        <v>106</v>
      </c>
      <c r="D33" s="21" t="s">
        <v>3</v>
      </c>
      <c r="E33" s="22">
        <f t="shared" si="1"/>
        <v>0</v>
      </c>
      <c r="F33" s="20" t="s">
        <v>20</v>
      </c>
      <c r="G33" s="21" t="s">
        <v>106</v>
      </c>
      <c r="H33" s="113">
        <f t="shared" si="12"/>
        <v>8</v>
      </c>
      <c r="I33" s="20" t="s">
        <v>105</v>
      </c>
      <c r="J33" s="21" t="s">
        <v>20</v>
      </c>
      <c r="K33" s="22">
        <f t="shared" si="2"/>
        <v>0</v>
      </c>
      <c r="L33" s="20" t="s">
        <v>105</v>
      </c>
      <c r="M33" s="21" t="s">
        <v>105</v>
      </c>
      <c r="N33" s="22">
        <f t="shared" si="3"/>
        <v>0</v>
      </c>
      <c r="O33" s="20" t="s">
        <v>20</v>
      </c>
      <c r="P33" s="21" t="s">
        <v>106</v>
      </c>
      <c r="Q33" s="22">
        <f t="shared" si="4"/>
        <v>0</v>
      </c>
      <c r="R33" s="20" t="s">
        <v>20</v>
      </c>
      <c r="S33" s="21" t="s">
        <v>105</v>
      </c>
      <c r="T33" s="22" t="str">
        <f t="shared" si="5"/>
        <v>2</v>
      </c>
      <c r="U33" s="20" t="s">
        <v>106</v>
      </c>
      <c r="V33" s="21" t="s">
        <v>20</v>
      </c>
      <c r="W33" s="22" t="str">
        <f t="shared" si="6"/>
        <v>3</v>
      </c>
      <c r="X33" s="20" t="s">
        <v>20</v>
      </c>
      <c r="Y33" s="21" t="s">
        <v>106</v>
      </c>
      <c r="Z33" s="22" t="str">
        <f t="shared" si="7"/>
        <v>2</v>
      </c>
      <c r="AA33" s="20" t="s">
        <v>105</v>
      </c>
      <c r="AB33" s="21" t="s">
        <v>106</v>
      </c>
      <c r="AC33" s="22" t="str">
        <f t="shared" si="8"/>
        <v>2</v>
      </c>
      <c r="AD33" s="31"/>
      <c r="AE33" s="29"/>
      <c r="AF33" s="22"/>
      <c r="AG33" s="24">
        <f t="shared" si="9"/>
        <v>17</v>
      </c>
      <c r="AH33" s="25">
        <f>'5.Spieltag'!AJ29</f>
        <v>43</v>
      </c>
      <c r="AI33" s="26">
        <f>'5.Spieltag'!AK29</f>
        <v>18</v>
      </c>
      <c r="AJ33" s="27">
        <f t="shared" si="10"/>
        <v>60</v>
      </c>
      <c r="AK33" s="28">
        <f t="shared" si="11"/>
        <v>18</v>
      </c>
      <c r="AL33" s="1"/>
    </row>
    <row r="34" spans="1:38" ht="28.2" customHeight="1" thickBot="1" x14ac:dyDescent="0.3">
      <c r="A34" s="32">
        <f t="shared" si="0"/>
        <v>6</v>
      </c>
      <c r="B34" s="24" t="str">
        <f>'5.Spieltag'!B15</f>
        <v>UltraGE</v>
      </c>
      <c r="C34" s="20" t="s">
        <v>105</v>
      </c>
      <c r="D34" s="21" t="s">
        <v>3</v>
      </c>
      <c r="E34" s="22">
        <f t="shared" si="1"/>
        <v>0</v>
      </c>
      <c r="F34" s="20" t="s">
        <v>20</v>
      </c>
      <c r="G34" s="21" t="s">
        <v>106</v>
      </c>
      <c r="H34" s="113">
        <f t="shared" si="12"/>
        <v>8</v>
      </c>
      <c r="I34" s="20" t="s">
        <v>105</v>
      </c>
      <c r="J34" s="21" t="s">
        <v>20</v>
      </c>
      <c r="K34" s="22">
        <f t="shared" si="2"/>
        <v>0</v>
      </c>
      <c r="L34" s="20" t="s">
        <v>20</v>
      </c>
      <c r="M34" s="21" t="s">
        <v>106</v>
      </c>
      <c r="N34" s="22">
        <f t="shared" si="3"/>
        <v>0</v>
      </c>
      <c r="O34" s="20" t="s">
        <v>105</v>
      </c>
      <c r="P34" s="21" t="s">
        <v>20</v>
      </c>
      <c r="Q34" s="22">
        <f t="shared" si="4"/>
        <v>0</v>
      </c>
      <c r="R34" s="20" t="s">
        <v>20</v>
      </c>
      <c r="S34" s="21" t="s">
        <v>105</v>
      </c>
      <c r="T34" s="22" t="str">
        <f t="shared" si="5"/>
        <v>2</v>
      </c>
      <c r="U34" s="20" t="s">
        <v>105</v>
      </c>
      <c r="V34" s="21" t="s">
        <v>3</v>
      </c>
      <c r="W34" s="22" t="str">
        <f t="shared" si="6"/>
        <v>3</v>
      </c>
      <c r="X34" s="20" t="s">
        <v>20</v>
      </c>
      <c r="Y34" s="21" t="s">
        <v>105</v>
      </c>
      <c r="Z34" s="22" t="str">
        <f t="shared" si="7"/>
        <v>2</v>
      </c>
      <c r="AA34" s="20" t="s">
        <v>20</v>
      </c>
      <c r="AB34" s="21" t="s">
        <v>105</v>
      </c>
      <c r="AC34" s="22" t="str">
        <f t="shared" si="8"/>
        <v>2</v>
      </c>
      <c r="AD34" s="31"/>
      <c r="AE34" s="29"/>
      <c r="AF34" s="22"/>
      <c r="AG34" s="24">
        <f t="shared" si="9"/>
        <v>17</v>
      </c>
      <c r="AH34" s="25">
        <f>'5.Spieltag'!AJ15</f>
        <v>58</v>
      </c>
      <c r="AI34" s="26">
        <f>'5.Spieltag'!AK15</f>
        <v>4</v>
      </c>
      <c r="AJ34" s="27">
        <f t="shared" si="10"/>
        <v>75</v>
      </c>
      <c r="AK34" s="28">
        <f t="shared" si="11"/>
        <v>6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65" priority="27">
      <formula>($AG11&gt;40)</formula>
    </cfRule>
  </conditionalFormatting>
  <conditionalFormatting sqref="B15">
    <cfRule type="expression" dxfId="164" priority="7">
      <formula>($AG15&gt;40)</formula>
    </cfRule>
  </conditionalFormatting>
  <conditionalFormatting sqref="B33:B34">
    <cfRule type="expression" dxfId="163" priority="5">
      <formula>($AG33&gt;40)</formula>
    </cfRule>
  </conditionalFormatting>
  <conditionalFormatting sqref="AG1:AG1048576">
    <cfRule type="top10" dxfId="162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19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60</v>
      </c>
      <c r="G6" s="68"/>
      <c r="H6" s="69"/>
      <c r="I6" s="64" t="s">
        <v>62</v>
      </c>
      <c r="J6" s="68"/>
      <c r="K6" s="69"/>
      <c r="L6" s="64" t="s">
        <v>12</v>
      </c>
      <c r="M6" s="68"/>
      <c r="N6" s="69"/>
      <c r="O6" s="64" t="s">
        <v>65</v>
      </c>
      <c r="P6" s="68"/>
      <c r="Q6" s="69"/>
      <c r="R6" s="64" t="s">
        <v>18</v>
      </c>
      <c r="S6" s="68"/>
      <c r="T6" s="69"/>
      <c r="U6" s="64" t="s">
        <v>14</v>
      </c>
      <c r="V6" s="68"/>
      <c r="W6" s="69"/>
      <c r="X6" s="64" t="s">
        <v>61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108</v>
      </c>
      <c r="G10" s="91" t="s">
        <v>3</v>
      </c>
      <c r="H10" s="92" t="s">
        <v>1</v>
      </c>
      <c r="I10" s="90" t="s">
        <v>106</v>
      </c>
      <c r="J10" s="91" t="s">
        <v>106</v>
      </c>
      <c r="K10" s="92" t="s">
        <v>1</v>
      </c>
      <c r="L10" s="90" t="s">
        <v>106</v>
      </c>
      <c r="M10" s="91" t="s">
        <v>20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106</v>
      </c>
      <c r="S10" s="91" t="s">
        <v>3</v>
      </c>
      <c r="T10" s="92" t="s">
        <v>1</v>
      </c>
      <c r="U10" s="90" t="s">
        <v>106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21</v>
      </c>
      <c r="B11" s="24" t="str">
        <f>'6.Spieltag'!B11</f>
        <v>archie04</v>
      </c>
      <c r="C11" s="20" t="s">
        <v>20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108</v>
      </c>
      <c r="G11" s="21" t="s">
        <v>105</v>
      </c>
      <c r="H11" s="22" t="str">
        <f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22" t="str">
        <f>IF(OR(EXACT($I$10,I11)*(EXACT($J$10,J11)))=TRUE,$AJ$7,IF(($J$10-$I$10=J11-I11),$AJ$4,IF(OR(EXACT($I$10&gt;$J$10,I11&gt;J11)*EXACT($I$10=$J$10,I11=J11)*EXACT($I$10&lt;$J$10,I11&lt;J11)),$AJ$2,0)))</f>
        <v>3</v>
      </c>
      <c r="L11" s="20" t="s">
        <v>106</v>
      </c>
      <c r="M11" s="21" t="s">
        <v>105</v>
      </c>
      <c r="N11" s="113">
        <f>IF(OR(EXACT($L$10,L11)*(EXACT($M$10,M11)))=TRUE,$AJ$7,IF(($M$10-$L$10=M11-L11),$AJ$4,IF(OR(EXACT($L$10&gt;$M$10,L11&gt;M11)*EXACT($L$10=$M$10,L11=M11)*EXACT($L$10&lt;$M$10,L11&lt;M11)),$AJ$2,0)))*2*2</f>
        <v>8</v>
      </c>
      <c r="O11" s="20" t="s">
        <v>105</v>
      </c>
      <c r="P11" s="21" t="s">
        <v>20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3</v>
      </c>
      <c r="T11" s="22" t="str">
        <f>IF(OR(EXACT($R$10,R11)*(EXACT($S$10,S11)))=TRUE,$AJ$7,IF(($S$10-$R$10=S11-R11),$AJ$4,IF(OR(EXACT($R$10&gt;$S$10,R11&gt;S11)*EXACT($R$10=$S$10,R11=S11)*EXACT($R$10&lt;$S$10,R11&lt;S11)),$AJ$2,0)))</f>
        <v>2</v>
      </c>
      <c r="U11" s="20" t="s">
        <v>105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105</v>
      </c>
      <c r="AC11" s="22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1"/>
      <c r="AE11" s="29"/>
      <c r="AF11" s="22"/>
      <c r="AG11" s="24">
        <f>E11+H11+K11+N11+Q11+T11+W11+Z11+AC11+AF11</f>
        <v>20</v>
      </c>
      <c r="AH11" s="25">
        <f>'6.Spieltag'!AJ11</f>
        <v>49</v>
      </c>
      <c r="AI11" s="32">
        <f>'6.Spieltag'!AK11</f>
        <v>20</v>
      </c>
      <c r="AJ11" s="27">
        <f>AG11+AH11</f>
        <v>69</v>
      </c>
      <c r="AK11" s="28">
        <f>RANK(AJ11,$AJ$11:$AJ$34)</f>
        <v>21</v>
      </c>
      <c r="AL11" s="1"/>
    </row>
    <row r="12" spans="1:38" ht="24.9" customHeight="1" thickBot="1" x14ac:dyDescent="0.3">
      <c r="A12" s="32">
        <f t="shared" ref="A12:A30" si="0">AK12</f>
        <v>3</v>
      </c>
      <c r="B12" s="24" t="str">
        <f>'6.Spieltag'!B12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3</v>
      </c>
      <c r="G12" s="21" t="s">
        <v>105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20</v>
      </c>
      <c r="N12" s="11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0" t="s">
        <v>105</v>
      </c>
      <c r="P12" s="21" t="s">
        <v>105</v>
      </c>
      <c r="Q12" s="22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0" t="s">
        <v>106</v>
      </c>
      <c r="V12" s="21" t="s">
        <v>20</v>
      </c>
      <c r="W12" s="22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14</v>
      </c>
      <c r="AH12" s="25">
        <f>'6.Spieltag'!AJ12</f>
        <v>85</v>
      </c>
      <c r="AI12" s="32">
        <f>'6.Spieltag'!AK12</f>
        <v>1</v>
      </c>
      <c r="AJ12" s="27">
        <f t="shared" ref="AJ12:AJ32" si="11">AG12+AH12</f>
        <v>99</v>
      </c>
      <c r="AK12" s="28">
        <f t="shared" ref="AK12:AK34" si="12">RANK(AJ12,$AJ$11:$AJ$34)</f>
        <v>3</v>
      </c>
    </row>
    <row r="13" spans="1:38" ht="24.9" customHeight="1" thickBot="1" x14ac:dyDescent="0.3">
      <c r="A13" s="32">
        <f t="shared" si="0"/>
        <v>16</v>
      </c>
      <c r="B13" s="24" t="str">
        <f>'6.Spieltag'!B13</f>
        <v>cilli37</v>
      </c>
      <c r="C13" s="20" t="s">
        <v>20</v>
      </c>
      <c r="D13" s="21" t="s">
        <v>20</v>
      </c>
      <c r="E13" s="22">
        <f t="shared" si="1"/>
        <v>0</v>
      </c>
      <c r="F13" s="20" t="s">
        <v>108</v>
      </c>
      <c r="G13" s="21" t="s">
        <v>105</v>
      </c>
      <c r="H13" s="22" t="str">
        <f t="shared" si="2"/>
        <v>2</v>
      </c>
      <c r="I13" s="20" t="s">
        <v>20</v>
      </c>
      <c r="J13" s="21" t="s">
        <v>3</v>
      </c>
      <c r="K13" s="22">
        <f t="shared" si="3"/>
        <v>0</v>
      </c>
      <c r="L13" s="20" t="s">
        <v>105</v>
      </c>
      <c r="M13" s="21" t="s">
        <v>3</v>
      </c>
      <c r="N13" s="113">
        <f t="shared" si="4"/>
        <v>12</v>
      </c>
      <c r="O13" s="20" t="s">
        <v>105</v>
      </c>
      <c r="P13" s="21" t="s">
        <v>20</v>
      </c>
      <c r="Q13" s="22">
        <f t="shared" si="5"/>
        <v>0</v>
      </c>
      <c r="R13" s="20" t="s">
        <v>3</v>
      </c>
      <c r="S13" s="21" t="s">
        <v>3</v>
      </c>
      <c r="T13" s="22">
        <f t="shared" si="6"/>
        <v>0</v>
      </c>
      <c r="U13" s="20" t="s">
        <v>105</v>
      </c>
      <c r="V13" s="21" t="s">
        <v>3</v>
      </c>
      <c r="W13" s="22">
        <f t="shared" si="7"/>
        <v>0</v>
      </c>
      <c r="X13" s="20" t="s">
        <v>20</v>
      </c>
      <c r="Y13" s="21" t="s">
        <v>20</v>
      </c>
      <c r="Z13" s="22">
        <f t="shared" si="8"/>
        <v>0</v>
      </c>
      <c r="AA13" s="20" t="s">
        <v>20</v>
      </c>
      <c r="AB13" s="21" t="s">
        <v>105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'6.Spieltag'!AJ13</f>
        <v>65</v>
      </c>
      <c r="AI13" s="32">
        <f>'6.Spieltag'!AK13</f>
        <v>14</v>
      </c>
      <c r="AJ13" s="27">
        <f t="shared" si="11"/>
        <v>81</v>
      </c>
      <c r="AK13" s="28">
        <f t="shared" si="12"/>
        <v>16</v>
      </c>
    </row>
    <row r="14" spans="1:38" ht="24.9" customHeight="1" thickBot="1" x14ac:dyDescent="0.3">
      <c r="A14" s="32">
        <f t="shared" si="0"/>
        <v>18</v>
      </c>
      <c r="B14" s="24" t="str">
        <f>'6.Spieltag'!B14</f>
        <v>Fabian1904</v>
      </c>
      <c r="C14" s="20" t="s">
        <v>105</v>
      </c>
      <c r="D14" s="21" t="s">
        <v>105</v>
      </c>
      <c r="E14" s="22">
        <f t="shared" si="1"/>
        <v>0</v>
      </c>
      <c r="F14" s="20" t="s">
        <v>3</v>
      </c>
      <c r="G14" s="21" t="s">
        <v>106</v>
      </c>
      <c r="H14" s="22" t="str">
        <f t="shared" si="2"/>
        <v>2</v>
      </c>
      <c r="I14" s="20" t="s">
        <v>106</v>
      </c>
      <c r="J14" s="21" t="s">
        <v>20</v>
      </c>
      <c r="K14" s="22">
        <f t="shared" si="3"/>
        <v>0</v>
      </c>
      <c r="L14" s="20" t="s">
        <v>106</v>
      </c>
      <c r="M14" s="21" t="s">
        <v>105</v>
      </c>
      <c r="N14" s="113">
        <f t="shared" si="4"/>
        <v>8</v>
      </c>
      <c r="O14" s="20" t="s">
        <v>106</v>
      </c>
      <c r="P14" s="21" t="s">
        <v>20</v>
      </c>
      <c r="Q14" s="22">
        <f t="shared" si="5"/>
        <v>0</v>
      </c>
      <c r="R14" s="20" t="s">
        <v>20</v>
      </c>
      <c r="S14" s="21" t="s">
        <v>20</v>
      </c>
      <c r="T14" s="22">
        <f t="shared" si="6"/>
        <v>0</v>
      </c>
      <c r="U14" s="20" t="s">
        <v>105</v>
      </c>
      <c r="V14" s="21" t="s">
        <v>20</v>
      </c>
      <c r="W14" s="22">
        <f t="shared" si="7"/>
        <v>0</v>
      </c>
      <c r="X14" s="20" t="s">
        <v>20</v>
      </c>
      <c r="Y14" s="21" t="s">
        <v>106</v>
      </c>
      <c r="Z14" s="22">
        <f t="shared" si="8"/>
        <v>0</v>
      </c>
      <c r="AA14" s="20" t="s">
        <v>20</v>
      </c>
      <c r="AB14" s="21" t="s">
        <v>105</v>
      </c>
      <c r="AC14" s="22" t="str">
        <f t="shared" si="9"/>
        <v>2</v>
      </c>
      <c r="AD14" s="31"/>
      <c r="AE14" s="29"/>
      <c r="AF14" s="22"/>
      <c r="AG14" s="24">
        <f t="shared" si="10"/>
        <v>12</v>
      </c>
      <c r="AH14" s="25">
        <f>'6.Spieltag'!AJ14</f>
        <v>64</v>
      </c>
      <c r="AI14" s="32">
        <f>'6.Spieltag'!AK14</f>
        <v>16</v>
      </c>
      <c r="AJ14" s="27">
        <f t="shared" si="11"/>
        <v>76</v>
      </c>
      <c r="AK14" s="28">
        <f t="shared" si="12"/>
        <v>18</v>
      </c>
    </row>
    <row r="15" spans="1:38" ht="24.9" customHeight="1" thickBot="1" x14ac:dyDescent="0.3">
      <c r="A15" s="32">
        <f t="shared" si="0"/>
        <v>8</v>
      </c>
      <c r="B15" s="24" t="str">
        <f>'6.Spieltag'!B15</f>
        <v>Franzi 04</v>
      </c>
      <c r="C15" s="20" t="s">
        <v>20</v>
      </c>
      <c r="D15" s="21" t="s">
        <v>105</v>
      </c>
      <c r="E15" s="22" t="str">
        <f t="shared" si="1"/>
        <v>2</v>
      </c>
      <c r="F15" s="20" t="s">
        <v>20</v>
      </c>
      <c r="G15" s="21" t="s">
        <v>105</v>
      </c>
      <c r="H15" s="22" t="str">
        <f t="shared" si="2"/>
        <v>3</v>
      </c>
      <c r="I15" s="20" t="s">
        <v>106</v>
      </c>
      <c r="J15" s="21" t="s">
        <v>20</v>
      </c>
      <c r="K15" s="22">
        <f t="shared" si="3"/>
        <v>0</v>
      </c>
      <c r="L15" s="20" t="s">
        <v>105</v>
      </c>
      <c r="M15" s="21" t="s">
        <v>20</v>
      </c>
      <c r="N15" s="113">
        <f t="shared" si="4"/>
        <v>8</v>
      </c>
      <c r="O15" s="20" t="s">
        <v>106</v>
      </c>
      <c r="P15" s="21" t="s">
        <v>105</v>
      </c>
      <c r="Q15" s="22">
        <f t="shared" si="5"/>
        <v>0</v>
      </c>
      <c r="R15" s="20" t="s">
        <v>20</v>
      </c>
      <c r="S15" s="21" t="s">
        <v>105</v>
      </c>
      <c r="T15" s="22">
        <f t="shared" si="6"/>
        <v>0</v>
      </c>
      <c r="U15" s="20" t="s">
        <v>105</v>
      </c>
      <c r="V15" s="21" t="s">
        <v>20</v>
      </c>
      <c r="W15" s="22">
        <f t="shared" si="7"/>
        <v>0</v>
      </c>
      <c r="X15" s="20" t="s">
        <v>20</v>
      </c>
      <c r="Y15" s="21" t="s">
        <v>20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15</v>
      </c>
      <c r="AH15" s="25">
        <f>'6.Spieltag'!AJ15</f>
        <v>76</v>
      </c>
      <c r="AI15" s="32">
        <f>'6.Spieltag'!AK15</f>
        <v>5</v>
      </c>
      <c r="AJ15" s="27">
        <f t="shared" si="11"/>
        <v>91</v>
      </c>
      <c r="AK15" s="28">
        <f t="shared" si="12"/>
        <v>8</v>
      </c>
      <c r="AL15" s="1"/>
    </row>
    <row r="16" spans="1:38" ht="24.9" customHeight="1" thickBot="1" x14ac:dyDescent="0.3">
      <c r="A16" s="32">
        <f t="shared" si="0"/>
        <v>10</v>
      </c>
      <c r="B16" s="24" t="str">
        <f>'6.Spieltag'!B16</f>
        <v>gaby04</v>
      </c>
      <c r="C16" s="20" t="s">
        <v>3</v>
      </c>
      <c r="D16" s="21" t="s">
        <v>105</v>
      </c>
      <c r="E16" s="22" t="str">
        <f t="shared" si="1"/>
        <v>3</v>
      </c>
      <c r="F16" s="20" t="s">
        <v>3</v>
      </c>
      <c r="G16" s="21" t="s">
        <v>106</v>
      </c>
      <c r="H16" s="22" t="str">
        <f t="shared" si="2"/>
        <v>2</v>
      </c>
      <c r="I16" s="20" t="s">
        <v>105</v>
      </c>
      <c r="J16" s="21" t="s">
        <v>20</v>
      </c>
      <c r="K16" s="22">
        <f t="shared" si="3"/>
        <v>0</v>
      </c>
      <c r="L16" s="20" t="s">
        <v>105</v>
      </c>
      <c r="M16" s="21" t="s">
        <v>20</v>
      </c>
      <c r="N16" s="113">
        <f t="shared" si="4"/>
        <v>8</v>
      </c>
      <c r="O16" s="20" t="s">
        <v>105</v>
      </c>
      <c r="P16" s="21" t="s">
        <v>105</v>
      </c>
      <c r="Q16" s="22">
        <f t="shared" si="5"/>
        <v>0</v>
      </c>
      <c r="R16" s="20" t="s">
        <v>20</v>
      </c>
      <c r="S16" s="21" t="s">
        <v>105</v>
      </c>
      <c r="T16" s="22">
        <f t="shared" si="6"/>
        <v>0</v>
      </c>
      <c r="U16" s="20" t="s">
        <v>20</v>
      </c>
      <c r="V16" s="21" t="s">
        <v>20</v>
      </c>
      <c r="W16" s="22" t="str">
        <f t="shared" si="7"/>
        <v>3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18</v>
      </c>
      <c r="AH16" s="25">
        <f>'6.Spieltag'!AJ16</f>
        <v>70</v>
      </c>
      <c r="AI16" s="32">
        <f>'6.Spieltag'!AK16</f>
        <v>9</v>
      </c>
      <c r="AJ16" s="27">
        <f t="shared" si="11"/>
        <v>88</v>
      </c>
      <c r="AK16" s="28">
        <f t="shared" si="12"/>
        <v>10</v>
      </c>
      <c r="AL16" s="1"/>
    </row>
    <row r="17" spans="1:38" ht="24.9" customHeight="1" thickBot="1" x14ac:dyDescent="0.3">
      <c r="A17" s="32">
        <f t="shared" si="0"/>
        <v>23</v>
      </c>
      <c r="B17" s="24" t="str">
        <f>'6.Spieltag'!B17</f>
        <v>Gudrun</v>
      </c>
      <c r="C17" s="20" t="s">
        <v>105</v>
      </c>
      <c r="D17" s="21" t="s">
        <v>3</v>
      </c>
      <c r="E17" s="22">
        <f t="shared" si="1"/>
        <v>0</v>
      </c>
      <c r="F17" s="20" t="s">
        <v>20</v>
      </c>
      <c r="G17" s="21" t="s">
        <v>105</v>
      </c>
      <c r="H17" s="22" t="str">
        <f t="shared" si="2"/>
        <v>3</v>
      </c>
      <c r="I17" s="20" t="s">
        <v>20</v>
      </c>
      <c r="J17" s="21" t="s">
        <v>20</v>
      </c>
      <c r="K17" s="22" t="str">
        <f t="shared" si="3"/>
        <v>3</v>
      </c>
      <c r="L17" s="20" t="s">
        <v>105</v>
      </c>
      <c r="M17" s="21" t="s">
        <v>3</v>
      </c>
      <c r="N17" s="113">
        <f t="shared" si="4"/>
        <v>12</v>
      </c>
      <c r="O17" s="20" t="s">
        <v>106</v>
      </c>
      <c r="P17" s="21" t="s">
        <v>20</v>
      </c>
      <c r="Q17" s="22">
        <f t="shared" si="5"/>
        <v>0</v>
      </c>
      <c r="R17" s="20" t="s">
        <v>3</v>
      </c>
      <c r="S17" s="21" t="s">
        <v>105</v>
      </c>
      <c r="T17" s="22">
        <f t="shared" si="6"/>
        <v>0</v>
      </c>
      <c r="U17" s="20" t="s">
        <v>105</v>
      </c>
      <c r="V17" s="21" t="s">
        <v>105</v>
      </c>
      <c r="W17" s="22" t="str">
        <f t="shared" si="7"/>
        <v>3</v>
      </c>
      <c r="X17" s="20" t="s">
        <v>20</v>
      </c>
      <c r="Y17" s="21" t="s">
        <v>105</v>
      </c>
      <c r="Z17" s="22">
        <f t="shared" si="8"/>
        <v>0</v>
      </c>
      <c r="AA17" s="20" t="s">
        <v>105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23</v>
      </c>
      <c r="AH17" s="25">
        <f>'6.Spieltag'!AJ17</f>
        <v>41</v>
      </c>
      <c r="AI17" s="32">
        <f>'6.Spieltag'!AK17</f>
        <v>23</v>
      </c>
      <c r="AJ17" s="27">
        <f t="shared" si="11"/>
        <v>64</v>
      </c>
      <c r="AK17" s="28">
        <f t="shared" si="12"/>
        <v>23</v>
      </c>
      <c r="AL17" s="1"/>
    </row>
    <row r="18" spans="1:38" ht="24.9" customHeight="1" thickBot="1" x14ac:dyDescent="0.3">
      <c r="A18" s="32">
        <f t="shared" si="0"/>
        <v>8</v>
      </c>
      <c r="B18" s="24" t="str">
        <f>'6.Spieltag'!B18</f>
        <v>Hans 04</v>
      </c>
      <c r="C18" s="20" t="s">
        <v>3</v>
      </c>
      <c r="D18" s="21" t="s">
        <v>20</v>
      </c>
      <c r="E18" s="22" t="str">
        <f t="shared" si="1"/>
        <v>2</v>
      </c>
      <c r="F18" s="20" t="s">
        <v>108</v>
      </c>
      <c r="G18" s="21" t="s">
        <v>105</v>
      </c>
      <c r="H18" s="22" t="str">
        <f t="shared" si="2"/>
        <v>2</v>
      </c>
      <c r="I18" s="20" t="s">
        <v>105</v>
      </c>
      <c r="J18" s="21" t="s">
        <v>20</v>
      </c>
      <c r="K18" s="22">
        <f t="shared" si="3"/>
        <v>0</v>
      </c>
      <c r="L18" s="20" t="s">
        <v>105</v>
      </c>
      <c r="M18" s="21" t="s">
        <v>20</v>
      </c>
      <c r="N18" s="113">
        <f t="shared" si="4"/>
        <v>8</v>
      </c>
      <c r="O18" s="20" t="s">
        <v>105</v>
      </c>
      <c r="P18" s="21" t="s">
        <v>105</v>
      </c>
      <c r="Q18" s="22">
        <f t="shared" si="5"/>
        <v>0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22">
        <f t="shared" si="7"/>
        <v>0</v>
      </c>
      <c r="X18" s="20" t="s">
        <v>105</v>
      </c>
      <c r="Y18" s="21" t="s">
        <v>105</v>
      </c>
      <c r="Z18" s="22">
        <f t="shared" si="8"/>
        <v>0</v>
      </c>
      <c r="AA18" s="20" t="s">
        <v>3</v>
      </c>
      <c r="AB18" s="21" t="s">
        <v>20</v>
      </c>
      <c r="AC18" s="22" t="str">
        <f t="shared" si="9"/>
        <v>2</v>
      </c>
      <c r="AD18" s="31"/>
      <c r="AE18" s="29"/>
      <c r="AF18" s="22"/>
      <c r="AG18" s="24">
        <f t="shared" si="10"/>
        <v>14</v>
      </c>
      <c r="AH18" s="25">
        <f>'6.Spieltag'!AJ18</f>
        <v>77</v>
      </c>
      <c r="AI18" s="32">
        <f>'6.Spieltag'!AK18</f>
        <v>4</v>
      </c>
      <c r="AJ18" s="27">
        <f t="shared" si="11"/>
        <v>91</v>
      </c>
      <c r="AK18" s="28">
        <f t="shared" si="12"/>
        <v>8</v>
      </c>
      <c r="AL18" s="1"/>
    </row>
    <row r="19" spans="1:38" ht="24.9" customHeight="1" thickBot="1" x14ac:dyDescent="0.3">
      <c r="A19" s="32">
        <f t="shared" si="0"/>
        <v>20</v>
      </c>
      <c r="B19" s="24" t="str">
        <f>'6.Spieltag'!B19</f>
        <v>Jubby</v>
      </c>
      <c r="C19" s="20" t="s">
        <v>3</v>
      </c>
      <c r="D19" s="21" t="s">
        <v>105</v>
      </c>
      <c r="E19" s="22" t="str">
        <f t="shared" si="1"/>
        <v>3</v>
      </c>
      <c r="F19" s="20" t="s">
        <v>108</v>
      </c>
      <c r="G19" s="21" t="s">
        <v>106</v>
      </c>
      <c r="H19" s="22" t="str">
        <f t="shared" si="2"/>
        <v>2</v>
      </c>
      <c r="I19" s="20" t="s">
        <v>20</v>
      </c>
      <c r="J19" s="21" t="s">
        <v>20</v>
      </c>
      <c r="K19" s="22" t="str">
        <f t="shared" si="3"/>
        <v>3</v>
      </c>
      <c r="L19" s="20" t="s">
        <v>105</v>
      </c>
      <c r="M19" s="21" t="s">
        <v>3</v>
      </c>
      <c r="N19" s="113">
        <f t="shared" si="4"/>
        <v>12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20</v>
      </c>
      <c r="W19" s="22">
        <f t="shared" si="7"/>
        <v>0</v>
      </c>
      <c r="X19" s="20" t="s">
        <v>3</v>
      </c>
      <c r="Y19" s="21" t="s">
        <v>20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22</v>
      </c>
      <c r="AH19" s="25">
        <f>'6.Spieltag'!AJ19</f>
        <v>49</v>
      </c>
      <c r="AI19" s="32">
        <f>'6.Spieltag'!AK19</f>
        <v>20</v>
      </c>
      <c r="AJ19" s="27">
        <f t="shared" si="11"/>
        <v>71</v>
      </c>
      <c r="AK19" s="28">
        <f t="shared" si="12"/>
        <v>20</v>
      </c>
      <c r="AL19" s="1"/>
    </row>
    <row r="20" spans="1:38" ht="24.9" customHeight="1" thickBot="1" x14ac:dyDescent="0.3">
      <c r="A20" s="32">
        <f t="shared" si="0"/>
        <v>14</v>
      </c>
      <c r="B20" s="24" t="str">
        <f>'6.Spieltag'!B20</f>
        <v>Lola04</v>
      </c>
      <c r="C20" s="20" t="s">
        <v>3</v>
      </c>
      <c r="D20" s="21" t="s">
        <v>105</v>
      </c>
      <c r="E20" s="22" t="str">
        <f t="shared" si="1"/>
        <v>3</v>
      </c>
      <c r="F20" s="20" t="s">
        <v>3</v>
      </c>
      <c r="G20" s="21" t="s">
        <v>105</v>
      </c>
      <c r="H20" s="22" t="str">
        <f t="shared" si="2"/>
        <v>2</v>
      </c>
      <c r="I20" s="20" t="s">
        <v>105</v>
      </c>
      <c r="J20" s="21" t="s">
        <v>20</v>
      </c>
      <c r="K20" s="22">
        <f t="shared" si="3"/>
        <v>0</v>
      </c>
      <c r="L20" s="20" t="s">
        <v>105</v>
      </c>
      <c r="M20" s="21" t="s">
        <v>20</v>
      </c>
      <c r="N20" s="113">
        <f t="shared" si="4"/>
        <v>8</v>
      </c>
      <c r="O20" s="20" t="s">
        <v>105</v>
      </c>
      <c r="P20" s="21" t="s">
        <v>20</v>
      </c>
      <c r="Q20" s="22">
        <f t="shared" si="5"/>
        <v>0</v>
      </c>
      <c r="R20" s="20" t="s">
        <v>20</v>
      </c>
      <c r="S20" s="21" t="s">
        <v>20</v>
      </c>
      <c r="T20" s="22">
        <f t="shared" si="6"/>
        <v>0</v>
      </c>
      <c r="U20" s="20" t="s">
        <v>105</v>
      </c>
      <c r="V20" s="21" t="s">
        <v>20</v>
      </c>
      <c r="W20" s="22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20</v>
      </c>
      <c r="AC20" s="22" t="str">
        <f t="shared" si="9"/>
        <v>2</v>
      </c>
      <c r="AD20" s="31"/>
      <c r="AE20" s="29"/>
      <c r="AF20" s="22"/>
      <c r="AG20" s="24">
        <f t="shared" si="10"/>
        <v>15</v>
      </c>
      <c r="AH20" s="25">
        <f>'6.Spieltag'!AJ20</f>
        <v>69</v>
      </c>
      <c r="AI20" s="32">
        <f>'6.Spieltag'!AK20</f>
        <v>10</v>
      </c>
      <c r="AJ20" s="27">
        <f t="shared" si="11"/>
        <v>84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13</v>
      </c>
      <c r="B21" s="24" t="str">
        <f>'6.Spieltag'!B21</f>
        <v>Master1</v>
      </c>
      <c r="C21" s="20" t="s">
        <v>20</v>
      </c>
      <c r="D21" s="21" t="s">
        <v>20</v>
      </c>
      <c r="E21" s="22">
        <f t="shared" si="1"/>
        <v>0</v>
      </c>
      <c r="F21" s="20" t="s">
        <v>3</v>
      </c>
      <c r="G21" s="21" t="s">
        <v>105</v>
      </c>
      <c r="H21" s="22" t="str">
        <f t="shared" si="2"/>
        <v>2</v>
      </c>
      <c r="I21" s="20" t="s">
        <v>105</v>
      </c>
      <c r="J21" s="21" t="s">
        <v>105</v>
      </c>
      <c r="K21" s="22" t="str">
        <f t="shared" si="3"/>
        <v>3</v>
      </c>
      <c r="L21" s="20" t="s">
        <v>105</v>
      </c>
      <c r="M21" s="21" t="s">
        <v>20</v>
      </c>
      <c r="N21" s="113">
        <f t="shared" si="4"/>
        <v>8</v>
      </c>
      <c r="O21" s="20" t="s">
        <v>3</v>
      </c>
      <c r="P21" s="21" t="s">
        <v>105</v>
      </c>
      <c r="Q21" s="22" t="str">
        <f t="shared" si="5"/>
        <v>5</v>
      </c>
      <c r="R21" s="20" t="s">
        <v>3</v>
      </c>
      <c r="S21" s="21" t="s">
        <v>105</v>
      </c>
      <c r="T21" s="22">
        <f t="shared" si="6"/>
        <v>0</v>
      </c>
      <c r="U21" s="20" t="s">
        <v>20</v>
      </c>
      <c r="V21" s="21" t="s">
        <v>20</v>
      </c>
      <c r="W21" s="22" t="str">
        <f t="shared" si="7"/>
        <v>3</v>
      </c>
      <c r="X21" s="20" t="s">
        <v>3</v>
      </c>
      <c r="Y21" s="21" t="s">
        <v>20</v>
      </c>
      <c r="Z21" s="22">
        <f t="shared" si="8"/>
        <v>0</v>
      </c>
      <c r="AA21" s="20" t="s">
        <v>20</v>
      </c>
      <c r="AB21" s="21" t="s">
        <v>105</v>
      </c>
      <c r="AC21" s="22" t="str">
        <f t="shared" si="9"/>
        <v>2</v>
      </c>
      <c r="AD21" s="31"/>
      <c r="AE21" s="29"/>
      <c r="AF21" s="22"/>
      <c r="AG21" s="24">
        <f t="shared" si="10"/>
        <v>23</v>
      </c>
      <c r="AH21" s="25">
        <f>'6.Spieltag'!AJ21</f>
        <v>62</v>
      </c>
      <c r="AI21" s="32">
        <f>'6.Spieltag'!AK21</f>
        <v>17</v>
      </c>
      <c r="AJ21" s="27">
        <f t="shared" si="11"/>
        <v>85</v>
      </c>
      <c r="AK21" s="28">
        <f t="shared" si="12"/>
        <v>13</v>
      </c>
      <c r="AL21" s="1"/>
    </row>
    <row r="22" spans="1:38" ht="24.9" customHeight="1" thickBot="1" x14ac:dyDescent="0.3">
      <c r="A22" s="32">
        <f t="shared" si="0"/>
        <v>7</v>
      </c>
      <c r="B22" s="24" t="str">
        <f>'6.Spieltag'!B22</f>
        <v>Mike04</v>
      </c>
      <c r="C22" s="20" t="s">
        <v>20</v>
      </c>
      <c r="D22" s="21" t="s">
        <v>105</v>
      </c>
      <c r="E22" s="22" t="str">
        <f t="shared" si="1"/>
        <v>2</v>
      </c>
      <c r="F22" s="20" t="s">
        <v>3</v>
      </c>
      <c r="G22" s="21" t="s">
        <v>106</v>
      </c>
      <c r="H22" s="22" t="str">
        <f t="shared" si="2"/>
        <v>2</v>
      </c>
      <c r="I22" s="20" t="s">
        <v>20</v>
      </c>
      <c r="J22" s="21" t="s">
        <v>105</v>
      </c>
      <c r="K22" s="22">
        <f t="shared" si="3"/>
        <v>0</v>
      </c>
      <c r="L22" s="20" t="s">
        <v>106</v>
      </c>
      <c r="M22" s="21" t="s">
        <v>20</v>
      </c>
      <c r="N22" s="113">
        <f t="shared" si="4"/>
        <v>20</v>
      </c>
      <c r="O22" s="20" t="s">
        <v>105</v>
      </c>
      <c r="P22" s="21" t="s">
        <v>105</v>
      </c>
      <c r="Q22" s="22">
        <f t="shared" si="5"/>
        <v>0</v>
      </c>
      <c r="R22" s="20" t="s">
        <v>3</v>
      </c>
      <c r="S22" s="21" t="s">
        <v>106</v>
      </c>
      <c r="T22" s="22">
        <f t="shared" si="6"/>
        <v>0</v>
      </c>
      <c r="U22" s="20" t="s">
        <v>105</v>
      </c>
      <c r="V22" s="21" t="s">
        <v>20</v>
      </c>
      <c r="W22" s="22">
        <f t="shared" si="7"/>
        <v>0</v>
      </c>
      <c r="X22" s="20" t="s">
        <v>20</v>
      </c>
      <c r="Y22" s="21" t="s">
        <v>106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26</v>
      </c>
      <c r="AH22" s="25">
        <f>'6.Spieltag'!AJ22</f>
        <v>68</v>
      </c>
      <c r="AI22" s="32">
        <f>'6.Spieltag'!AK22</f>
        <v>12</v>
      </c>
      <c r="AJ22" s="27">
        <f t="shared" si="11"/>
        <v>94</v>
      </c>
      <c r="AK22" s="28">
        <f t="shared" si="12"/>
        <v>7</v>
      </c>
      <c r="AL22" s="1"/>
    </row>
    <row r="23" spans="1:38" ht="24.9" customHeight="1" thickBot="1" x14ac:dyDescent="0.3">
      <c r="A23" s="32">
        <f t="shared" si="0"/>
        <v>11</v>
      </c>
      <c r="B23" s="24" t="str">
        <f>'6.Spieltag'!B23</f>
        <v>ralle04</v>
      </c>
      <c r="C23" s="20" t="s">
        <v>3</v>
      </c>
      <c r="D23" s="21" t="s">
        <v>105</v>
      </c>
      <c r="E23" s="22" t="str">
        <f t="shared" si="1"/>
        <v>3</v>
      </c>
      <c r="F23" s="20" t="s">
        <v>3</v>
      </c>
      <c r="G23" s="21" t="s">
        <v>105</v>
      </c>
      <c r="H23" s="22" t="str">
        <f t="shared" si="2"/>
        <v>2</v>
      </c>
      <c r="I23" s="20" t="s">
        <v>106</v>
      </c>
      <c r="J23" s="21" t="s">
        <v>20</v>
      </c>
      <c r="K23" s="22">
        <f t="shared" si="3"/>
        <v>0</v>
      </c>
      <c r="L23" s="20" t="s">
        <v>106</v>
      </c>
      <c r="M23" s="21" t="s">
        <v>105</v>
      </c>
      <c r="N23" s="113">
        <f t="shared" si="4"/>
        <v>8</v>
      </c>
      <c r="O23" s="20" t="s">
        <v>20</v>
      </c>
      <c r="P23" s="21" t="s">
        <v>20</v>
      </c>
      <c r="Q23" s="22">
        <f t="shared" si="5"/>
        <v>0</v>
      </c>
      <c r="R23" s="20" t="s">
        <v>3</v>
      </c>
      <c r="S23" s="21" t="s">
        <v>106</v>
      </c>
      <c r="T23" s="22">
        <f t="shared" si="6"/>
        <v>0</v>
      </c>
      <c r="U23" s="20" t="s">
        <v>20</v>
      </c>
      <c r="V23" s="21" t="s">
        <v>20</v>
      </c>
      <c r="W23" s="22" t="str">
        <f t="shared" si="7"/>
        <v>3</v>
      </c>
      <c r="X23" s="20" t="s">
        <v>20</v>
      </c>
      <c r="Y23" s="21" t="s">
        <v>105</v>
      </c>
      <c r="Z23" s="22">
        <f t="shared" si="8"/>
        <v>0</v>
      </c>
      <c r="AA23" s="20" t="s">
        <v>3</v>
      </c>
      <c r="AB23" s="21" t="s">
        <v>105</v>
      </c>
      <c r="AC23" s="22" t="str">
        <f t="shared" si="9"/>
        <v>2</v>
      </c>
      <c r="AD23" s="31"/>
      <c r="AE23" s="29"/>
      <c r="AF23" s="22"/>
      <c r="AG23" s="24">
        <f t="shared" si="10"/>
        <v>18</v>
      </c>
      <c r="AH23" s="25">
        <f>'6.Spieltag'!AJ23</f>
        <v>69</v>
      </c>
      <c r="AI23" s="32">
        <f>'6.Spieltag'!AK23</f>
        <v>10</v>
      </c>
      <c r="AJ23" s="27">
        <f t="shared" si="11"/>
        <v>87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'6.Spieltag'!B24</f>
        <v>Reinhold</v>
      </c>
      <c r="C24" s="20" t="s">
        <v>108</v>
      </c>
      <c r="D24" s="21" t="s">
        <v>20</v>
      </c>
      <c r="E24" s="22" t="str">
        <f t="shared" si="1"/>
        <v>3</v>
      </c>
      <c r="F24" s="20" t="s">
        <v>3</v>
      </c>
      <c r="G24" s="21" t="s">
        <v>105</v>
      </c>
      <c r="H24" s="22" t="str">
        <f t="shared" si="2"/>
        <v>2</v>
      </c>
      <c r="I24" s="20" t="s">
        <v>105</v>
      </c>
      <c r="J24" s="21" t="s">
        <v>105</v>
      </c>
      <c r="K24" s="22" t="str">
        <f t="shared" si="3"/>
        <v>3</v>
      </c>
      <c r="L24" s="20" t="s">
        <v>106</v>
      </c>
      <c r="M24" s="21" t="s">
        <v>20</v>
      </c>
      <c r="N24" s="113">
        <f t="shared" si="4"/>
        <v>20</v>
      </c>
      <c r="O24" s="20" t="s">
        <v>105</v>
      </c>
      <c r="P24" s="21" t="s">
        <v>106</v>
      </c>
      <c r="Q24" s="22" t="str">
        <f t="shared" si="5"/>
        <v>2</v>
      </c>
      <c r="R24" s="20" t="s">
        <v>108</v>
      </c>
      <c r="S24" s="21" t="s">
        <v>20</v>
      </c>
      <c r="T24" s="22">
        <f t="shared" si="6"/>
        <v>0</v>
      </c>
      <c r="U24" s="20" t="s">
        <v>20</v>
      </c>
      <c r="V24" s="21" t="s">
        <v>20</v>
      </c>
      <c r="W24" s="22" t="str">
        <f t="shared" si="7"/>
        <v>3</v>
      </c>
      <c r="X24" s="20" t="s">
        <v>20</v>
      </c>
      <c r="Y24" s="21" t="s">
        <v>20</v>
      </c>
      <c r="Z24" s="22">
        <f t="shared" si="8"/>
        <v>0</v>
      </c>
      <c r="AA24" s="20" t="s">
        <v>20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35</v>
      </c>
      <c r="AH24" s="25">
        <f>'6.Spieltag'!AJ24</f>
        <v>73</v>
      </c>
      <c r="AI24" s="32">
        <f>'6.Spieltag'!AK24</f>
        <v>7</v>
      </c>
      <c r="AJ24" s="27">
        <f t="shared" si="11"/>
        <v>108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'6.Spieltag'!B25</f>
        <v>Ricardo04</v>
      </c>
      <c r="C25" s="20" t="s">
        <v>20</v>
      </c>
      <c r="D25" s="21" t="s">
        <v>105</v>
      </c>
      <c r="E25" s="22" t="str">
        <f t="shared" si="1"/>
        <v>2</v>
      </c>
      <c r="F25" s="20" t="s">
        <v>3</v>
      </c>
      <c r="G25" s="21" t="s">
        <v>106</v>
      </c>
      <c r="H25" s="22" t="str">
        <f t="shared" si="2"/>
        <v>2</v>
      </c>
      <c r="I25" s="20" t="s">
        <v>105</v>
      </c>
      <c r="J25" s="21" t="s">
        <v>3</v>
      </c>
      <c r="K25" s="22">
        <f t="shared" si="3"/>
        <v>0</v>
      </c>
      <c r="L25" s="20" t="s">
        <v>106</v>
      </c>
      <c r="M25" s="21" t="s">
        <v>3</v>
      </c>
      <c r="N25" s="113">
        <f t="shared" si="4"/>
        <v>8</v>
      </c>
      <c r="O25" s="20" t="s">
        <v>20</v>
      </c>
      <c r="P25" s="21" t="s">
        <v>20</v>
      </c>
      <c r="Q25" s="22">
        <f t="shared" si="5"/>
        <v>0</v>
      </c>
      <c r="R25" s="20" t="s">
        <v>3</v>
      </c>
      <c r="S25" s="21" t="s">
        <v>105</v>
      </c>
      <c r="T25" s="22">
        <f t="shared" si="6"/>
        <v>0</v>
      </c>
      <c r="U25" s="20" t="s">
        <v>105</v>
      </c>
      <c r="V25" s="21" t="s">
        <v>105</v>
      </c>
      <c r="W25" s="22" t="str">
        <f t="shared" si="7"/>
        <v>3</v>
      </c>
      <c r="X25" s="20" t="s">
        <v>105</v>
      </c>
      <c r="Y25" s="21" t="s">
        <v>105</v>
      </c>
      <c r="Z25" s="22">
        <f t="shared" si="8"/>
        <v>0</v>
      </c>
      <c r="AA25" s="20" t="s">
        <v>105</v>
      </c>
      <c r="AB25" s="21" t="s">
        <v>105</v>
      </c>
      <c r="AC25" s="22">
        <f t="shared" si="9"/>
        <v>0</v>
      </c>
      <c r="AD25" s="31"/>
      <c r="AE25" s="29"/>
      <c r="AF25" s="22"/>
      <c r="AG25" s="24">
        <f t="shared" si="10"/>
        <v>15</v>
      </c>
      <c r="AH25" s="25">
        <f>'6.Spieltag'!AJ25</f>
        <v>44</v>
      </c>
      <c r="AI25" s="32">
        <f>'6.Spieltag'!AK25</f>
        <v>22</v>
      </c>
      <c r="AJ25" s="27">
        <f t="shared" si="11"/>
        <v>59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'6.Spieltag'!B26</f>
        <v>Schalkekalle</v>
      </c>
      <c r="C26" s="20" t="s">
        <v>105</v>
      </c>
      <c r="D26" s="21" t="s">
        <v>105</v>
      </c>
      <c r="E26" s="22">
        <f t="shared" si="1"/>
        <v>0</v>
      </c>
      <c r="F26" s="20" t="s">
        <v>106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106</v>
      </c>
      <c r="M26" s="21" t="s">
        <v>20</v>
      </c>
      <c r="N26" s="113">
        <f t="shared" si="4"/>
        <v>20</v>
      </c>
      <c r="O26" s="20" t="s">
        <v>20</v>
      </c>
      <c r="P26" s="21" t="s">
        <v>105</v>
      </c>
      <c r="Q26" s="22" t="str">
        <f t="shared" si="5"/>
        <v>2</v>
      </c>
      <c r="R26" s="20" t="s">
        <v>20</v>
      </c>
      <c r="S26" s="21" t="s">
        <v>20</v>
      </c>
      <c r="T26" s="22">
        <f t="shared" si="6"/>
        <v>0</v>
      </c>
      <c r="U26" s="20" t="s">
        <v>105</v>
      </c>
      <c r="V26" s="21" t="s">
        <v>105</v>
      </c>
      <c r="W26" s="22" t="str">
        <f t="shared" si="7"/>
        <v>3</v>
      </c>
      <c r="X26" s="20" t="s">
        <v>20</v>
      </c>
      <c r="Y26" s="21" t="s">
        <v>105</v>
      </c>
      <c r="Z26" s="22">
        <f t="shared" si="8"/>
        <v>0</v>
      </c>
      <c r="AA26" s="20" t="s">
        <v>20</v>
      </c>
      <c r="AB26" s="21" t="s">
        <v>106</v>
      </c>
      <c r="AC26" s="22" t="str">
        <f t="shared" si="9"/>
        <v>2</v>
      </c>
      <c r="AD26" s="31"/>
      <c r="AE26" s="29"/>
      <c r="AF26" s="22"/>
      <c r="AG26" s="24">
        <f t="shared" si="10"/>
        <v>30</v>
      </c>
      <c r="AH26" s="25">
        <f>'6.Spieltag'!AJ26</f>
        <v>51</v>
      </c>
      <c r="AI26" s="32">
        <f>'6.Spieltag'!AK26</f>
        <v>19</v>
      </c>
      <c r="AJ26" s="27">
        <f t="shared" si="11"/>
        <v>81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'6.Spieltag'!B27</f>
        <v>schalke-willi</v>
      </c>
      <c r="C27" s="20" t="s">
        <v>3</v>
      </c>
      <c r="D27" s="21" t="s">
        <v>105</v>
      </c>
      <c r="E27" s="22" t="str">
        <f t="shared" si="1"/>
        <v>3</v>
      </c>
      <c r="F27" s="20" t="s">
        <v>3</v>
      </c>
      <c r="G27" s="21" t="s">
        <v>106</v>
      </c>
      <c r="H27" s="22" t="str">
        <f t="shared" si="2"/>
        <v>2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20</v>
      </c>
      <c r="N27" s="113">
        <f t="shared" si="4"/>
        <v>8</v>
      </c>
      <c r="O27" s="20" t="s">
        <v>105</v>
      </c>
      <c r="P27" s="21" t="s">
        <v>20</v>
      </c>
      <c r="Q27" s="22">
        <f t="shared" si="5"/>
        <v>0</v>
      </c>
      <c r="R27" s="20" t="s">
        <v>3</v>
      </c>
      <c r="S27" s="21" t="s">
        <v>20</v>
      </c>
      <c r="T27" s="22">
        <f t="shared" si="6"/>
        <v>0</v>
      </c>
      <c r="U27" s="20" t="s">
        <v>105</v>
      </c>
      <c r="V27" s="21" t="s">
        <v>105</v>
      </c>
      <c r="W27" s="22" t="str">
        <f t="shared" si="7"/>
        <v>3</v>
      </c>
      <c r="X27" s="20" t="s">
        <v>3</v>
      </c>
      <c r="Y27" s="21" t="s">
        <v>105</v>
      </c>
      <c r="Z27" s="22">
        <f t="shared" si="8"/>
        <v>0</v>
      </c>
      <c r="AA27" s="20" t="s">
        <v>20</v>
      </c>
      <c r="AB27" s="21" t="s">
        <v>106</v>
      </c>
      <c r="AC27" s="22" t="str">
        <f t="shared" si="9"/>
        <v>2</v>
      </c>
      <c r="AD27" s="31"/>
      <c r="AE27" s="29"/>
      <c r="AF27" s="22"/>
      <c r="AG27" s="24">
        <f t="shared" si="10"/>
        <v>21</v>
      </c>
      <c r="AH27" s="25">
        <f>'6.Spieltag'!AJ27</f>
        <v>65</v>
      </c>
      <c r="AI27" s="32">
        <f>'6.Spieltag'!AK27</f>
        <v>14</v>
      </c>
      <c r="AJ27" s="27">
        <f t="shared" si="11"/>
        <v>86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22</v>
      </c>
      <c r="B28" s="24" t="str">
        <f>'6.Spieltag'!B28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3</v>
      </c>
      <c r="G28" s="21" t="s">
        <v>105</v>
      </c>
      <c r="H28" s="22" t="str">
        <f t="shared" si="2"/>
        <v>2</v>
      </c>
      <c r="I28" s="20" t="s">
        <v>106</v>
      </c>
      <c r="J28" s="21" t="s">
        <v>20</v>
      </c>
      <c r="K28" s="22">
        <f t="shared" si="3"/>
        <v>0</v>
      </c>
      <c r="L28" s="20" t="s">
        <v>105</v>
      </c>
      <c r="M28" s="21" t="s">
        <v>3</v>
      </c>
      <c r="N28" s="113">
        <f t="shared" si="4"/>
        <v>12</v>
      </c>
      <c r="O28" s="20" t="s">
        <v>105</v>
      </c>
      <c r="P28" s="21" t="s">
        <v>105</v>
      </c>
      <c r="Q28" s="22">
        <f t="shared" si="5"/>
        <v>0</v>
      </c>
      <c r="R28" s="20" t="s">
        <v>20</v>
      </c>
      <c r="S28" s="21" t="s">
        <v>105</v>
      </c>
      <c r="T28" s="22">
        <f t="shared" si="6"/>
        <v>0</v>
      </c>
      <c r="U28" s="20" t="s">
        <v>105</v>
      </c>
      <c r="V28" s="21" t="s">
        <v>105</v>
      </c>
      <c r="W28" s="22" t="str">
        <f t="shared" si="7"/>
        <v>3</v>
      </c>
      <c r="X28" s="20" t="s">
        <v>105</v>
      </c>
      <c r="Y28" s="21" t="s">
        <v>20</v>
      </c>
      <c r="Z28" s="22" t="str">
        <f t="shared" si="8"/>
        <v>5</v>
      </c>
      <c r="AA28" s="20" t="s">
        <v>3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26</v>
      </c>
      <c r="AH28" s="25">
        <f>'6.Spieltag'!AJ28</f>
        <v>41</v>
      </c>
      <c r="AI28" s="32">
        <f>'6.Spieltag'!AK28</f>
        <v>23</v>
      </c>
      <c r="AJ28" s="27">
        <f t="shared" si="11"/>
        <v>67</v>
      </c>
      <c r="AK28" s="28">
        <f t="shared" si="12"/>
        <v>22</v>
      </c>
      <c r="AL28" s="1"/>
    </row>
    <row r="29" spans="1:38" ht="24.9" customHeight="1" thickBot="1" x14ac:dyDescent="0.3">
      <c r="A29" s="32">
        <f t="shared" si="0"/>
        <v>5</v>
      </c>
      <c r="B29" s="24" t="str">
        <f>'6.Spieltag'!B29</f>
        <v>shiny</v>
      </c>
      <c r="C29" s="20" t="s">
        <v>3</v>
      </c>
      <c r="D29" s="21" t="s">
        <v>105</v>
      </c>
      <c r="E29" s="22" t="str">
        <f t="shared" si="1"/>
        <v>3</v>
      </c>
      <c r="F29" s="20" t="s">
        <v>20</v>
      </c>
      <c r="G29" s="21" t="s">
        <v>106</v>
      </c>
      <c r="H29" s="22" t="str">
        <f t="shared" si="2"/>
        <v>2</v>
      </c>
      <c r="I29" s="20" t="s">
        <v>106</v>
      </c>
      <c r="J29" s="21" t="s">
        <v>20</v>
      </c>
      <c r="K29" s="22">
        <f t="shared" si="3"/>
        <v>0</v>
      </c>
      <c r="L29" s="20" t="s">
        <v>106</v>
      </c>
      <c r="M29" s="21" t="s">
        <v>105</v>
      </c>
      <c r="N29" s="113">
        <f t="shared" si="4"/>
        <v>8</v>
      </c>
      <c r="O29" s="20" t="s">
        <v>20</v>
      </c>
      <c r="P29" s="21" t="s">
        <v>105</v>
      </c>
      <c r="Q29" s="22" t="str">
        <f t="shared" si="5"/>
        <v>2</v>
      </c>
      <c r="R29" s="20" t="s">
        <v>20</v>
      </c>
      <c r="S29" s="21" t="s">
        <v>106</v>
      </c>
      <c r="T29" s="22">
        <f t="shared" si="6"/>
        <v>0</v>
      </c>
      <c r="U29" s="20" t="s">
        <v>20</v>
      </c>
      <c r="V29" s="21" t="s">
        <v>105</v>
      </c>
      <c r="W29" s="22">
        <f t="shared" si="7"/>
        <v>0</v>
      </c>
      <c r="X29" s="20" t="s">
        <v>105</v>
      </c>
      <c r="Y29" s="21" t="s">
        <v>105</v>
      </c>
      <c r="Z29" s="22">
        <f t="shared" si="8"/>
        <v>0</v>
      </c>
      <c r="AA29" s="20" t="s">
        <v>3</v>
      </c>
      <c r="AB29" s="21" t="s">
        <v>106</v>
      </c>
      <c r="AC29" s="22" t="str">
        <f t="shared" si="9"/>
        <v>2</v>
      </c>
      <c r="AD29" s="31"/>
      <c r="AE29" s="29"/>
      <c r="AF29" s="22"/>
      <c r="AG29" s="24">
        <f t="shared" si="10"/>
        <v>17</v>
      </c>
      <c r="AH29" s="25">
        <f>'6.Spieltag'!AJ29</f>
        <v>79</v>
      </c>
      <c r="AI29" s="32">
        <f>'6.Spieltag'!AK29</f>
        <v>2</v>
      </c>
      <c r="AJ29" s="27">
        <f t="shared" si="11"/>
        <v>96</v>
      </c>
      <c r="AK29" s="28">
        <f t="shared" si="12"/>
        <v>5</v>
      </c>
      <c r="AL29" s="1"/>
    </row>
    <row r="30" spans="1:38" ht="28.2" customHeight="1" thickBot="1" x14ac:dyDescent="0.3">
      <c r="A30" s="32">
        <f t="shared" si="0"/>
        <v>3</v>
      </c>
      <c r="B30" s="24" t="str">
        <f>'6.Spieltag'!B30</f>
        <v>Silfa04</v>
      </c>
      <c r="C30" s="20" t="s">
        <v>105</v>
      </c>
      <c r="D30" s="21" t="s">
        <v>20</v>
      </c>
      <c r="E30" s="22">
        <f t="shared" si="1"/>
        <v>0</v>
      </c>
      <c r="F30" s="20" t="s">
        <v>3</v>
      </c>
      <c r="G30" s="21" t="s">
        <v>106</v>
      </c>
      <c r="H30" s="22" t="str">
        <f t="shared" si="2"/>
        <v>2</v>
      </c>
      <c r="I30" s="20" t="s">
        <v>106</v>
      </c>
      <c r="J30" s="21" t="s">
        <v>3</v>
      </c>
      <c r="K30" s="22">
        <f t="shared" si="3"/>
        <v>0</v>
      </c>
      <c r="L30" s="20" t="s">
        <v>106</v>
      </c>
      <c r="M30" s="21" t="s">
        <v>20</v>
      </c>
      <c r="N30" s="113">
        <f t="shared" si="4"/>
        <v>20</v>
      </c>
      <c r="O30" s="20" t="s">
        <v>105</v>
      </c>
      <c r="P30" s="21" t="s">
        <v>105</v>
      </c>
      <c r="Q30" s="22">
        <f t="shared" si="5"/>
        <v>0</v>
      </c>
      <c r="R30" s="20" t="s">
        <v>20</v>
      </c>
      <c r="S30" s="21" t="s">
        <v>20</v>
      </c>
      <c r="T30" s="22">
        <f t="shared" si="6"/>
        <v>0</v>
      </c>
      <c r="U30" s="20" t="s">
        <v>105</v>
      </c>
      <c r="V30" s="21" t="s">
        <v>3</v>
      </c>
      <c r="W30" s="22">
        <f t="shared" si="7"/>
        <v>0</v>
      </c>
      <c r="X30" s="20" t="s">
        <v>20</v>
      </c>
      <c r="Y30" s="21" t="s">
        <v>3</v>
      </c>
      <c r="Z30" s="22" t="str">
        <f t="shared" si="8"/>
        <v>3</v>
      </c>
      <c r="AA30" s="20" t="s">
        <v>3</v>
      </c>
      <c r="AB30" s="21" t="s">
        <v>20</v>
      </c>
      <c r="AC30" s="22" t="str">
        <f t="shared" si="9"/>
        <v>2</v>
      </c>
      <c r="AD30" s="31"/>
      <c r="AE30" s="29"/>
      <c r="AF30" s="22"/>
      <c r="AG30" s="24">
        <f t="shared" si="10"/>
        <v>27</v>
      </c>
      <c r="AH30" s="25">
        <f>'6.Spieltag'!AJ30</f>
        <v>72</v>
      </c>
      <c r="AI30" s="32">
        <f>'6.Spieltag'!AK30</f>
        <v>8</v>
      </c>
      <c r="AJ30" s="27">
        <f t="shared" si="11"/>
        <v>99</v>
      </c>
      <c r="AK30" s="28">
        <f t="shared" si="12"/>
        <v>3</v>
      </c>
      <c r="AL30" s="1"/>
    </row>
    <row r="31" spans="1:38" ht="28.2" customHeight="1" thickBot="1" x14ac:dyDescent="0.3">
      <c r="A31" s="32">
        <f t="shared" ref="A31:A33" si="13">AK31</f>
        <v>14</v>
      </c>
      <c r="B31" s="24" t="str">
        <f>'6.Spieltag'!B31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3</v>
      </c>
      <c r="G31" s="21" t="s">
        <v>106</v>
      </c>
      <c r="H31" s="22" t="str">
        <f t="shared" si="2"/>
        <v>2</v>
      </c>
      <c r="I31" s="20" t="s">
        <v>106</v>
      </c>
      <c r="J31" s="21" t="s">
        <v>20</v>
      </c>
      <c r="K31" s="22">
        <f t="shared" si="3"/>
        <v>0</v>
      </c>
      <c r="L31" s="20" t="s">
        <v>106</v>
      </c>
      <c r="M31" s="21" t="s">
        <v>105</v>
      </c>
      <c r="N31" s="113">
        <f t="shared" si="4"/>
        <v>8</v>
      </c>
      <c r="O31" s="20" t="s">
        <v>105</v>
      </c>
      <c r="P31" s="21" t="s">
        <v>105</v>
      </c>
      <c r="Q31" s="22">
        <f t="shared" si="5"/>
        <v>0</v>
      </c>
      <c r="R31" s="20" t="s">
        <v>3</v>
      </c>
      <c r="S31" s="21" t="s">
        <v>105</v>
      </c>
      <c r="T31" s="22">
        <f t="shared" si="6"/>
        <v>0</v>
      </c>
      <c r="U31" s="20" t="s">
        <v>20</v>
      </c>
      <c r="V31" s="21" t="s">
        <v>20</v>
      </c>
      <c r="W31" s="22" t="str">
        <f t="shared" si="7"/>
        <v>3</v>
      </c>
      <c r="X31" s="20" t="s">
        <v>20</v>
      </c>
      <c r="Y31" s="21" t="s">
        <v>105</v>
      </c>
      <c r="Z31" s="22">
        <f t="shared" si="8"/>
        <v>0</v>
      </c>
      <c r="AA31" s="20" t="s">
        <v>3</v>
      </c>
      <c r="AB31" s="21" t="s">
        <v>105</v>
      </c>
      <c r="AC31" s="22" t="str">
        <f t="shared" si="9"/>
        <v>2</v>
      </c>
      <c r="AD31" s="31"/>
      <c r="AE31" s="29"/>
      <c r="AF31" s="22"/>
      <c r="AG31" s="24">
        <f t="shared" si="10"/>
        <v>17</v>
      </c>
      <c r="AH31" s="25">
        <f>'6.Spieltag'!AJ31</f>
        <v>67</v>
      </c>
      <c r="AI31" s="32">
        <f>'6.Spieltag'!AK31</f>
        <v>13</v>
      </c>
      <c r="AJ31" s="27">
        <f t="shared" si="11"/>
        <v>84</v>
      </c>
      <c r="AK31" s="28">
        <f t="shared" si="12"/>
        <v>14</v>
      </c>
      <c r="AL31" s="1"/>
    </row>
    <row r="32" spans="1:38" ht="28.2" customHeight="1" thickBot="1" x14ac:dyDescent="0.3">
      <c r="A32" s="32">
        <f t="shared" si="13"/>
        <v>5</v>
      </c>
      <c r="B32" s="24" t="str">
        <f>'6.Spieltag'!B32</f>
        <v>SkillFailer</v>
      </c>
      <c r="C32" s="20" t="s">
        <v>105</v>
      </c>
      <c r="D32" s="21" t="s">
        <v>20</v>
      </c>
      <c r="E32" s="22">
        <f t="shared" si="1"/>
        <v>0</v>
      </c>
      <c r="F32" s="20" t="s">
        <v>3</v>
      </c>
      <c r="G32" s="21" t="s">
        <v>105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3</v>
      </c>
      <c r="N32" s="113">
        <f t="shared" si="4"/>
        <v>12</v>
      </c>
      <c r="O32" s="20" t="s">
        <v>20</v>
      </c>
      <c r="P32" s="21" t="s">
        <v>105</v>
      </c>
      <c r="Q32" s="22" t="str">
        <f t="shared" si="5"/>
        <v>2</v>
      </c>
      <c r="R32" s="20" t="s">
        <v>3</v>
      </c>
      <c r="S32" s="21" t="s">
        <v>105</v>
      </c>
      <c r="T32" s="22">
        <f t="shared" si="6"/>
        <v>0</v>
      </c>
      <c r="U32" s="20" t="s">
        <v>105</v>
      </c>
      <c r="V32" s="21" t="s">
        <v>20</v>
      </c>
      <c r="W32" s="22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18</v>
      </c>
      <c r="AH32" s="25">
        <f>'6.Spieltag'!AJ32</f>
        <v>78</v>
      </c>
      <c r="AI32" s="32">
        <f>'6.Spieltag'!AK32</f>
        <v>3</v>
      </c>
      <c r="AJ32" s="27">
        <f t="shared" si="11"/>
        <v>96</v>
      </c>
      <c r="AK32" s="28">
        <f t="shared" si="12"/>
        <v>5</v>
      </c>
      <c r="AL32" s="1"/>
    </row>
    <row r="33" spans="1:38" ht="28.2" customHeight="1" thickBot="1" x14ac:dyDescent="0.3">
      <c r="A33" s="32">
        <f t="shared" si="13"/>
        <v>19</v>
      </c>
      <c r="B33" s="24" t="str">
        <f>'6.Spieltag'!B33</f>
        <v>Tanja 04</v>
      </c>
      <c r="C33" s="20" t="s">
        <v>105</v>
      </c>
      <c r="D33" s="21" t="s">
        <v>105</v>
      </c>
      <c r="E33" s="22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0" t="s">
        <v>3</v>
      </c>
      <c r="G33" s="21" t="s">
        <v>105</v>
      </c>
      <c r="H33" s="22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22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0" t="s">
        <v>106</v>
      </c>
      <c r="M33" s="21" t="s">
        <v>3</v>
      </c>
      <c r="N33" s="113">
        <f t="shared" si="4"/>
        <v>8</v>
      </c>
      <c r="O33" s="20" t="s">
        <v>105</v>
      </c>
      <c r="P33" s="21" t="s">
        <v>20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105</v>
      </c>
      <c r="T33" s="22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2">E33+H33+K33+N33+Q33+T33+W33+Z33+AC33+AF33</f>
        <v>12</v>
      </c>
      <c r="AH33" s="25">
        <f>'6.Spieltag'!AJ33</f>
        <v>60</v>
      </c>
      <c r="AI33" s="32">
        <f>'6.Spieltag'!AK33</f>
        <v>18</v>
      </c>
      <c r="AJ33" s="27">
        <f t="shared" ref="AJ33" si="23">AG33+AH33</f>
        <v>72</v>
      </c>
      <c r="AK33" s="28">
        <f t="shared" si="12"/>
        <v>19</v>
      </c>
      <c r="AL33" s="1"/>
    </row>
    <row r="34" spans="1:38" ht="28.2" customHeight="1" thickBot="1" x14ac:dyDescent="0.3">
      <c r="A34" s="32">
        <f t="shared" ref="A34" si="24">AK34</f>
        <v>2</v>
      </c>
      <c r="B34" s="24" t="str">
        <f>'6.Spieltag'!B34</f>
        <v>UltraGE</v>
      </c>
      <c r="C34" s="20" t="s">
        <v>3</v>
      </c>
      <c r="D34" s="21" t="s">
        <v>105</v>
      </c>
      <c r="E34" s="22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0" t="s">
        <v>3</v>
      </c>
      <c r="G34" s="21" t="s">
        <v>106</v>
      </c>
      <c r="H34" s="22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3</v>
      </c>
      <c r="N34" s="113">
        <f t="shared" si="4"/>
        <v>12</v>
      </c>
      <c r="O34" s="20" t="s">
        <v>20</v>
      </c>
      <c r="P34" s="21" t="s">
        <v>105</v>
      </c>
      <c r="Q34" s="22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0" t="s">
        <v>3</v>
      </c>
      <c r="S34" s="21" t="s">
        <v>105</v>
      </c>
      <c r="T34" s="22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0" t="s">
        <v>105</v>
      </c>
      <c r="Y34" s="21" t="s">
        <v>20</v>
      </c>
      <c r="Z34" s="22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0" t="s">
        <v>20</v>
      </c>
      <c r="AB34" s="21" t="s">
        <v>105</v>
      </c>
      <c r="AC34" s="22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3">E34+H34+K34+N34+Q34+T34+W34+Z34+AC34+AF34</f>
        <v>26</v>
      </c>
      <c r="AH34" s="25">
        <f>'6.Spieltag'!AJ34</f>
        <v>75</v>
      </c>
      <c r="AI34" s="32">
        <f>'6.Spieltag'!AK34</f>
        <v>6</v>
      </c>
      <c r="AJ34" s="27">
        <f t="shared" ref="AJ34" si="34">AG34+AH34</f>
        <v>101</v>
      </c>
      <c r="AK34" s="28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61" priority="20">
      <formula>($AG11&gt;40)</formula>
    </cfRule>
  </conditionalFormatting>
  <conditionalFormatting sqref="B19">
    <cfRule type="expression" dxfId="160" priority="8">
      <formula>($AG19&gt;40)</formula>
    </cfRule>
  </conditionalFormatting>
  <conditionalFormatting sqref="B33:B34">
    <cfRule type="expression" dxfId="159" priority="6">
      <formula>($AG33&gt;40)</formula>
    </cfRule>
  </conditionalFormatting>
  <conditionalFormatting sqref="B5">
    <cfRule type="cellIs" dxfId="158" priority="75" operator="equal">
      <formula>$L$6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61</v>
      </c>
      <c r="D4" s="66"/>
      <c r="E4" s="66"/>
      <c r="F4" s="65" t="s">
        <v>65</v>
      </c>
      <c r="G4" s="66"/>
      <c r="H4" s="66"/>
      <c r="I4" s="65" t="s">
        <v>14</v>
      </c>
      <c r="J4" s="66"/>
      <c r="K4" s="66"/>
      <c r="L4" s="65" t="s">
        <v>60</v>
      </c>
      <c r="M4" s="66"/>
      <c r="N4" s="66"/>
      <c r="O4" s="65" t="s">
        <v>104</v>
      </c>
      <c r="P4" s="66"/>
      <c r="Q4" s="66"/>
      <c r="R4" s="65" t="s">
        <v>17</v>
      </c>
      <c r="S4" s="66"/>
      <c r="T4" s="66"/>
      <c r="U4" s="65" t="s">
        <v>12</v>
      </c>
      <c r="V4" s="66"/>
      <c r="W4" s="66"/>
      <c r="X4" s="65" t="s">
        <v>62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64</v>
      </c>
      <c r="M6" s="68"/>
      <c r="N6" s="69"/>
      <c r="O6" s="64" t="s">
        <v>19</v>
      </c>
      <c r="P6" s="68"/>
      <c r="Q6" s="69"/>
      <c r="R6" s="64" t="s">
        <v>13</v>
      </c>
      <c r="S6" s="68"/>
      <c r="T6" s="69"/>
      <c r="U6" s="64" t="s">
        <v>15</v>
      </c>
      <c r="V6" s="68"/>
      <c r="W6" s="69"/>
      <c r="X6" s="64" t="s">
        <v>63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114</v>
      </c>
      <c r="D10" s="91" t="s">
        <v>105</v>
      </c>
      <c r="E10" s="92" t="s">
        <v>1</v>
      </c>
      <c r="F10" s="90" t="s">
        <v>106</v>
      </c>
      <c r="G10" s="91" t="s">
        <v>108</v>
      </c>
      <c r="H10" s="92" t="s">
        <v>1</v>
      </c>
      <c r="I10" s="90" t="s">
        <v>20</v>
      </c>
      <c r="J10" s="91" t="s">
        <v>20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3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>AK11</f>
        <v>23</v>
      </c>
      <c r="B11" s="24" t="str">
        <f>'7.Spieltag'!B11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>
        <f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>IF(OR(EXACT($L$10,L11)*(EXACT($M$10,M11)))=TRUE,$AJ$7,IF(($M$10-$L$10=M11-L11),$AJ$4,IF(OR(EXACT($L$10&gt;$M$10,L11&gt;M11)*EXACT($L$10=$M$10,L11=M11)*EXACT($L$10&lt;$M$10,L11&lt;M11)),$AJ$2,0)))</f>
        <v>3</v>
      </c>
      <c r="O11" s="20" t="s">
        <v>20</v>
      </c>
      <c r="P11" s="21" t="s">
        <v>105</v>
      </c>
      <c r="Q11" s="22">
        <f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105</v>
      </c>
      <c r="Y11" s="21" t="s">
        <v>20</v>
      </c>
      <c r="Z11" s="22">
        <f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106</v>
      </c>
      <c r="AC11" s="22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1"/>
      <c r="AE11" s="29"/>
      <c r="AF11" s="22"/>
      <c r="AG11" s="24">
        <f>E11+H11+K11+N11+Q11+T11+W11+Z11+AC11+AF11</f>
        <v>5</v>
      </c>
      <c r="AH11" s="25">
        <f>'7.Spieltag'!AJ11</f>
        <v>69</v>
      </c>
      <c r="AI11" s="32">
        <f>'7.Spieltag'!AK11</f>
        <v>21</v>
      </c>
      <c r="AJ11" s="27">
        <f>AG11+AH11</f>
        <v>74</v>
      </c>
      <c r="AK11" s="28">
        <f>RANK(AJ11,$AJ$11:$AJ$34)</f>
        <v>23</v>
      </c>
      <c r="AL11" s="1"/>
    </row>
    <row r="12" spans="1:38" ht="24.9" customHeight="1" thickBot="1" x14ac:dyDescent="0.3">
      <c r="A12" s="32">
        <f t="shared" ref="A12:A33" si="0">AK12</f>
        <v>2</v>
      </c>
      <c r="B12" s="24" t="str">
        <f>'7.Spieltag'!B12</f>
        <v>atschi91</v>
      </c>
      <c r="C12" s="20" t="s">
        <v>20</v>
      </c>
      <c r="D12" s="21" t="s">
        <v>105</v>
      </c>
      <c r="E12" s="22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20</v>
      </c>
      <c r="Q12" s="22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0" t="s">
        <v>105</v>
      </c>
      <c r="S12" s="21" t="s">
        <v>3</v>
      </c>
      <c r="T12" s="22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0" t="s">
        <v>20</v>
      </c>
      <c r="V12" s="21" t="s">
        <v>105</v>
      </c>
      <c r="W12" s="11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106</v>
      </c>
      <c r="Z12" s="22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20</v>
      </c>
      <c r="AC12" s="22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1"/>
      <c r="AE12" s="29"/>
      <c r="AF12" s="22"/>
      <c r="AG12" s="24">
        <f t="shared" ref="AG12:AG32" si="10">E12+H12+K12+N12+Q12+T12+W12+Z12+AC12+AF12</f>
        <v>13</v>
      </c>
      <c r="AH12" s="25">
        <f>'7.Spieltag'!AJ12</f>
        <v>99</v>
      </c>
      <c r="AI12" s="32">
        <f>'7.Spieltag'!AK12</f>
        <v>3</v>
      </c>
      <c r="AJ12" s="27">
        <f t="shared" ref="AJ12:AJ32" si="11">AG12+AH12</f>
        <v>112</v>
      </c>
      <c r="AK12" s="28">
        <f t="shared" ref="AK12:AK34" si="12">RANK(AJ12,$AJ$11:$AJ$34)</f>
        <v>2</v>
      </c>
    </row>
    <row r="13" spans="1:38" ht="24.9" customHeight="1" thickBot="1" x14ac:dyDescent="0.3">
      <c r="A13" s="32">
        <f t="shared" si="0"/>
        <v>14</v>
      </c>
      <c r="B13" s="24" t="str">
        <f>'7.Spieltag'!B13</f>
        <v>cilli37</v>
      </c>
      <c r="C13" s="20" t="s">
        <v>20</v>
      </c>
      <c r="D13" s="21" t="s">
        <v>105</v>
      </c>
      <c r="E13" s="22" t="str">
        <f t="shared" si="1"/>
        <v>2</v>
      </c>
      <c r="F13" s="20" t="s">
        <v>105</v>
      </c>
      <c r="G13" s="21" t="s">
        <v>3</v>
      </c>
      <c r="H13" s="22" t="str">
        <f t="shared" si="2"/>
        <v>2</v>
      </c>
      <c r="I13" s="20" t="s">
        <v>20</v>
      </c>
      <c r="J13" s="21" t="s">
        <v>105</v>
      </c>
      <c r="K13" s="22">
        <f t="shared" si="3"/>
        <v>0</v>
      </c>
      <c r="L13" s="20" t="s">
        <v>20</v>
      </c>
      <c r="M13" s="21" t="s">
        <v>20</v>
      </c>
      <c r="N13" s="22" t="str">
        <f t="shared" si="4"/>
        <v>3</v>
      </c>
      <c r="O13" s="20" t="s">
        <v>105</v>
      </c>
      <c r="P13" s="21" t="s">
        <v>20</v>
      </c>
      <c r="Q13" s="22" t="str">
        <f t="shared" si="5"/>
        <v>2</v>
      </c>
      <c r="R13" s="20" t="s">
        <v>20</v>
      </c>
      <c r="S13" s="21" t="s">
        <v>3</v>
      </c>
      <c r="T13" s="22" t="str">
        <f t="shared" si="6"/>
        <v>2</v>
      </c>
      <c r="U13" s="20" t="s">
        <v>20</v>
      </c>
      <c r="V13" s="21" t="s">
        <v>106</v>
      </c>
      <c r="W13" s="113">
        <f t="shared" si="7"/>
        <v>0</v>
      </c>
      <c r="X13" s="20" t="s">
        <v>20</v>
      </c>
      <c r="Y13" s="21" t="s">
        <v>20</v>
      </c>
      <c r="Z13" s="22" t="str">
        <f t="shared" si="8"/>
        <v>3</v>
      </c>
      <c r="AA13" s="20" t="s">
        <v>20</v>
      </c>
      <c r="AB13" s="21" t="s">
        <v>106</v>
      </c>
      <c r="AC13" s="22" t="str">
        <f t="shared" si="9"/>
        <v>2</v>
      </c>
      <c r="AD13" s="31"/>
      <c r="AE13" s="29"/>
      <c r="AF13" s="22"/>
      <c r="AG13" s="24">
        <f t="shared" si="10"/>
        <v>16</v>
      </c>
      <c r="AH13" s="25">
        <f>'7.Spieltag'!AJ13</f>
        <v>81</v>
      </c>
      <c r="AI13" s="32">
        <f>'7.Spieltag'!AK13</f>
        <v>16</v>
      </c>
      <c r="AJ13" s="27">
        <f t="shared" si="11"/>
        <v>97</v>
      </c>
      <c r="AK13" s="28">
        <f t="shared" si="12"/>
        <v>14</v>
      </c>
    </row>
    <row r="14" spans="1:38" ht="24.9" customHeight="1" thickBot="1" x14ac:dyDescent="0.3">
      <c r="A14" s="32">
        <f t="shared" si="0"/>
        <v>17</v>
      </c>
      <c r="B14" s="24" t="str">
        <f>'7.Spieltag'!B14</f>
        <v>Fabian1904</v>
      </c>
      <c r="C14" s="20" t="s">
        <v>20</v>
      </c>
      <c r="D14" s="21" t="s">
        <v>105</v>
      </c>
      <c r="E14" s="22" t="str">
        <f t="shared" si="1"/>
        <v>2</v>
      </c>
      <c r="F14" s="20" t="s">
        <v>105</v>
      </c>
      <c r="G14" s="21" t="s">
        <v>20</v>
      </c>
      <c r="H14" s="22" t="str">
        <f t="shared" si="2"/>
        <v>2</v>
      </c>
      <c r="I14" s="20" t="s">
        <v>105</v>
      </c>
      <c r="J14" s="21" t="s">
        <v>105</v>
      </c>
      <c r="K14" s="22" t="str">
        <f t="shared" si="3"/>
        <v>3</v>
      </c>
      <c r="L14" s="20" t="s">
        <v>20</v>
      </c>
      <c r="M14" s="21" t="s">
        <v>106</v>
      </c>
      <c r="N14" s="22">
        <f t="shared" si="4"/>
        <v>0</v>
      </c>
      <c r="O14" s="20" t="s">
        <v>105</v>
      </c>
      <c r="P14" s="21" t="s">
        <v>3</v>
      </c>
      <c r="Q14" s="22" t="str">
        <f t="shared" si="5"/>
        <v>5</v>
      </c>
      <c r="R14" s="20" t="s">
        <v>105</v>
      </c>
      <c r="S14" s="21" t="s">
        <v>20</v>
      </c>
      <c r="T14" s="22" t="str">
        <f t="shared" si="6"/>
        <v>2</v>
      </c>
      <c r="U14" s="20" t="s">
        <v>20</v>
      </c>
      <c r="V14" s="21" t="s">
        <v>105</v>
      </c>
      <c r="W14" s="113">
        <f t="shared" si="7"/>
        <v>0</v>
      </c>
      <c r="X14" s="20" t="s">
        <v>3</v>
      </c>
      <c r="Y14" s="21" t="s">
        <v>20</v>
      </c>
      <c r="Z14" s="22">
        <f t="shared" si="8"/>
        <v>0</v>
      </c>
      <c r="AA14" s="20" t="s">
        <v>105</v>
      </c>
      <c r="AB14" s="21" t="s">
        <v>106</v>
      </c>
      <c r="AC14" s="22" t="str">
        <f t="shared" si="9"/>
        <v>2</v>
      </c>
      <c r="AD14" s="31"/>
      <c r="AE14" s="29"/>
      <c r="AF14" s="22"/>
      <c r="AG14" s="24">
        <f t="shared" si="10"/>
        <v>16</v>
      </c>
      <c r="AH14" s="25">
        <f>'7.Spieltag'!AJ14</f>
        <v>76</v>
      </c>
      <c r="AI14" s="32">
        <f>'7.Spieltag'!AK14</f>
        <v>18</v>
      </c>
      <c r="AJ14" s="27">
        <f t="shared" si="11"/>
        <v>92</v>
      </c>
      <c r="AK14" s="28">
        <f t="shared" si="12"/>
        <v>17</v>
      </c>
    </row>
    <row r="15" spans="1:38" ht="24.9" customHeight="1" thickBot="1" x14ac:dyDescent="0.3">
      <c r="A15" s="32">
        <f t="shared" si="0"/>
        <v>9</v>
      </c>
      <c r="B15" s="24" t="str">
        <f>'7.Spieltag'!B15</f>
        <v>Franzi 04</v>
      </c>
      <c r="C15" s="20" t="s">
        <v>20</v>
      </c>
      <c r="D15" s="21" t="s">
        <v>106</v>
      </c>
      <c r="E15" s="22" t="str">
        <f t="shared" si="1"/>
        <v>2</v>
      </c>
      <c r="F15" s="20" t="s">
        <v>106</v>
      </c>
      <c r="G15" s="21" t="s">
        <v>20</v>
      </c>
      <c r="H15" s="22" t="str">
        <f t="shared" si="2"/>
        <v>2</v>
      </c>
      <c r="I15" s="20" t="s">
        <v>20</v>
      </c>
      <c r="J15" s="21" t="s">
        <v>105</v>
      </c>
      <c r="K15" s="22">
        <f t="shared" si="3"/>
        <v>0</v>
      </c>
      <c r="L15" s="20" t="s">
        <v>105</v>
      </c>
      <c r="M15" s="21" t="s">
        <v>20</v>
      </c>
      <c r="N15" s="22">
        <f t="shared" si="4"/>
        <v>0</v>
      </c>
      <c r="O15" s="20" t="s">
        <v>106</v>
      </c>
      <c r="P15" s="21" t="s">
        <v>105</v>
      </c>
      <c r="Q15" s="22" t="str">
        <f t="shared" si="5"/>
        <v>2</v>
      </c>
      <c r="R15" s="20" t="s">
        <v>106</v>
      </c>
      <c r="S15" s="21" t="s">
        <v>20</v>
      </c>
      <c r="T15" s="22" t="str">
        <f t="shared" si="6"/>
        <v>3</v>
      </c>
      <c r="U15" s="20" t="s">
        <v>20</v>
      </c>
      <c r="V15" s="21" t="s">
        <v>105</v>
      </c>
      <c r="W15" s="113">
        <f t="shared" si="7"/>
        <v>0</v>
      </c>
      <c r="X15" s="20" t="s">
        <v>20</v>
      </c>
      <c r="Y15" s="21" t="s">
        <v>105</v>
      </c>
      <c r="Z15" s="22">
        <f t="shared" si="8"/>
        <v>0</v>
      </c>
      <c r="AA15" s="20" t="s">
        <v>20</v>
      </c>
      <c r="AB15" s="21" t="s">
        <v>105</v>
      </c>
      <c r="AC15" s="22" t="str">
        <f t="shared" si="9"/>
        <v>2</v>
      </c>
      <c r="AD15" s="31"/>
      <c r="AE15" s="29"/>
      <c r="AF15" s="22"/>
      <c r="AG15" s="24">
        <f t="shared" si="10"/>
        <v>11</v>
      </c>
      <c r="AH15" s="25">
        <f>'7.Spieltag'!AJ15</f>
        <v>91</v>
      </c>
      <c r="AI15" s="32">
        <f>'7.Spieltag'!AK15</f>
        <v>8</v>
      </c>
      <c r="AJ15" s="27">
        <f t="shared" si="11"/>
        <v>102</v>
      </c>
      <c r="AK15" s="28">
        <f t="shared" si="12"/>
        <v>9</v>
      </c>
      <c r="AL15" s="1"/>
    </row>
    <row r="16" spans="1:38" ht="24.9" customHeight="1" thickBot="1" x14ac:dyDescent="0.3">
      <c r="A16" s="32">
        <f t="shared" si="0"/>
        <v>12</v>
      </c>
      <c r="B16" s="24" t="str">
        <f>'7.Spieltag'!B16</f>
        <v>gaby04</v>
      </c>
      <c r="C16" s="20" t="s">
        <v>20</v>
      </c>
      <c r="D16" s="21" t="s">
        <v>105</v>
      </c>
      <c r="E16" s="22" t="str">
        <f t="shared" si="1"/>
        <v>2</v>
      </c>
      <c r="F16" s="20" t="s">
        <v>105</v>
      </c>
      <c r="G16" s="21" t="s">
        <v>108</v>
      </c>
      <c r="H16" s="22" t="str">
        <f t="shared" si="2"/>
        <v>2</v>
      </c>
      <c r="I16" s="20" t="s">
        <v>20</v>
      </c>
      <c r="J16" s="21" t="s">
        <v>105</v>
      </c>
      <c r="K16" s="22">
        <f t="shared" si="3"/>
        <v>0</v>
      </c>
      <c r="L16" s="20" t="s">
        <v>105</v>
      </c>
      <c r="M16" s="21" t="s">
        <v>20</v>
      </c>
      <c r="N16" s="22">
        <f t="shared" si="4"/>
        <v>0</v>
      </c>
      <c r="O16" s="20" t="s">
        <v>105</v>
      </c>
      <c r="P16" s="21" t="s">
        <v>20</v>
      </c>
      <c r="Q16" s="22" t="str">
        <f t="shared" si="5"/>
        <v>2</v>
      </c>
      <c r="R16" s="20" t="s">
        <v>105</v>
      </c>
      <c r="S16" s="21" t="s">
        <v>20</v>
      </c>
      <c r="T16" s="22" t="str">
        <f t="shared" si="6"/>
        <v>2</v>
      </c>
      <c r="U16" s="20" t="s">
        <v>20</v>
      </c>
      <c r="V16" s="21" t="s">
        <v>105</v>
      </c>
      <c r="W16" s="113">
        <f t="shared" si="7"/>
        <v>0</v>
      </c>
      <c r="X16" s="20" t="s">
        <v>20</v>
      </c>
      <c r="Y16" s="21" t="s">
        <v>105</v>
      </c>
      <c r="Z16" s="22">
        <f t="shared" si="8"/>
        <v>0</v>
      </c>
      <c r="AA16" s="20" t="s">
        <v>20</v>
      </c>
      <c r="AB16" s="21" t="s">
        <v>105</v>
      </c>
      <c r="AC16" s="22" t="str">
        <f t="shared" si="9"/>
        <v>2</v>
      </c>
      <c r="AD16" s="31"/>
      <c r="AE16" s="29"/>
      <c r="AF16" s="22"/>
      <c r="AG16" s="24">
        <f t="shared" si="10"/>
        <v>10</v>
      </c>
      <c r="AH16" s="25">
        <f>'7.Spieltag'!AJ16</f>
        <v>88</v>
      </c>
      <c r="AI16" s="32">
        <f>'7.Spieltag'!AK16</f>
        <v>10</v>
      </c>
      <c r="AJ16" s="27">
        <f t="shared" si="11"/>
        <v>98</v>
      </c>
      <c r="AK16" s="28">
        <f t="shared" si="12"/>
        <v>12</v>
      </c>
      <c r="AL16" s="1"/>
    </row>
    <row r="17" spans="1:38" ht="24.9" customHeight="1" thickBot="1" x14ac:dyDescent="0.3">
      <c r="A17" s="32">
        <f t="shared" si="0"/>
        <v>19</v>
      </c>
      <c r="B17" s="24" t="str">
        <f>'7.Spieltag'!B17</f>
        <v>Gudrun</v>
      </c>
      <c r="C17" s="20" t="s">
        <v>105</v>
      </c>
      <c r="D17" s="21" t="s">
        <v>105</v>
      </c>
      <c r="E17" s="22">
        <f t="shared" si="1"/>
        <v>0</v>
      </c>
      <c r="F17" s="20" t="s">
        <v>105</v>
      </c>
      <c r="G17" s="21" t="s">
        <v>3</v>
      </c>
      <c r="H17" s="22" t="str">
        <f t="shared" si="2"/>
        <v>2</v>
      </c>
      <c r="I17" s="20" t="s">
        <v>20</v>
      </c>
      <c r="J17" s="21" t="s">
        <v>20</v>
      </c>
      <c r="K17" s="22" t="str">
        <f t="shared" si="3"/>
        <v>5</v>
      </c>
      <c r="L17" s="20" t="s">
        <v>106</v>
      </c>
      <c r="M17" s="21" t="s">
        <v>105</v>
      </c>
      <c r="N17" s="22">
        <f t="shared" si="4"/>
        <v>0</v>
      </c>
      <c r="O17" s="20" t="s">
        <v>20</v>
      </c>
      <c r="P17" s="21" t="s">
        <v>105</v>
      </c>
      <c r="Q17" s="22">
        <f t="shared" si="5"/>
        <v>0</v>
      </c>
      <c r="R17" s="20" t="s">
        <v>106</v>
      </c>
      <c r="S17" s="21" t="s">
        <v>20</v>
      </c>
      <c r="T17" s="22" t="str">
        <f t="shared" si="6"/>
        <v>3</v>
      </c>
      <c r="U17" s="20" t="s">
        <v>3</v>
      </c>
      <c r="V17" s="21" t="s">
        <v>105</v>
      </c>
      <c r="W17" s="113">
        <f t="shared" si="7"/>
        <v>0</v>
      </c>
      <c r="X17" s="20" t="s">
        <v>105</v>
      </c>
      <c r="Y17" s="21" t="s">
        <v>105</v>
      </c>
      <c r="Z17" s="22" t="str">
        <f t="shared" si="8"/>
        <v>5</v>
      </c>
      <c r="AA17" s="20" t="s">
        <v>20</v>
      </c>
      <c r="AB17" s="21" t="s">
        <v>106</v>
      </c>
      <c r="AC17" s="22" t="str">
        <f t="shared" si="9"/>
        <v>2</v>
      </c>
      <c r="AD17" s="31"/>
      <c r="AE17" s="29"/>
      <c r="AF17" s="22"/>
      <c r="AG17" s="24">
        <f t="shared" si="10"/>
        <v>17</v>
      </c>
      <c r="AH17" s="25">
        <f>'7.Spieltag'!AJ17</f>
        <v>64</v>
      </c>
      <c r="AI17" s="32">
        <f>'7.Spieltag'!AK17</f>
        <v>23</v>
      </c>
      <c r="AJ17" s="27">
        <f t="shared" si="11"/>
        <v>81</v>
      </c>
      <c r="AK17" s="28">
        <f t="shared" si="12"/>
        <v>19</v>
      </c>
      <c r="AL17" s="1"/>
    </row>
    <row r="18" spans="1:38" ht="24.9" customHeight="1" thickBot="1" x14ac:dyDescent="0.3">
      <c r="A18" s="32">
        <f t="shared" si="0"/>
        <v>4</v>
      </c>
      <c r="B18" s="24" t="str">
        <f>'7.Spieltag'!B18</f>
        <v>Hans 04</v>
      </c>
      <c r="C18" s="20" t="s">
        <v>3</v>
      </c>
      <c r="D18" s="21" t="s">
        <v>105</v>
      </c>
      <c r="E18" s="22" t="str">
        <f t="shared" si="1"/>
        <v>2</v>
      </c>
      <c r="F18" s="20" t="s">
        <v>105</v>
      </c>
      <c r="G18" s="21" t="s">
        <v>3</v>
      </c>
      <c r="H18" s="22" t="str">
        <f t="shared" si="2"/>
        <v>2</v>
      </c>
      <c r="I18" s="20" t="s">
        <v>20</v>
      </c>
      <c r="J18" s="21" t="s">
        <v>105</v>
      </c>
      <c r="K18" s="22">
        <f t="shared" si="3"/>
        <v>0</v>
      </c>
      <c r="L18" s="20" t="s">
        <v>20</v>
      </c>
      <c r="M18" s="21" t="s">
        <v>20</v>
      </c>
      <c r="N18" s="22" t="str">
        <f t="shared" si="4"/>
        <v>3</v>
      </c>
      <c r="O18" s="20" t="s">
        <v>105</v>
      </c>
      <c r="P18" s="21" t="s">
        <v>3</v>
      </c>
      <c r="Q18" s="22" t="str">
        <f t="shared" si="5"/>
        <v>5</v>
      </c>
      <c r="R18" s="20" t="s">
        <v>20</v>
      </c>
      <c r="S18" s="21" t="s">
        <v>20</v>
      </c>
      <c r="T18" s="22">
        <f t="shared" si="6"/>
        <v>0</v>
      </c>
      <c r="U18" s="20" t="s">
        <v>20</v>
      </c>
      <c r="V18" s="21" t="s">
        <v>105</v>
      </c>
      <c r="W18" s="113">
        <f t="shared" si="7"/>
        <v>0</v>
      </c>
      <c r="X18" s="20" t="s">
        <v>105</v>
      </c>
      <c r="Y18" s="21" t="s">
        <v>105</v>
      </c>
      <c r="Z18" s="22" t="str">
        <f t="shared" si="8"/>
        <v>5</v>
      </c>
      <c r="AA18" s="20" t="s">
        <v>3</v>
      </c>
      <c r="AB18" s="21" t="s">
        <v>105</v>
      </c>
      <c r="AC18" s="22" t="str">
        <f t="shared" si="9"/>
        <v>2</v>
      </c>
      <c r="AD18" s="31"/>
      <c r="AE18" s="29"/>
      <c r="AF18" s="22"/>
      <c r="AG18" s="24">
        <f t="shared" si="10"/>
        <v>19</v>
      </c>
      <c r="AH18" s="25">
        <f>'7.Spieltag'!AJ18</f>
        <v>91</v>
      </c>
      <c r="AI18" s="32">
        <f>'7.Spieltag'!AK18</f>
        <v>8</v>
      </c>
      <c r="AJ18" s="27">
        <f t="shared" si="11"/>
        <v>110</v>
      </c>
      <c r="AK18" s="28">
        <f t="shared" si="12"/>
        <v>4</v>
      </c>
      <c r="AL18" s="1"/>
    </row>
    <row r="19" spans="1:38" ht="24.9" customHeight="1" thickBot="1" x14ac:dyDescent="0.3">
      <c r="A19" s="32">
        <f t="shared" si="0"/>
        <v>22</v>
      </c>
      <c r="B19" s="24" t="str">
        <f>'7.Spieltag'!B19</f>
        <v>Jubby</v>
      </c>
      <c r="C19" s="20" t="s">
        <v>3</v>
      </c>
      <c r="D19" s="21" t="s">
        <v>105</v>
      </c>
      <c r="E19" s="22" t="str">
        <f t="shared" si="1"/>
        <v>2</v>
      </c>
      <c r="F19" s="20" t="s">
        <v>105</v>
      </c>
      <c r="G19" s="21" t="s">
        <v>3</v>
      </c>
      <c r="H19" s="22" t="str">
        <f t="shared" si="2"/>
        <v>2</v>
      </c>
      <c r="I19" s="20" t="s">
        <v>20</v>
      </c>
      <c r="J19" s="21" t="s">
        <v>105</v>
      </c>
      <c r="K19" s="22">
        <f t="shared" si="3"/>
        <v>0</v>
      </c>
      <c r="L19" s="20" t="s">
        <v>106</v>
      </c>
      <c r="M19" s="21" t="s">
        <v>20</v>
      </c>
      <c r="N19" s="22">
        <f t="shared" si="4"/>
        <v>0</v>
      </c>
      <c r="O19" s="20" t="s">
        <v>105</v>
      </c>
      <c r="P19" s="21" t="s">
        <v>105</v>
      </c>
      <c r="Q19" s="22">
        <f t="shared" si="5"/>
        <v>0</v>
      </c>
      <c r="R19" s="20" t="s">
        <v>20</v>
      </c>
      <c r="S19" s="21" t="s">
        <v>20</v>
      </c>
      <c r="T19" s="22">
        <f t="shared" si="6"/>
        <v>0</v>
      </c>
      <c r="U19" s="20" t="s">
        <v>105</v>
      </c>
      <c r="V19" s="21" t="s">
        <v>106</v>
      </c>
      <c r="W19" s="113">
        <f t="shared" si="7"/>
        <v>0</v>
      </c>
      <c r="X19" s="20" t="s">
        <v>20</v>
      </c>
      <c r="Y19" s="21" t="s">
        <v>105</v>
      </c>
      <c r="Z19" s="22">
        <f t="shared" si="8"/>
        <v>0</v>
      </c>
      <c r="AA19" s="20" t="s">
        <v>3</v>
      </c>
      <c r="AB19" s="21" t="s">
        <v>105</v>
      </c>
      <c r="AC19" s="22" t="str">
        <f t="shared" si="9"/>
        <v>2</v>
      </c>
      <c r="AD19" s="31"/>
      <c r="AE19" s="29"/>
      <c r="AF19" s="22"/>
      <c r="AG19" s="24">
        <f t="shared" si="10"/>
        <v>6</v>
      </c>
      <c r="AH19" s="25">
        <f>'7.Spieltag'!AJ19</f>
        <v>71</v>
      </c>
      <c r="AI19" s="32">
        <f>'7.Spieltag'!AK19</f>
        <v>20</v>
      </c>
      <c r="AJ19" s="27">
        <f t="shared" si="11"/>
        <v>77</v>
      </c>
      <c r="AK19" s="28">
        <f t="shared" si="12"/>
        <v>22</v>
      </c>
      <c r="AL19" s="1"/>
    </row>
    <row r="20" spans="1:38" ht="24.9" customHeight="1" thickBot="1" x14ac:dyDescent="0.3">
      <c r="A20" s="32">
        <f t="shared" si="0"/>
        <v>14</v>
      </c>
      <c r="B20" s="24" t="str">
        <f>'7.Spieltag'!B20</f>
        <v>Lola04</v>
      </c>
      <c r="C20" s="20" t="s">
        <v>20</v>
      </c>
      <c r="D20" s="21" t="s">
        <v>105</v>
      </c>
      <c r="E20" s="22" t="str">
        <f t="shared" si="1"/>
        <v>2</v>
      </c>
      <c r="F20" s="20" t="s">
        <v>105</v>
      </c>
      <c r="G20" s="21" t="s">
        <v>20</v>
      </c>
      <c r="H20" s="22" t="str">
        <f t="shared" si="2"/>
        <v>2</v>
      </c>
      <c r="I20" s="20" t="s">
        <v>3</v>
      </c>
      <c r="J20" s="21" t="s">
        <v>105</v>
      </c>
      <c r="K20" s="22">
        <f t="shared" si="3"/>
        <v>0</v>
      </c>
      <c r="L20" s="20" t="s">
        <v>105</v>
      </c>
      <c r="M20" s="21" t="s">
        <v>105</v>
      </c>
      <c r="N20" s="22" t="str">
        <f t="shared" si="4"/>
        <v>3</v>
      </c>
      <c r="O20" s="20" t="s">
        <v>105</v>
      </c>
      <c r="P20" s="21" t="s">
        <v>20</v>
      </c>
      <c r="Q20" s="22" t="str">
        <f t="shared" si="5"/>
        <v>2</v>
      </c>
      <c r="R20" s="20" t="s">
        <v>105</v>
      </c>
      <c r="S20" s="21" t="s">
        <v>20</v>
      </c>
      <c r="T20" s="22" t="str">
        <f t="shared" si="6"/>
        <v>2</v>
      </c>
      <c r="U20" s="20" t="s">
        <v>3</v>
      </c>
      <c r="V20" s="21" t="s">
        <v>106</v>
      </c>
      <c r="W20" s="113">
        <f t="shared" si="7"/>
        <v>0</v>
      </c>
      <c r="X20" s="20" t="s">
        <v>20</v>
      </c>
      <c r="Y20" s="21" t="s">
        <v>105</v>
      </c>
      <c r="Z20" s="22">
        <f t="shared" si="8"/>
        <v>0</v>
      </c>
      <c r="AA20" s="20" t="s">
        <v>3</v>
      </c>
      <c r="AB20" s="21" t="s">
        <v>105</v>
      </c>
      <c r="AC20" s="22" t="str">
        <f t="shared" si="9"/>
        <v>2</v>
      </c>
      <c r="AD20" s="31"/>
      <c r="AE20" s="29"/>
      <c r="AF20" s="22"/>
      <c r="AG20" s="24">
        <f t="shared" si="10"/>
        <v>13</v>
      </c>
      <c r="AH20" s="25">
        <f>'7.Spieltag'!AJ20</f>
        <v>84</v>
      </c>
      <c r="AI20" s="32">
        <f>'7.Spieltag'!AK20</f>
        <v>14</v>
      </c>
      <c r="AJ20" s="27">
        <f t="shared" si="11"/>
        <v>97</v>
      </c>
      <c r="AK20" s="28">
        <f t="shared" si="12"/>
        <v>14</v>
      </c>
      <c r="AL20" s="1"/>
    </row>
    <row r="21" spans="1:38" ht="24.9" customHeight="1" thickBot="1" x14ac:dyDescent="0.3">
      <c r="A21" s="32">
        <f t="shared" si="0"/>
        <v>9</v>
      </c>
      <c r="B21" s="24" t="str">
        <f>'7.Spieltag'!B21</f>
        <v>Master1</v>
      </c>
      <c r="C21" s="20" t="s">
        <v>3</v>
      </c>
      <c r="D21" s="21" t="s">
        <v>105</v>
      </c>
      <c r="E21" s="22" t="str">
        <f t="shared" si="1"/>
        <v>2</v>
      </c>
      <c r="F21" s="20" t="s">
        <v>105</v>
      </c>
      <c r="G21" s="21" t="s">
        <v>20</v>
      </c>
      <c r="H21" s="22" t="str">
        <f t="shared" si="2"/>
        <v>2</v>
      </c>
      <c r="I21" s="20" t="s">
        <v>20</v>
      </c>
      <c r="J21" s="21" t="s">
        <v>106</v>
      </c>
      <c r="K21" s="22">
        <f t="shared" si="3"/>
        <v>0</v>
      </c>
      <c r="L21" s="20" t="s">
        <v>105</v>
      </c>
      <c r="M21" s="21" t="s">
        <v>105</v>
      </c>
      <c r="N21" s="22" t="str">
        <f t="shared" si="4"/>
        <v>3</v>
      </c>
      <c r="O21" s="20" t="s">
        <v>20</v>
      </c>
      <c r="P21" s="21" t="s">
        <v>20</v>
      </c>
      <c r="Q21" s="22">
        <f t="shared" si="5"/>
        <v>0</v>
      </c>
      <c r="R21" s="20" t="s">
        <v>105</v>
      </c>
      <c r="S21" s="21" t="s">
        <v>3</v>
      </c>
      <c r="T21" s="22" t="str">
        <f t="shared" si="6"/>
        <v>5</v>
      </c>
      <c r="U21" s="20" t="s">
        <v>20</v>
      </c>
      <c r="V21" s="21" t="s">
        <v>105</v>
      </c>
      <c r="W21" s="113">
        <f t="shared" si="7"/>
        <v>0</v>
      </c>
      <c r="X21" s="20" t="s">
        <v>105</v>
      </c>
      <c r="Y21" s="21" t="s">
        <v>105</v>
      </c>
      <c r="Z21" s="22" t="str">
        <f t="shared" si="8"/>
        <v>5</v>
      </c>
      <c r="AA21" s="20" t="s">
        <v>105</v>
      </c>
      <c r="AB21" s="21" t="s">
        <v>20</v>
      </c>
      <c r="AC21" s="22">
        <f t="shared" si="9"/>
        <v>0</v>
      </c>
      <c r="AD21" s="31"/>
      <c r="AE21" s="29"/>
      <c r="AF21" s="22"/>
      <c r="AG21" s="24">
        <f t="shared" si="10"/>
        <v>17</v>
      </c>
      <c r="AH21" s="25">
        <f>'7.Spieltag'!AJ21</f>
        <v>85</v>
      </c>
      <c r="AI21" s="32">
        <f>'7.Spieltag'!AK21</f>
        <v>13</v>
      </c>
      <c r="AJ21" s="27">
        <f t="shared" si="11"/>
        <v>102</v>
      </c>
      <c r="AK21" s="28">
        <f t="shared" si="12"/>
        <v>9</v>
      </c>
      <c r="AL21" s="1"/>
    </row>
    <row r="22" spans="1:38" ht="24.9" customHeight="1" thickBot="1" x14ac:dyDescent="0.3">
      <c r="A22" s="32">
        <f t="shared" si="0"/>
        <v>8</v>
      </c>
      <c r="B22" s="24" t="str">
        <f>'7.Spieltag'!B22</f>
        <v>Mike04</v>
      </c>
      <c r="C22" s="20" t="s">
        <v>20</v>
      </c>
      <c r="D22" s="21" t="s">
        <v>106</v>
      </c>
      <c r="E22" s="22" t="str">
        <f t="shared" si="1"/>
        <v>2</v>
      </c>
      <c r="F22" s="20" t="s">
        <v>106</v>
      </c>
      <c r="G22" s="21" t="s">
        <v>20</v>
      </c>
      <c r="H22" s="22" t="str">
        <f t="shared" si="2"/>
        <v>2</v>
      </c>
      <c r="I22" s="20" t="s">
        <v>20</v>
      </c>
      <c r="J22" s="21" t="s">
        <v>106</v>
      </c>
      <c r="K22" s="22">
        <f t="shared" si="3"/>
        <v>0</v>
      </c>
      <c r="L22" s="20" t="s">
        <v>106</v>
      </c>
      <c r="M22" s="21" t="s">
        <v>20</v>
      </c>
      <c r="N22" s="22">
        <f t="shared" si="4"/>
        <v>0</v>
      </c>
      <c r="O22" s="20" t="s">
        <v>106</v>
      </c>
      <c r="P22" s="21" t="s">
        <v>20</v>
      </c>
      <c r="Q22" s="22" t="str">
        <f t="shared" si="5"/>
        <v>3</v>
      </c>
      <c r="R22" s="20" t="s">
        <v>106</v>
      </c>
      <c r="S22" s="21" t="s">
        <v>20</v>
      </c>
      <c r="T22" s="22" t="str">
        <f t="shared" si="6"/>
        <v>3</v>
      </c>
      <c r="U22" s="20" t="s">
        <v>3</v>
      </c>
      <c r="V22" s="21" t="s">
        <v>105</v>
      </c>
      <c r="W22" s="113">
        <f t="shared" si="7"/>
        <v>0</v>
      </c>
      <c r="X22" s="20" t="s">
        <v>20</v>
      </c>
      <c r="Y22" s="21" t="s">
        <v>105</v>
      </c>
      <c r="Z22" s="22">
        <f t="shared" si="8"/>
        <v>0</v>
      </c>
      <c r="AA22" s="20" t="s">
        <v>20</v>
      </c>
      <c r="AB22" s="21" t="s">
        <v>106</v>
      </c>
      <c r="AC22" s="22" t="str">
        <f t="shared" si="9"/>
        <v>2</v>
      </c>
      <c r="AD22" s="31"/>
      <c r="AE22" s="29"/>
      <c r="AF22" s="22"/>
      <c r="AG22" s="24">
        <f t="shared" si="10"/>
        <v>12</v>
      </c>
      <c r="AH22" s="25">
        <f>'7.Spieltag'!AJ22</f>
        <v>94</v>
      </c>
      <c r="AI22" s="32">
        <f>'7.Spieltag'!AK22</f>
        <v>7</v>
      </c>
      <c r="AJ22" s="27">
        <f t="shared" si="11"/>
        <v>106</v>
      </c>
      <c r="AK22" s="28">
        <f t="shared" si="12"/>
        <v>8</v>
      </c>
      <c r="AL22" s="1"/>
    </row>
    <row r="23" spans="1:38" ht="24.9" customHeight="1" thickBot="1" x14ac:dyDescent="0.3">
      <c r="A23" s="32">
        <f t="shared" si="0"/>
        <v>11</v>
      </c>
      <c r="B23" s="24" t="str">
        <f>'7.Spieltag'!B23</f>
        <v>ralle04</v>
      </c>
      <c r="C23" s="20" t="s">
        <v>20</v>
      </c>
      <c r="D23" s="21" t="s">
        <v>106</v>
      </c>
      <c r="E23" s="22" t="str">
        <f t="shared" si="1"/>
        <v>2</v>
      </c>
      <c r="F23" s="20" t="s">
        <v>105</v>
      </c>
      <c r="G23" s="21" t="s">
        <v>3</v>
      </c>
      <c r="H23" s="22" t="str">
        <f t="shared" si="2"/>
        <v>2</v>
      </c>
      <c r="I23" s="20" t="s">
        <v>20</v>
      </c>
      <c r="J23" s="21" t="s">
        <v>106</v>
      </c>
      <c r="K23" s="22">
        <f t="shared" si="3"/>
        <v>0</v>
      </c>
      <c r="L23" s="20" t="s">
        <v>105</v>
      </c>
      <c r="M23" s="21" t="s">
        <v>105</v>
      </c>
      <c r="N23" s="22" t="str">
        <f t="shared" si="4"/>
        <v>3</v>
      </c>
      <c r="O23" s="20" t="s">
        <v>105</v>
      </c>
      <c r="P23" s="21" t="s">
        <v>105</v>
      </c>
      <c r="Q23" s="22">
        <f t="shared" si="5"/>
        <v>0</v>
      </c>
      <c r="R23" s="20" t="s">
        <v>106</v>
      </c>
      <c r="S23" s="21" t="s">
        <v>20</v>
      </c>
      <c r="T23" s="22" t="str">
        <f t="shared" si="6"/>
        <v>3</v>
      </c>
      <c r="U23" s="20" t="s">
        <v>20</v>
      </c>
      <c r="V23" s="21" t="s">
        <v>106</v>
      </c>
      <c r="W23" s="113">
        <f t="shared" si="7"/>
        <v>0</v>
      </c>
      <c r="X23" s="20" t="s">
        <v>20</v>
      </c>
      <c r="Y23" s="21" t="s">
        <v>106</v>
      </c>
      <c r="Z23" s="22">
        <f t="shared" si="8"/>
        <v>0</v>
      </c>
      <c r="AA23" s="20" t="s">
        <v>20</v>
      </c>
      <c r="AB23" s="21" t="s">
        <v>106</v>
      </c>
      <c r="AC23" s="22" t="str">
        <f t="shared" si="9"/>
        <v>2</v>
      </c>
      <c r="AD23" s="31"/>
      <c r="AE23" s="29"/>
      <c r="AF23" s="22"/>
      <c r="AG23" s="24">
        <f t="shared" si="10"/>
        <v>12</v>
      </c>
      <c r="AH23" s="25">
        <f>'7.Spieltag'!AJ23</f>
        <v>87</v>
      </c>
      <c r="AI23" s="32">
        <f>'7.Spieltag'!AK23</f>
        <v>11</v>
      </c>
      <c r="AJ23" s="27">
        <f t="shared" si="11"/>
        <v>99</v>
      </c>
      <c r="AK23" s="28">
        <f t="shared" si="12"/>
        <v>11</v>
      </c>
      <c r="AL23" s="1"/>
    </row>
    <row r="24" spans="1:38" ht="24.9" customHeight="1" thickBot="1" x14ac:dyDescent="0.3">
      <c r="A24" s="32">
        <f t="shared" si="0"/>
        <v>1</v>
      </c>
      <c r="B24" s="24" t="str">
        <f>'7.Spieltag'!B24</f>
        <v>Reinhold</v>
      </c>
      <c r="C24" s="20" t="s">
        <v>20</v>
      </c>
      <c r="D24" s="21" t="s">
        <v>106</v>
      </c>
      <c r="E24" s="22" t="str">
        <f t="shared" si="1"/>
        <v>2</v>
      </c>
      <c r="F24" s="20" t="s">
        <v>105</v>
      </c>
      <c r="G24" s="21" t="s">
        <v>105</v>
      </c>
      <c r="H24" s="22">
        <f t="shared" si="2"/>
        <v>0</v>
      </c>
      <c r="I24" s="20" t="s">
        <v>3</v>
      </c>
      <c r="J24" s="21" t="s">
        <v>105</v>
      </c>
      <c r="K24" s="22">
        <f t="shared" si="3"/>
        <v>0</v>
      </c>
      <c r="L24" s="20" t="s">
        <v>105</v>
      </c>
      <c r="M24" s="21" t="s">
        <v>105</v>
      </c>
      <c r="N24" s="22" t="str">
        <f t="shared" si="4"/>
        <v>3</v>
      </c>
      <c r="O24" s="20" t="s">
        <v>105</v>
      </c>
      <c r="P24" s="21" t="s">
        <v>20</v>
      </c>
      <c r="Q24" s="22" t="str">
        <f t="shared" si="5"/>
        <v>2</v>
      </c>
      <c r="R24" s="20" t="s">
        <v>3</v>
      </c>
      <c r="S24" s="21" t="s">
        <v>20</v>
      </c>
      <c r="T24" s="22">
        <f t="shared" si="6"/>
        <v>0</v>
      </c>
      <c r="U24" s="20" t="s">
        <v>20</v>
      </c>
      <c r="V24" s="21" t="s">
        <v>106</v>
      </c>
      <c r="W24" s="113">
        <f t="shared" si="7"/>
        <v>0</v>
      </c>
      <c r="X24" s="20" t="s">
        <v>20</v>
      </c>
      <c r="Y24" s="21" t="s">
        <v>105</v>
      </c>
      <c r="Z24" s="22">
        <f t="shared" si="8"/>
        <v>0</v>
      </c>
      <c r="AA24" s="20" t="s">
        <v>3</v>
      </c>
      <c r="AB24" s="21" t="s">
        <v>105</v>
      </c>
      <c r="AC24" s="22" t="str">
        <f t="shared" si="9"/>
        <v>2</v>
      </c>
      <c r="AD24" s="31"/>
      <c r="AE24" s="29"/>
      <c r="AF24" s="22"/>
      <c r="AG24" s="24">
        <f t="shared" si="10"/>
        <v>9</v>
      </c>
      <c r="AH24" s="25">
        <f>'7.Spieltag'!AJ24</f>
        <v>108</v>
      </c>
      <c r="AI24" s="32">
        <f>'7.Spieltag'!AK24</f>
        <v>1</v>
      </c>
      <c r="AJ24" s="27">
        <f t="shared" si="11"/>
        <v>117</v>
      </c>
      <c r="AK24" s="28">
        <f t="shared" si="12"/>
        <v>1</v>
      </c>
      <c r="AL24" s="1"/>
    </row>
    <row r="25" spans="1:38" ht="24.9" customHeight="1" thickBot="1" x14ac:dyDescent="0.3">
      <c r="A25" s="32">
        <f t="shared" si="0"/>
        <v>24</v>
      </c>
      <c r="B25" s="24" t="str">
        <f>'7.Spieltag'!B25</f>
        <v>Ricardo04</v>
      </c>
      <c r="C25" s="20" t="s">
        <v>20</v>
      </c>
      <c r="D25" s="21" t="s">
        <v>106</v>
      </c>
      <c r="E25" s="22" t="str">
        <f t="shared" si="1"/>
        <v>2</v>
      </c>
      <c r="F25" s="20" t="s">
        <v>105</v>
      </c>
      <c r="G25" s="21" t="s">
        <v>3</v>
      </c>
      <c r="H25" s="22" t="str">
        <f t="shared" si="2"/>
        <v>2</v>
      </c>
      <c r="I25" s="20" t="s">
        <v>20</v>
      </c>
      <c r="J25" s="21" t="s">
        <v>106</v>
      </c>
      <c r="K25" s="22">
        <f t="shared" si="3"/>
        <v>0</v>
      </c>
      <c r="L25" s="20" t="s">
        <v>105</v>
      </c>
      <c r="M25" s="21" t="s">
        <v>20</v>
      </c>
      <c r="N25" s="22">
        <f t="shared" si="4"/>
        <v>0</v>
      </c>
      <c r="O25" s="20" t="s">
        <v>105</v>
      </c>
      <c r="P25" s="21" t="s">
        <v>3</v>
      </c>
      <c r="Q25" s="22" t="str">
        <f t="shared" si="5"/>
        <v>5</v>
      </c>
      <c r="R25" s="20" t="s">
        <v>106</v>
      </c>
      <c r="S25" s="21" t="s">
        <v>108</v>
      </c>
      <c r="T25" s="22" t="str">
        <f t="shared" si="6"/>
        <v>2</v>
      </c>
      <c r="U25" s="20" t="s">
        <v>20</v>
      </c>
      <c r="V25" s="21" t="s">
        <v>106</v>
      </c>
      <c r="W25" s="113">
        <f t="shared" si="7"/>
        <v>0</v>
      </c>
      <c r="X25" s="20" t="s">
        <v>105</v>
      </c>
      <c r="Y25" s="21" t="s">
        <v>106</v>
      </c>
      <c r="Z25" s="22">
        <f t="shared" si="8"/>
        <v>0</v>
      </c>
      <c r="AA25" s="20" t="s">
        <v>20</v>
      </c>
      <c r="AB25" s="21" t="s">
        <v>106</v>
      </c>
      <c r="AC25" s="22" t="str">
        <f t="shared" si="9"/>
        <v>2</v>
      </c>
      <c r="AD25" s="31"/>
      <c r="AE25" s="29"/>
      <c r="AF25" s="22"/>
      <c r="AG25" s="24">
        <f t="shared" si="10"/>
        <v>13</v>
      </c>
      <c r="AH25" s="25">
        <f>'7.Spieltag'!AJ25</f>
        <v>59</v>
      </c>
      <c r="AI25" s="32">
        <f>'7.Spieltag'!AK25</f>
        <v>24</v>
      </c>
      <c r="AJ25" s="27">
        <f t="shared" si="11"/>
        <v>72</v>
      </c>
      <c r="AK25" s="28">
        <f t="shared" si="12"/>
        <v>24</v>
      </c>
      <c r="AL25" s="1"/>
    </row>
    <row r="26" spans="1:38" ht="24.9" customHeight="1" thickBot="1" x14ac:dyDescent="0.3">
      <c r="A26" s="32">
        <f t="shared" si="0"/>
        <v>16</v>
      </c>
      <c r="B26" s="24" t="str">
        <f>'7.Spieltag'!B26</f>
        <v>Schalkekalle</v>
      </c>
      <c r="C26" s="20" t="s">
        <v>20</v>
      </c>
      <c r="D26" s="21" t="s">
        <v>106</v>
      </c>
      <c r="E26" s="22" t="str">
        <f t="shared" si="1"/>
        <v>2</v>
      </c>
      <c r="F26" s="20" t="s">
        <v>20</v>
      </c>
      <c r="G26" s="21" t="s">
        <v>105</v>
      </c>
      <c r="H26" s="22">
        <f t="shared" si="2"/>
        <v>0</v>
      </c>
      <c r="I26" s="20" t="s">
        <v>105</v>
      </c>
      <c r="J26" s="21" t="s">
        <v>105</v>
      </c>
      <c r="K26" s="22" t="str">
        <f t="shared" si="3"/>
        <v>3</v>
      </c>
      <c r="L26" s="20" t="s">
        <v>20</v>
      </c>
      <c r="M26" s="21" t="s">
        <v>105</v>
      </c>
      <c r="N26" s="22">
        <f t="shared" si="4"/>
        <v>0</v>
      </c>
      <c r="O26" s="20" t="s">
        <v>20</v>
      </c>
      <c r="P26" s="21" t="s">
        <v>20</v>
      </c>
      <c r="Q26" s="22">
        <f t="shared" si="5"/>
        <v>0</v>
      </c>
      <c r="R26" s="20" t="s">
        <v>105</v>
      </c>
      <c r="S26" s="21" t="s">
        <v>20</v>
      </c>
      <c r="T26" s="22" t="str">
        <f t="shared" si="6"/>
        <v>2</v>
      </c>
      <c r="U26" s="20" t="s">
        <v>20</v>
      </c>
      <c r="V26" s="21" t="s">
        <v>106</v>
      </c>
      <c r="W26" s="113">
        <f t="shared" si="7"/>
        <v>0</v>
      </c>
      <c r="X26" s="20" t="s">
        <v>105</v>
      </c>
      <c r="Y26" s="21" t="s">
        <v>105</v>
      </c>
      <c r="Z26" s="22" t="str">
        <f t="shared" si="8"/>
        <v>5</v>
      </c>
      <c r="AA26" s="20" t="s">
        <v>20</v>
      </c>
      <c r="AB26" s="21" t="s">
        <v>105</v>
      </c>
      <c r="AC26" s="22" t="str">
        <f t="shared" si="9"/>
        <v>2</v>
      </c>
      <c r="AD26" s="31"/>
      <c r="AE26" s="29"/>
      <c r="AF26" s="22"/>
      <c r="AG26" s="24">
        <f t="shared" si="10"/>
        <v>14</v>
      </c>
      <c r="AH26" s="25">
        <f>'7.Spieltag'!AJ26</f>
        <v>81</v>
      </c>
      <c r="AI26" s="32">
        <f>'7.Spieltag'!AK26</f>
        <v>16</v>
      </c>
      <c r="AJ26" s="27">
        <f t="shared" si="11"/>
        <v>95</v>
      </c>
      <c r="AK26" s="28">
        <f t="shared" si="12"/>
        <v>16</v>
      </c>
      <c r="AL26" s="1"/>
    </row>
    <row r="27" spans="1:38" ht="24.9" customHeight="1" thickBot="1" x14ac:dyDescent="0.3">
      <c r="A27" s="32">
        <f t="shared" si="0"/>
        <v>12</v>
      </c>
      <c r="B27" s="24" t="str">
        <f>'7.Spieltag'!B27</f>
        <v>schalke-willi</v>
      </c>
      <c r="C27" s="20" t="s">
        <v>3</v>
      </c>
      <c r="D27" s="21" t="s">
        <v>105</v>
      </c>
      <c r="E27" s="22" t="str">
        <f t="shared" si="1"/>
        <v>2</v>
      </c>
      <c r="F27" s="20" t="s">
        <v>20</v>
      </c>
      <c r="G27" s="21" t="s">
        <v>20</v>
      </c>
      <c r="H27" s="22">
        <f t="shared" si="2"/>
        <v>0</v>
      </c>
      <c r="I27" s="20" t="s">
        <v>105</v>
      </c>
      <c r="J27" s="21" t="s">
        <v>105</v>
      </c>
      <c r="K27" s="22" t="str">
        <f t="shared" si="3"/>
        <v>3</v>
      </c>
      <c r="L27" s="20" t="s">
        <v>105</v>
      </c>
      <c r="M27" s="21" t="s">
        <v>105</v>
      </c>
      <c r="N27" s="22" t="str">
        <f t="shared" si="4"/>
        <v>3</v>
      </c>
      <c r="O27" s="20" t="s">
        <v>105</v>
      </c>
      <c r="P27" s="21" t="s">
        <v>20</v>
      </c>
      <c r="Q27" s="22" t="str">
        <f t="shared" si="5"/>
        <v>2</v>
      </c>
      <c r="R27" s="20" t="s">
        <v>20</v>
      </c>
      <c r="S27" s="21" t="s">
        <v>20</v>
      </c>
      <c r="T27" s="22">
        <f t="shared" si="6"/>
        <v>0</v>
      </c>
      <c r="U27" s="20" t="s">
        <v>3</v>
      </c>
      <c r="V27" s="21" t="s">
        <v>105</v>
      </c>
      <c r="W27" s="113">
        <f t="shared" si="7"/>
        <v>0</v>
      </c>
      <c r="X27" s="20" t="s">
        <v>20</v>
      </c>
      <c r="Y27" s="21" t="s">
        <v>105</v>
      </c>
      <c r="Z27" s="22">
        <f t="shared" si="8"/>
        <v>0</v>
      </c>
      <c r="AA27" s="20" t="s">
        <v>20</v>
      </c>
      <c r="AB27" s="21" t="s">
        <v>105</v>
      </c>
      <c r="AC27" s="22" t="str">
        <f t="shared" si="9"/>
        <v>2</v>
      </c>
      <c r="AD27" s="31"/>
      <c r="AE27" s="29"/>
      <c r="AF27" s="22"/>
      <c r="AG27" s="24">
        <f t="shared" si="10"/>
        <v>12</v>
      </c>
      <c r="AH27" s="25">
        <f>'7.Spieltag'!AJ27</f>
        <v>86</v>
      </c>
      <c r="AI27" s="32">
        <f>'7.Spieltag'!AK27</f>
        <v>12</v>
      </c>
      <c r="AJ27" s="27">
        <f t="shared" si="11"/>
        <v>98</v>
      </c>
      <c r="AK27" s="28">
        <f t="shared" si="12"/>
        <v>12</v>
      </c>
      <c r="AL27" s="1"/>
    </row>
    <row r="28" spans="1:38" ht="24.9" customHeight="1" thickBot="1" x14ac:dyDescent="0.3">
      <c r="A28" s="32">
        <f t="shared" si="0"/>
        <v>19</v>
      </c>
      <c r="B28" s="24" t="str">
        <f>'7.Spieltag'!B28</f>
        <v>schalt04</v>
      </c>
      <c r="C28" s="20" t="s">
        <v>20</v>
      </c>
      <c r="D28" s="21" t="s">
        <v>105</v>
      </c>
      <c r="E28" s="22" t="str">
        <f t="shared" si="1"/>
        <v>2</v>
      </c>
      <c r="F28" s="20" t="s">
        <v>105</v>
      </c>
      <c r="G28" s="21" t="s">
        <v>3</v>
      </c>
      <c r="H28" s="22" t="str">
        <f t="shared" si="2"/>
        <v>2</v>
      </c>
      <c r="I28" s="20" t="s">
        <v>20</v>
      </c>
      <c r="J28" s="21" t="s">
        <v>105</v>
      </c>
      <c r="K28" s="22">
        <f t="shared" si="3"/>
        <v>0</v>
      </c>
      <c r="L28" s="20" t="s">
        <v>105</v>
      </c>
      <c r="M28" s="21" t="s">
        <v>105</v>
      </c>
      <c r="N28" s="22" t="str">
        <f t="shared" si="4"/>
        <v>3</v>
      </c>
      <c r="O28" s="20" t="s">
        <v>105</v>
      </c>
      <c r="P28" s="21" t="s">
        <v>106</v>
      </c>
      <c r="Q28" s="22">
        <f t="shared" si="5"/>
        <v>0</v>
      </c>
      <c r="R28" s="20" t="s">
        <v>105</v>
      </c>
      <c r="S28" s="21" t="s">
        <v>20</v>
      </c>
      <c r="T28" s="22" t="str">
        <f t="shared" si="6"/>
        <v>2</v>
      </c>
      <c r="U28" s="20" t="s">
        <v>105</v>
      </c>
      <c r="V28" s="21" t="s">
        <v>106</v>
      </c>
      <c r="W28" s="113">
        <f t="shared" si="7"/>
        <v>0</v>
      </c>
      <c r="X28" s="20" t="s">
        <v>20</v>
      </c>
      <c r="Y28" s="21" t="s">
        <v>20</v>
      </c>
      <c r="Z28" s="22" t="str">
        <f t="shared" si="8"/>
        <v>3</v>
      </c>
      <c r="AA28" s="20" t="s">
        <v>20</v>
      </c>
      <c r="AB28" s="21" t="s">
        <v>105</v>
      </c>
      <c r="AC28" s="22" t="str">
        <f t="shared" si="9"/>
        <v>2</v>
      </c>
      <c r="AD28" s="31"/>
      <c r="AE28" s="29"/>
      <c r="AF28" s="22"/>
      <c r="AG28" s="24">
        <f t="shared" si="10"/>
        <v>14</v>
      </c>
      <c r="AH28" s="25">
        <f>'7.Spieltag'!AJ28</f>
        <v>67</v>
      </c>
      <c r="AI28" s="32">
        <f>'7.Spieltag'!AK28</f>
        <v>22</v>
      </c>
      <c r="AJ28" s="27">
        <f t="shared" si="11"/>
        <v>81</v>
      </c>
      <c r="AK28" s="28">
        <f t="shared" si="12"/>
        <v>19</v>
      </c>
      <c r="AL28" s="1"/>
    </row>
    <row r="29" spans="1:38" ht="24.9" customHeight="1" thickBot="1" x14ac:dyDescent="0.3">
      <c r="A29" s="32">
        <f t="shared" si="0"/>
        <v>7</v>
      </c>
      <c r="B29" s="24" t="str">
        <f>'7.Spieltag'!B29</f>
        <v>shiny</v>
      </c>
      <c r="C29" s="20" t="s">
        <v>20</v>
      </c>
      <c r="D29" s="21" t="s">
        <v>106</v>
      </c>
      <c r="E29" s="22" t="str">
        <f t="shared" si="1"/>
        <v>2</v>
      </c>
      <c r="F29" s="20" t="s">
        <v>105</v>
      </c>
      <c r="G29" s="21" t="s">
        <v>3</v>
      </c>
      <c r="H29" s="22" t="str">
        <f t="shared" si="2"/>
        <v>2</v>
      </c>
      <c r="I29" s="20" t="s">
        <v>20</v>
      </c>
      <c r="J29" s="21" t="s">
        <v>105</v>
      </c>
      <c r="K29" s="22">
        <f t="shared" si="3"/>
        <v>0</v>
      </c>
      <c r="L29" s="20" t="s">
        <v>105</v>
      </c>
      <c r="M29" s="21" t="s">
        <v>20</v>
      </c>
      <c r="N29" s="22">
        <f t="shared" si="4"/>
        <v>0</v>
      </c>
      <c r="O29" s="20" t="s">
        <v>105</v>
      </c>
      <c r="P29" s="21" t="s">
        <v>20</v>
      </c>
      <c r="Q29" s="22" t="str">
        <f t="shared" si="5"/>
        <v>2</v>
      </c>
      <c r="R29" s="20" t="s">
        <v>106</v>
      </c>
      <c r="S29" s="21" t="s">
        <v>20</v>
      </c>
      <c r="T29" s="22" t="str">
        <f t="shared" si="6"/>
        <v>3</v>
      </c>
      <c r="U29" s="20" t="s">
        <v>20</v>
      </c>
      <c r="V29" s="21" t="s">
        <v>105</v>
      </c>
      <c r="W29" s="113">
        <f t="shared" si="7"/>
        <v>0</v>
      </c>
      <c r="X29" s="20" t="s">
        <v>20</v>
      </c>
      <c r="Y29" s="21" t="s">
        <v>105</v>
      </c>
      <c r="Z29" s="22">
        <f t="shared" si="8"/>
        <v>0</v>
      </c>
      <c r="AA29" s="20" t="s">
        <v>20</v>
      </c>
      <c r="AB29" s="21" t="s">
        <v>105</v>
      </c>
      <c r="AC29" s="22" t="str">
        <f t="shared" si="9"/>
        <v>2</v>
      </c>
      <c r="AD29" s="31"/>
      <c r="AE29" s="29"/>
      <c r="AF29" s="22"/>
      <c r="AG29" s="24">
        <f t="shared" si="10"/>
        <v>11</v>
      </c>
      <c r="AH29" s="25">
        <f>'7.Spieltag'!AJ29</f>
        <v>96</v>
      </c>
      <c r="AI29" s="32">
        <f>'7.Spieltag'!AK29</f>
        <v>5</v>
      </c>
      <c r="AJ29" s="27">
        <f t="shared" si="11"/>
        <v>107</v>
      </c>
      <c r="AK29" s="28">
        <f t="shared" si="12"/>
        <v>7</v>
      </c>
      <c r="AL29" s="1"/>
    </row>
    <row r="30" spans="1:38" ht="28.2" customHeight="1" thickBot="1" x14ac:dyDescent="0.3">
      <c r="A30" s="32">
        <f t="shared" si="0"/>
        <v>4</v>
      </c>
      <c r="B30" s="24" t="str">
        <f>'7.Spieltag'!B30</f>
        <v>Silfa04</v>
      </c>
      <c r="C30" s="20" t="s">
        <v>20</v>
      </c>
      <c r="D30" s="21" t="s">
        <v>105</v>
      </c>
      <c r="E30" s="22" t="str">
        <f t="shared" si="1"/>
        <v>2</v>
      </c>
      <c r="F30" s="20" t="s">
        <v>106</v>
      </c>
      <c r="G30" s="21" t="s">
        <v>3</v>
      </c>
      <c r="H30" s="22" t="str">
        <f t="shared" si="2"/>
        <v>2</v>
      </c>
      <c r="I30" s="20" t="s">
        <v>105</v>
      </c>
      <c r="J30" s="21" t="s">
        <v>20</v>
      </c>
      <c r="K30" s="22">
        <f t="shared" si="3"/>
        <v>0</v>
      </c>
      <c r="L30" s="20" t="s">
        <v>20</v>
      </c>
      <c r="M30" s="21" t="s">
        <v>3</v>
      </c>
      <c r="N30" s="22">
        <f t="shared" si="4"/>
        <v>0</v>
      </c>
      <c r="O30" s="20" t="s">
        <v>105</v>
      </c>
      <c r="P30" s="21" t="s">
        <v>105</v>
      </c>
      <c r="Q30" s="22">
        <f t="shared" si="5"/>
        <v>0</v>
      </c>
      <c r="R30" s="20" t="s">
        <v>105</v>
      </c>
      <c r="S30" s="21" t="s">
        <v>3</v>
      </c>
      <c r="T30" s="22" t="str">
        <f t="shared" si="6"/>
        <v>5</v>
      </c>
      <c r="U30" s="20" t="s">
        <v>105</v>
      </c>
      <c r="V30" s="21" t="s">
        <v>106</v>
      </c>
      <c r="W30" s="113">
        <f t="shared" si="7"/>
        <v>0</v>
      </c>
      <c r="X30" s="20" t="s">
        <v>3</v>
      </c>
      <c r="Y30" s="21" t="s">
        <v>105</v>
      </c>
      <c r="Z30" s="22">
        <f t="shared" si="8"/>
        <v>0</v>
      </c>
      <c r="AA30" s="20" t="s">
        <v>3</v>
      </c>
      <c r="AB30" s="21" t="s">
        <v>106</v>
      </c>
      <c r="AC30" s="22" t="str">
        <f t="shared" si="9"/>
        <v>2</v>
      </c>
      <c r="AD30" s="31"/>
      <c r="AE30" s="29"/>
      <c r="AF30" s="22"/>
      <c r="AG30" s="24">
        <f t="shared" si="10"/>
        <v>11</v>
      </c>
      <c r="AH30" s="25">
        <f>'7.Spieltag'!AJ30</f>
        <v>99</v>
      </c>
      <c r="AI30" s="32">
        <f>'7.Spieltag'!AK30</f>
        <v>3</v>
      </c>
      <c r="AJ30" s="27">
        <f t="shared" si="11"/>
        <v>110</v>
      </c>
      <c r="AK30" s="28">
        <f t="shared" si="12"/>
        <v>4</v>
      </c>
      <c r="AL30" s="1"/>
    </row>
    <row r="31" spans="1:38" ht="28.2" customHeight="1" thickBot="1" x14ac:dyDescent="0.3">
      <c r="A31" s="32">
        <f t="shared" si="0"/>
        <v>17</v>
      </c>
      <c r="B31" s="24" t="str">
        <f>'7.Spieltag'!B31</f>
        <v>Silja04</v>
      </c>
      <c r="C31" s="20" t="s">
        <v>20</v>
      </c>
      <c r="D31" s="21" t="s">
        <v>105</v>
      </c>
      <c r="E31" s="22" t="str">
        <f t="shared" si="1"/>
        <v>2</v>
      </c>
      <c r="F31" s="20" t="s">
        <v>106</v>
      </c>
      <c r="G31" s="21" t="s">
        <v>3</v>
      </c>
      <c r="H31" s="22" t="str">
        <f t="shared" si="2"/>
        <v>2</v>
      </c>
      <c r="I31" s="20" t="s">
        <v>20</v>
      </c>
      <c r="J31" s="21" t="s">
        <v>106</v>
      </c>
      <c r="K31" s="22">
        <f t="shared" si="3"/>
        <v>0</v>
      </c>
      <c r="L31" s="20" t="s">
        <v>106</v>
      </c>
      <c r="M31" s="21" t="s">
        <v>20</v>
      </c>
      <c r="N31" s="22">
        <f t="shared" si="4"/>
        <v>0</v>
      </c>
      <c r="O31" s="20" t="s">
        <v>20</v>
      </c>
      <c r="P31" s="21" t="s">
        <v>20</v>
      </c>
      <c r="Q31" s="22">
        <f t="shared" si="5"/>
        <v>0</v>
      </c>
      <c r="R31" s="20" t="s">
        <v>105</v>
      </c>
      <c r="S31" s="21" t="s">
        <v>20</v>
      </c>
      <c r="T31" s="22" t="str">
        <f t="shared" si="6"/>
        <v>2</v>
      </c>
      <c r="U31" s="20" t="s">
        <v>20</v>
      </c>
      <c r="V31" s="21" t="s">
        <v>105</v>
      </c>
      <c r="W31" s="113">
        <f t="shared" si="7"/>
        <v>0</v>
      </c>
      <c r="X31" s="20" t="s">
        <v>20</v>
      </c>
      <c r="Y31" s="21" t="s">
        <v>106</v>
      </c>
      <c r="Z31" s="22">
        <f t="shared" si="8"/>
        <v>0</v>
      </c>
      <c r="AA31" s="20" t="s">
        <v>20</v>
      </c>
      <c r="AB31" s="21" t="s">
        <v>106</v>
      </c>
      <c r="AC31" s="22" t="str">
        <f t="shared" si="9"/>
        <v>2</v>
      </c>
      <c r="AD31" s="31"/>
      <c r="AE31" s="29"/>
      <c r="AF31" s="22"/>
      <c r="AG31" s="24">
        <f t="shared" si="10"/>
        <v>8</v>
      </c>
      <c r="AH31" s="25">
        <f>'7.Spieltag'!AJ31</f>
        <v>84</v>
      </c>
      <c r="AI31" s="32">
        <f>'7.Spieltag'!AK31</f>
        <v>14</v>
      </c>
      <c r="AJ31" s="27">
        <f t="shared" si="11"/>
        <v>92</v>
      </c>
      <c r="AK31" s="28">
        <f t="shared" si="12"/>
        <v>17</v>
      </c>
      <c r="AL31" s="1"/>
    </row>
    <row r="32" spans="1:38" ht="28.2" customHeight="1" thickBot="1" x14ac:dyDescent="0.3">
      <c r="A32" s="32">
        <f t="shared" si="0"/>
        <v>6</v>
      </c>
      <c r="B32" s="24" t="str">
        <f>'7.Spieltag'!B32</f>
        <v>SkillFailer</v>
      </c>
      <c r="C32" s="20" t="s">
        <v>20</v>
      </c>
      <c r="D32" s="21" t="s">
        <v>105</v>
      </c>
      <c r="E32" s="22" t="str">
        <f t="shared" si="1"/>
        <v>2</v>
      </c>
      <c r="F32" s="20" t="s">
        <v>105</v>
      </c>
      <c r="G32" s="21" t="s">
        <v>3</v>
      </c>
      <c r="H32" s="22" t="str">
        <f t="shared" si="2"/>
        <v>2</v>
      </c>
      <c r="I32" s="20" t="s">
        <v>20</v>
      </c>
      <c r="J32" s="21" t="s">
        <v>105</v>
      </c>
      <c r="K32" s="22">
        <f t="shared" si="3"/>
        <v>0</v>
      </c>
      <c r="L32" s="20" t="s">
        <v>105</v>
      </c>
      <c r="M32" s="21" t="s">
        <v>20</v>
      </c>
      <c r="N32" s="22">
        <f t="shared" si="4"/>
        <v>0</v>
      </c>
      <c r="O32" s="20" t="s">
        <v>105</v>
      </c>
      <c r="P32" s="21" t="s">
        <v>20</v>
      </c>
      <c r="Q32" s="22" t="str">
        <f t="shared" si="5"/>
        <v>2</v>
      </c>
      <c r="R32" s="20" t="s">
        <v>105</v>
      </c>
      <c r="S32" s="21" t="s">
        <v>3</v>
      </c>
      <c r="T32" s="22" t="str">
        <f t="shared" si="6"/>
        <v>5</v>
      </c>
      <c r="U32" s="20" t="s">
        <v>20</v>
      </c>
      <c r="V32" s="21" t="s">
        <v>105</v>
      </c>
      <c r="W32" s="113">
        <f t="shared" si="7"/>
        <v>0</v>
      </c>
      <c r="X32" s="20" t="s">
        <v>20</v>
      </c>
      <c r="Y32" s="21" t="s">
        <v>105</v>
      </c>
      <c r="Z32" s="22">
        <f t="shared" si="8"/>
        <v>0</v>
      </c>
      <c r="AA32" s="20" t="s">
        <v>20</v>
      </c>
      <c r="AB32" s="21" t="s">
        <v>105</v>
      </c>
      <c r="AC32" s="22" t="str">
        <f t="shared" si="9"/>
        <v>2</v>
      </c>
      <c r="AD32" s="31"/>
      <c r="AE32" s="29"/>
      <c r="AF32" s="22"/>
      <c r="AG32" s="24">
        <f t="shared" si="10"/>
        <v>13</v>
      </c>
      <c r="AH32" s="25">
        <f>'7.Spieltag'!AJ32</f>
        <v>96</v>
      </c>
      <c r="AI32" s="32">
        <f>'7.Spieltag'!AK32</f>
        <v>5</v>
      </c>
      <c r="AJ32" s="27">
        <f t="shared" si="11"/>
        <v>109</v>
      </c>
      <c r="AK32" s="28">
        <f t="shared" si="12"/>
        <v>6</v>
      </c>
      <c r="AL32" s="1"/>
    </row>
    <row r="33" spans="1:38" ht="28.2" customHeight="1" thickBot="1" x14ac:dyDescent="0.3">
      <c r="A33" s="32">
        <f t="shared" si="0"/>
        <v>21</v>
      </c>
      <c r="B33" s="24" t="str">
        <f>'7.Spieltag'!B33</f>
        <v>Tanja 04</v>
      </c>
      <c r="C33" s="20" t="s">
        <v>20</v>
      </c>
      <c r="D33" s="21" t="s">
        <v>106</v>
      </c>
      <c r="E33" s="22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105</v>
      </c>
      <c r="H33" s="22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105</v>
      </c>
      <c r="Q33" s="22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3</v>
      </c>
      <c r="T33" s="22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106</v>
      </c>
      <c r="W33" s="113">
        <f t="shared" si="7"/>
        <v>0</v>
      </c>
      <c r="X33" s="20" t="s">
        <v>20</v>
      </c>
      <c r="Y33" s="21" t="s">
        <v>106</v>
      </c>
      <c r="Z33" s="22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0" t="s">
        <v>20</v>
      </c>
      <c r="AB33" s="21" t="s">
        <v>106</v>
      </c>
      <c r="AC33" s="22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1"/>
      <c r="AE33" s="29"/>
      <c r="AF33" s="22"/>
      <c r="AG33" s="24">
        <f t="shared" ref="AG33" si="21">E33+H33+K33+N33+Q33+T33+W33+Z33+AC33+AF33</f>
        <v>6</v>
      </c>
      <c r="AH33" s="25">
        <f>'7.Spieltag'!AJ33</f>
        <v>72</v>
      </c>
      <c r="AI33" s="32">
        <f>'7.Spieltag'!AK33</f>
        <v>19</v>
      </c>
      <c r="AJ33" s="27">
        <f t="shared" ref="AJ33" si="22">AG33+AH33</f>
        <v>78</v>
      </c>
      <c r="AK33" s="28">
        <f t="shared" si="12"/>
        <v>21</v>
      </c>
      <c r="AL33" s="1"/>
    </row>
    <row r="34" spans="1:38" ht="28.2" customHeight="1" thickBot="1" x14ac:dyDescent="0.3">
      <c r="A34" s="32">
        <f t="shared" ref="A34" si="23">AK34</f>
        <v>2</v>
      </c>
      <c r="B34" s="24" t="str">
        <f>'7.Spieltag'!B34</f>
        <v>UltraGE</v>
      </c>
      <c r="C34" s="20" t="s">
        <v>3</v>
      </c>
      <c r="D34" s="21" t="s">
        <v>105</v>
      </c>
      <c r="E34" s="22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22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3</v>
      </c>
      <c r="T34" s="22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0" t="s">
        <v>20</v>
      </c>
      <c r="V34" s="21" t="s">
        <v>106</v>
      </c>
      <c r="W34" s="113">
        <f t="shared" si="7"/>
        <v>0</v>
      </c>
      <c r="X34" s="20" t="s">
        <v>20</v>
      </c>
      <c r="Y34" s="21" t="s">
        <v>105</v>
      </c>
      <c r="Z34" s="22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1"/>
      <c r="AE34" s="29"/>
      <c r="AF34" s="22"/>
      <c r="AG34" s="24">
        <f t="shared" ref="AG34" si="32">E34+H34+K34+N34+Q34+T34+W34+Z34+AC34+AF34</f>
        <v>11</v>
      </c>
      <c r="AH34" s="25">
        <f>'7.Spieltag'!AJ34</f>
        <v>101</v>
      </c>
      <c r="AI34" s="32">
        <f>'7.Spieltag'!AK34</f>
        <v>2</v>
      </c>
      <c r="AJ34" s="27">
        <f t="shared" ref="AJ34" si="33">AG34+AH34</f>
        <v>112</v>
      </c>
      <c r="AK34" s="28">
        <f t="shared" si="12"/>
        <v>2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56" priority="18">
      <formula>($AG11&gt;40)</formula>
    </cfRule>
  </conditionalFormatting>
  <conditionalFormatting sqref="B17">
    <cfRule type="expression" dxfId="155" priority="8">
      <formula>($AG17&gt;40)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63</v>
      </c>
      <c r="D4" s="66"/>
      <c r="E4" s="66"/>
      <c r="F4" s="65" t="s">
        <v>66</v>
      </c>
      <c r="G4" s="66"/>
      <c r="H4" s="66"/>
      <c r="I4" s="65" t="s">
        <v>22</v>
      </c>
      <c r="J4" s="66"/>
      <c r="K4" s="66"/>
      <c r="L4" s="65" t="s">
        <v>103</v>
      </c>
      <c r="M4" s="66"/>
      <c r="N4" s="66"/>
      <c r="O4" s="65" t="s">
        <v>16</v>
      </c>
      <c r="P4" s="66"/>
      <c r="Q4" s="66"/>
      <c r="R4" s="65" t="s">
        <v>19</v>
      </c>
      <c r="S4" s="66"/>
      <c r="T4" s="66"/>
      <c r="U4" s="65" t="s">
        <v>104</v>
      </c>
      <c r="V4" s="66"/>
      <c r="W4" s="66"/>
      <c r="X4" s="65" t="s">
        <v>64</v>
      </c>
      <c r="Y4" s="66"/>
      <c r="Z4" s="66"/>
      <c r="AA4" s="65" t="s">
        <v>15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60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62</v>
      </c>
      <c r="P6" s="68"/>
      <c r="Q6" s="69"/>
      <c r="R6" s="64" t="s">
        <v>65</v>
      </c>
      <c r="S6" s="68"/>
      <c r="T6" s="69"/>
      <c r="U6" s="64" t="s">
        <v>61</v>
      </c>
      <c r="V6" s="68"/>
      <c r="W6" s="69"/>
      <c r="X6" s="64" t="s">
        <v>12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20</v>
      </c>
      <c r="K10" s="92" t="s">
        <v>1</v>
      </c>
      <c r="L10" s="90" t="s">
        <v>106</v>
      </c>
      <c r="M10" s="91" t="s">
        <v>3</v>
      </c>
      <c r="N10" s="92" t="s">
        <v>1</v>
      </c>
      <c r="O10" s="90" t="s">
        <v>20</v>
      </c>
      <c r="P10" s="91" t="s">
        <v>20</v>
      </c>
      <c r="Q10" s="92" t="s">
        <v>1</v>
      </c>
      <c r="R10" s="90" t="s">
        <v>108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106</v>
      </c>
      <c r="Y10" s="91" t="s">
        <v>106</v>
      </c>
      <c r="Z10" s="92" t="s">
        <v>1</v>
      </c>
      <c r="AA10" s="90" t="s">
        <v>20</v>
      </c>
      <c r="AB10" s="91" t="s">
        <v>115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106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113">
        <f>IF(OR(EXACT($X$10,X11)*(EXACT($Y$10,Y11)))=TRUE,$AJ$7,IF(($Y$10-$X$10=Y11-X11),$AJ$4,IF(OR(EXACT($X$10&gt;$Y$10,X11&gt;Y11)*EXACT($X$10=$Y$10,X11=Y11)*EXACT($X$10&lt;$Y$10,X11&lt;Y11)),$AJ$2,0)))*2*2</f>
        <v>12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'8.Spieltag'!AJ11</f>
        <v>74</v>
      </c>
      <c r="AI11" s="32">
        <f>'8.Spieltag'!AK11</f>
        <v>23</v>
      </c>
      <c r="AJ11" s="27">
        <f t="shared" ref="AJ11" si="8">AG11+AH11</f>
        <v>93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9">AK12</f>
        <v>5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20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20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7</v>
      </c>
      <c r="AH12" s="25">
        <f>'8.Spieltag'!AJ12</f>
        <v>112</v>
      </c>
      <c r="AI12" s="32">
        <f>'8.Spieltag'!AK12</f>
        <v>2</v>
      </c>
      <c r="AJ12" s="27">
        <f t="shared" ref="AJ12:AJ32" si="20">AG12+AH12</f>
        <v>119</v>
      </c>
      <c r="AK12" s="28">
        <f t="shared" ref="AK12:AK34" si="21">RANK(AJ12,$AJ$11:$AJ$34)</f>
        <v>5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105</v>
      </c>
      <c r="J13" s="21" t="s">
        <v>3</v>
      </c>
      <c r="K13" s="22" t="str">
        <f t="shared" si="12"/>
        <v>2</v>
      </c>
      <c r="L13" s="20" t="s">
        <v>105</v>
      </c>
      <c r="M13" s="21" t="s">
        <v>20</v>
      </c>
      <c r="N13" s="22" t="str">
        <f t="shared" si="13"/>
        <v>2</v>
      </c>
      <c r="O13" s="20" t="s">
        <v>108</v>
      </c>
      <c r="P13" s="21" t="s">
        <v>105</v>
      </c>
      <c r="Q13" s="22">
        <f t="shared" si="14"/>
        <v>0</v>
      </c>
      <c r="R13" s="20" t="s">
        <v>20</v>
      </c>
      <c r="S13" s="21" t="s">
        <v>106</v>
      </c>
      <c r="T13" s="22" t="str">
        <f t="shared" si="15"/>
        <v>2</v>
      </c>
      <c r="U13" s="20" t="s">
        <v>105</v>
      </c>
      <c r="V13" s="21" t="s">
        <v>3</v>
      </c>
      <c r="W13" s="22">
        <f t="shared" si="16"/>
        <v>0</v>
      </c>
      <c r="X13" s="20" t="s">
        <v>105</v>
      </c>
      <c r="Y13" s="21" t="s">
        <v>20</v>
      </c>
      <c r="Z13" s="113">
        <f t="shared" si="17"/>
        <v>0</v>
      </c>
      <c r="AA13" s="20" t="s">
        <v>20</v>
      </c>
      <c r="AB13" s="21" t="s">
        <v>105</v>
      </c>
      <c r="AC13" s="22">
        <f t="shared" si="18"/>
        <v>0</v>
      </c>
      <c r="AD13" s="23"/>
      <c r="AE13" s="21"/>
      <c r="AF13" s="22"/>
      <c r="AG13" s="24">
        <f t="shared" si="19"/>
        <v>6</v>
      </c>
      <c r="AH13" s="25">
        <f>'8.Spieltag'!AJ13</f>
        <v>97</v>
      </c>
      <c r="AI13" s="32">
        <f>'8.Spieltag'!AK13</f>
        <v>14</v>
      </c>
      <c r="AJ13" s="27">
        <f t="shared" si="20"/>
        <v>103</v>
      </c>
      <c r="AK13" s="28">
        <f t="shared" si="21"/>
        <v>16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106</v>
      </c>
      <c r="D14" s="21" t="s">
        <v>3</v>
      </c>
      <c r="E14" s="22">
        <f t="shared" si="10"/>
        <v>0</v>
      </c>
      <c r="F14" s="20" t="s">
        <v>105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 t="str">
        <f t="shared" si="12"/>
        <v>2</v>
      </c>
      <c r="L14" s="20" t="s">
        <v>105</v>
      </c>
      <c r="M14" s="21" t="s">
        <v>106</v>
      </c>
      <c r="N14" s="22">
        <f t="shared" si="13"/>
        <v>0</v>
      </c>
      <c r="O14" s="20" t="s">
        <v>108</v>
      </c>
      <c r="P14" s="21" t="s">
        <v>105</v>
      </c>
      <c r="Q14" s="22">
        <f t="shared" si="14"/>
        <v>0</v>
      </c>
      <c r="R14" s="20" t="s">
        <v>20</v>
      </c>
      <c r="S14" s="21" t="s">
        <v>106</v>
      </c>
      <c r="T14" s="22" t="str">
        <f t="shared" si="15"/>
        <v>2</v>
      </c>
      <c r="U14" s="20" t="s">
        <v>105</v>
      </c>
      <c r="V14" s="21" t="s">
        <v>20</v>
      </c>
      <c r="W14" s="22">
        <f t="shared" si="16"/>
        <v>0</v>
      </c>
      <c r="X14" s="20" t="s">
        <v>105</v>
      </c>
      <c r="Y14" s="21" t="s">
        <v>20</v>
      </c>
      <c r="Z14" s="113">
        <f t="shared" si="17"/>
        <v>0</v>
      </c>
      <c r="AA14" s="20" t="s">
        <v>20</v>
      </c>
      <c r="AB14" s="21" t="s">
        <v>106</v>
      </c>
      <c r="AC14" s="22">
        <f t="shared" si="18"/>
        <v>0</v>
      </c>
      <c r="AD14" s="23"/>
      <c r="AE14" s="21"/>
      <c r="AF14" s="22"/>
      <c r="AG14" s="24">
        <f t="shared" si="19"/>
        <v>4</v>
      </c>
      <c r="AH14" s="25">
        <f>'8.Spieltag'!AJ14</f>
        <v>92</v>
      </c>
      <c r="AI14" s="32">
        <f>'8.Spieltag'!AK14</f>
        <v>17</v>
      </c>
      <c r="AJ14" s="27">
        <f t="shared" si="20"/>
        <v>96</v>
      </c>
      <c r="AK14" s="28">
        <f t="shared" si="21"/>
        <v>18</v>
      </c>
    </row>
    <row r="15" spans="1:38" ht="24.9" customHeight="1" thickBot="1" x14ac:dyDescent="0.3">
      <c r="A15" s="32">
        <f t="shared" si="9"/>
        <v>12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3</v>
      </c>
      <c r="K15" s="22" t="str">
        <f t="shared" si="12"/>
        <v>2</v>
      </c>
      <c r="L15" s="20" t="s">
        <v>105</v>
      </c>
      <c r="M15" s="21" t="s">
        <v>3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106</v>
      </c>
      <c r="V15" s="21" t="s">
        <v>20</v>
      </c>
      <c r="W15" s="22">
        <f t="shared" si="16"/>
        <v>0</v>
      </c>
      <c r="X15" s="20" t="s">
        <v>105</v>
      </c>
      <c r="Y15" s="21" t="s">
        <v>20</v>
      </c>
      <c r="Z15" s="113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6</v>
      </c>
      <c r="AH15" s="25">
        <f>'8.Spieltag'!AJ15</f>
        <v>102</v>
      </c>
      <c r="AI15" s="32">
        <f>'8.Spieltag'!AK15</f>
        <v>9</v>
      </c>
      <c r="AJ15" s="27">
        <f t="shared" si="20"/>
        <v>108</v>
      </c>
      <c r="AK15" s="28">
        <f t="shared" si="21"/>
        <v>12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>
        <f t="shared" si="10"/>
        <v>0</v>
      </c>
      <c r="F16" s="20" t="s">
        <v>105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 t="str">
        <f t="shared" si="12"/>
        <v>5</v>
      </c>
      <c r="L16" s="20" t="s">
        <v>20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 t="str">
        <f t="shared" si="15"/>
        <v>2</v>
      </c>
      <c r="U16" s="20" t="s">
        <v>105</v>
      </c>
      <c r="V16" s="21" t="s">
        <v>20</v>
      </c>
      <c r="W16" s="22">
        <f t="shared" si="16"/>
        <v>0</v>
      </c>
      <c r="X16" s="20" t="s">
        <v>105</v>
      </c>
      <c r="Y16" s="21" t="s">
        <v>20</v>
      </c>
      <c r="Z16" s="113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7</v>
      </c>
      <c r="AH16" s="25">
        <f>'8.Spieltag'!AJ16</f>
        <v>98</v>
      </c>
      <c r="AI16" s="32">
        <f>'8.Spieltag'!AK16</f>
        <v>12</v>
      </c>
      <c r="AJ16" s="27">
        <f t="shared" si="20"/>
        <v>105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23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>
        <f t="shared" si="11"/>
        <v>0</v>
      </c>
      <c r="I17" s="20" t="s">
        <v>106</v>
      </c>
      <c r="J17" s="21" t="s">
        <v>3</v>
      </c>
      <c r="K17" s="22" t="str">
        <f t="shared" si="12"/>
        <v>2</v>
      </c>
      <c r="L17" s="20" t="s">
        <v>105</v>
      </c>
      <c r="M17" s="21" t="s">
        <v>105</v>
      </c>
      <c r="N17" s="22">
        <f t="shared" si="13"/>
        <v>0</v>
      </c>
      <c r="O17" s="20" t="s">
        <v>3</v>
      </c>
      <c r="P17" s="21" t="s">
        <v>20</v>
      </c>
      <c r="Q17" s="22">
        <f t="shared" si="14"/>
        <v>0</v>
      </c>
      <c r="R17" s="20" t="s">
        <v>20</v>
      </c>
      <c r="S17" s="21" t="s">
        <v>106</v>
      </c>
      <c r="T17" s="22" t="str">
        <f t="shared" si="15"/>
        <v>2</v>
      </c>
      <c r="U17" s="20" t="s">
        <v>105</v>
      </c>
      <c r="V17" s="21" t="s">
        <v>20</v>
      </c>
      <c r="W17" s="22">
        <f t="shared" si="16"/>
        <v>0</v>
      </c>
      <c r="X17" s="20" t="s">
        <v>105</v>
      </c>
      <c r="Y17" s="21" t="s">
        <v>3</v>
      </c>
      <c r="Z17" s="113">
        <f t="shared" si="17"/>
        <v>0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'8.Spieltag'!AJ17</f>
        <v>81</v>
      </c>
      <c r="AI17" s="32">
        <f>'8.Spieltag'!AK17</f>
        <v>19</v>
      </c>
      <c r="AJ17" s="27">
        <f t="shared" si="20"/>
        <v>85</v>
      </c>
      <c r="AK17" s="28">
        <f t="shared" si="21"/>
        <v>23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20</v>
      </c>
      <c r="E18" s="22">
        <f t="shared" si="10"/>
        <v>0</v>
      </c>
      <c r="F18" s="20" t="s">
        <v>20</v>
      </c>
      <c r="G18" s="21" t="s">
        <v>20</v>
      </c>
      <c r="H18" s="22">
        <f t="shared" si="11"/>
        <v>0</v>
      </c>
      <c r="I18" s="20" t="s">
        <v>105</v>
      </c>
      <c r="J18" s="21" t="s">
        <v>3</v>
      </c>
      <c r="K18" s="22" t="str">
        <f t="shared" si="12"/>
        <v>2</v>
      </c>
      <c r="L18" s="20" t="s">
        <v>105</v>
      </c>
      <c r="M18" s="21" t="s">
        <v>105</v>
      </c>
      <c r="N18" s="22">
        <f t="shared" si="13"/>
        <v>0</v>
      </c>
      <c r="O18" s="20" t="s">
        <v>108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20</v>
      </c>
      <c r="Z18" s="113">
        <f t="shared" si="17"/>
        <v>12</v>
      </c>
      <c r="AA18" s="20" t="s">
        <v>3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16</v>
      </c>
      <c r="AH18" s="25">
        <f>'8.Spieltag'!AJ18</f>
        <v>110</v>
      </c>
      <c r="AI18" s="32">
        <f>'8.Spieltag'!AK18</f>
        <v>4</v>
      </c>
      <c r="AJ18" s="27">
        <f t="shared" si="20"/>
        <v>126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20</v>
      </c>
      <c r="H19" s="22" t="str">
        <f t="shared" si="11"/>
        <v>5</v>
      </c>
      <c r="I19" s="20" t="s">
        <v>105</v>
      </c>
      <c r="J19" s="21" t="s">
        <v>3</v>
      </c>
      <c r="K19" s="22" t="str">
        <f t="shared" si="12"/>
        <v>2</v>
      </c>
      <c r="L19" s="20" t="s">
        <v>105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3</v>
      </c>
      <c r="S19" s="21" t="s">
        <v>105</v>
      </c>
      <c r="T19" s="22" t="str">
        <f t="shared" si="15"/>
        <v>2</v>
      </c>
      <c r="U19" s="20" t="s">
        <v>106</v>
      </c>
      <c r="V19" s="21" t="s">
        <v>3</v>
      </c>
      <c r="W19" s="22">
        <f t="shared" si="16"/>
        <v>0</v>
      </c>
      <c r="X19" s="20" t="s">
        <v>105</v>
      </c>
      <c r="Y19" s="21" t="s">
        <v>20</v>
      </c>
      <c r="Z19" s="113">
        <f t="shared" si="17"/>
        <v>0</v>
      </c>
      <c r="AA19" s="20" t="s">
        <v>20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9</v>
      </c>
      <c r="AH19" s="25">
        <f>'8.Spieltag'!AJ19</f>
        <v>77</v>
      </c>
      <c r="AI19" s="32">
        <f>'8.Spieltag'!AK19</f>
        <v>22</v>
      </c>
      <c r="AJ19" s="27">
        <f t="shared" si="20"/>
        <v>86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105</v>
      </c>
      <c r="J20" s="21" t="s">
        <v>3</v>
      </c>
      <c r="K20" s="22" t="str">
        <f t="shared" si="12"/>
        <v>2</v>
      </c>
      <c r="L20" s="20" t="s">
        <v>105</v>
      </c>
      <c r="M20" s="21" t="s">
        <v>20</v>
      </c>
      <c r="N20" s="22" t="str">
        <f t="shared" si="13"/>
        <v>2</v>
      </c>
      <c r="O20" s="20" t="s">
        <v>3</v>
      </c>
      <c r="P20" s="21" t="s">
        <v>105</v>
      </c>
      <c r="Q20" s="22">
        <f t="shared" si="14"/>
        <v>0</v>
      </c>
      <c r="R20" s="20" t="s">
        <v>3</v>
      </c>
      <c r="S20" s="21" t="s">
        <v>106</v>
      </c>
      <c r="T20" s="22" t="str">
        <f t="shared" si="15"/>
        <v>2</v>
      </c>
      <c r="U20" s="20" t="s">
        <v>105</v>
      </c>
      <c r="V20" s="21" t="s">
        <v>105</v>
      </c>
      <c r="W20" s="22" t="str">
        <f t="shared" si="16"/>
        <v>5</v>
      </c>
      <c r="X20" s="20" t="s">
        <v>106</v>
      </c>
      <c r="Y20" s="21" t="s">
        <v>105</v>
      </c>
      <c r="Z20" s="113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11</v>
      </c>
      <c r="AH20" s="25">
        <f>'8.Spieltag'!AJ20</f>
        <v>97</v>
      </c>
      <c r="AI20" s="32">
        <f>'8.Spieltag'!AK20</f>
        <v>14</v>
      </c>
      <c r="AJ20" s="27">
        <f t="shared" si="20"/>
        <v>108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2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105</v>
      </c>
      <c r="H21" s="22">
        <f t="shared" si="11"/>
        <v>0</v>
      </c>
      <c r="I21" s="20" t="s">
        <v>105</v>
      </c>
      <c r="J21" s="21" t="s">
        <v>20</v>
      </c>
      <c r="K21" s="22" t="str">
        <f t="shared" si="12"/>
        <v>5</v>
      </c>
      <c r="L21" s="20" t="s">
        <v>20</v>
      </c>
      <c r="M21" s="21" t="s">
        <v>3</v>
      </c>
      <c r="N21" s="22" t="str">
        <f t="shared" si="13"/>
        <v>2</v>
      </c>
      <c r="O21" s="20" t="s">
        <v>3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105</v>
      </c>
      <c r="V21" s="21" t="s">
        <v>105</v>
      </c>
      <c r="W21" s="22" t="str">
        <f t="shared" si="16"/>
        <v>5</v>
      </c>
      <c r="X21" s="20" t="s">
        <v>20</v>
      </c>
      <c r="Y21" s="21" t="s">
        <v>20</v>
      </c>
      <c r="Z21" s="113">
        <f t="shared" si="17"/>
        <v>12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26</v>
      </c>
      <c r="AH21" s="25">
        <f>'8.Spieltag'!AJ21</f>
        <v>102</v>
      </c>
      <c r="AI21" s="32">
        <f>'8.Spieltag'!AK21</f>
        <v>9</v>
      </c>
      <c r="AJ21" s="27">
        <f t="shared" si="20"/>
        <v>128</v>
      </c>
      <c r="AK21" s="28">
        <f t="shared" si="21"/>
        <v>2</v>
      </c>
      <c r="AL21" s="1"/>
    </row>
    <row r="22" spans="1:38" ht="24.9" customHeight="1" thickBot="1" x14ac:dyDescent="0.3">
      <c r="A22" s="32">
        <f t="shared" si="9"/>
        <v>10</v>
      </c>
      <c r="B22" s="24" t="str">
        <f>'8.Spieltag'!B22</f>
        <v>Mike04</v>
      </c>
      <c r="C22" s="20" t="s">
        <v>20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>
        <f t="shared" si="11"/>
        <v>0</v>
      </c>
      <c r="I22" s="20" t="s">
        <v>106</v>
      </c>
      <c r="J22" s="21" t="s">
        <v>3</v>
      </c>
      <c r="K22" s="22" t="str">
        <f t="shared" si="12"/>
        <v>2</v>
      </c>
      <c r="L22" s="20" t="s">
        <v>105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106</v>
      </c>
      <c r="Y22" s="21" t="s">
        <v>105</v>
      </c>
      <c r="Z22" s="113">
        <f t="shared" si="17"/>
        <v>0</v>
      </c>
      <c r="AA22" s="20" t="s">
        <v>105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8</v>
      </c>
      <c r="AH22" s="25">
        <f>'8.Spieltag'!AJ22</f>
        <v>106</v>
      </c>
      <c r="AI22" s="32">
        <f>'8.Spieltag'!AK22</f>
        <v>8</v>
      </c>
      <c r="AJ22" s="27">
        <f t="shared" si="20"/>
        <v>114</v>
      </c>
      <c r="AK22" s="28">
        <f t="shared" si="21"/>
        <v>10</v>
      </c>
      <c r="AL22" s="1"/>
    </row>
    <row r="23" spans="1:38" ht="24.9" customHeight="1" thickBot="1" x14ac:dyDescent="0.3">
      <c r="A23" s="32">
        <f t="shared" si="9"/>
        <v>8</v>
      </c>
      <c r="B23" s="24" t="str">
        <f>'8.Spieltag'!B23</f>
        <v>ralle04</v>
      </c>
      <c r="C23" s="20" t="s">
        <v>105</v>
      </c>
      <c r="D23" s="21" t="s">
        <v>20</v>
      </c>
      <c r="E23" s="22">
        <f t="shared" si="10"/>
        <v>0</v>
      </c>
      <c r="F23" s="20" t="s">
        <v>20</v>
      </c>
      <c r="G23" s="21" t="s">
        <v>20</v>
      </c>
      <c r="H23" s="22">
        <f t="shared" si="11"/>
        <v>0</v>
      </c>
      <c r="I23" s="20" t="s">
        <v>106</v>
      </c>
      <c r="J23" s="21" t="s">
        <v>3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2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106</v>
      </c>
      <c r="V23" s="21" t="s">
        <v>20</v>
      </c>
      <c r="W23" s="22">
        <f t="shared" si="16"/>
        <v>0</v>
      </c>
      <c r="X23" s="20" t="s">
        <v>20</v>
      </c>
      <c r="Y23" s="21" t="s">
        <v>20</v>
      </c>
      <c r="Z23" s="113">
        <f t="shared" si="17"/>
        <v>12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'8.Spieltag'!AJ23</f>
        <v>99</v>
      </c>
      <c r="AI23" s="32">
        <f>'8.Spieltag'!AK23</f>
        <v>11</v>
      </c>
      <c r="AJ23" s="27">
        <f t="shared" si="20"/>
        <v>117</v>
      </c>
      <c r="AK23" s="28">
        <f t="shared" si="21"/>
        <v>8</v>
      </c>
      <c r="AL23" s="1"/>
    </row>
    <row r="24" spans="1:38" ht="24.9" customHeight="1" thickBot="1" x14ac:dyDescent="0.3">
      <c r="A24" s="32">
        <f t="shared" si="9"/>
        <v>1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105</v>
      </c>
      <c r="J24" s="21" t="s">
        <v>20</v>
      </c>
      <c r="K24" s="22" t="str">
        <f t="shared" si="12"/>
        <v>5</v>
      </c>
      <c r="L24" s="20" t="s">
        <v>105</v>
      </c>
      <c r="M24" s="21" t="s">
        <v>3</v>
      </c>
      <c r="N24" s="22" t="str">
        <f t="shared" si="13"/>
        <v>2</v>
      </c>
      <c r="O24" s="20" t="s">
        <v>20</v>
      </c>
      <c r="P24" s="21" t="s">
        <v>20</v>
      </c>
      <c r="Q24" s="22" t="str">
        <f t="shared" si="14"/>
        <v>5</v>
      </c>
      <c r="R24" s="20" t="s">
        <v>20</v>
      </c>
      <c r="S24" s="21" t="s">
        <v>105</v>
      </c>
      <c r="T24" s="22" t="str">
        <f t="shared" si="15"/>
        <v>2</v>
      </c>
      <c r="U24" s="20" t="s">
        <v>105</v>
      </c>
      <c r="V24" s="21" t="s">
        <v>3</v>
      </c>
      <c r="W24" s="22">
        <f t="shared" si="16"/>
        <v>0</v>
      </c>
      <c r="X24" s="20" t="s">
        <v>106</v>
      </c>
      <c r="Y24" s="21" t="s">
        <v>105</v>
      </c>
      <c r="Z24" s="113">
        <f t="shared" si="17"/>
        <v>0</v>
      </c>
      <c r="AA24" s="20" t="s">
        <v>108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'8.Spieltag'!AJ24</f>
        <v>117</v>
      </c>
      <c r="AI24" s="32">
        <f>'8.Spieltag'!AK24</f>
        <v>1</v>
      </c>
      <c r="AJ24" s="27">
        <f t="shared" si="20"/>
        <v>131</v>
      </c>
      <c r="AK24" s="28">
        <f t="shared" si="21"/>
        <v>1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105</v>
      </c>
      <c r="D25" s="21" t="s">
        <v>3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108</v>
      </c>
      <c r="K25" s="22" t="str">
        <f t="shared" si="12"/>
        <v>2</v>
      </c>
      <c r="L25" s="20" t="s">
        <v>105</v>
      </c>
      <c r="M25" s="21" t="s">
        <v>20</v>
      </c>
      <c r="N25" s="22" t="str">
        <f t="shared" si="13"/>
        <v>2</v>
      </c>
      <c r="O25" s="20" t="s">
        <v>3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20</v>
      </c>
      <c r="W25" s="22">
        <f t="shared" si="16"/>
        <v>0</v>
      </c>
      <c r="X25" s="20" t="s">
        <v>106</v>
      </c>
      <c r="Y25" s="21" t="s">
        <v>20</v>
      </c>
      <c r="Z25" s="113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4</v>
      </c>
      <c r="AH25" s="25">
        <f>'8.Spieltag'!AJ25</f>
        <v>72</v>
      </c>
      <c r="AI25" s="32">
        <f>'8.Spieltag'!AK25</f>
        <v>24</v>
      </c>
      <c r="AJ25" s="27">
        <f t="shared" si="20"/>
        <v>76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17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105</v>
      </c>
      <c r="M26" s="21" t="s">
        <v>106</v>
      </c>
      <c r="N26" s="22">
        <f t="shared" si="13"/>
        <v>0</v>
      </c>
      <c r="O26" s="20" t="s">
        <v>3</v>
      </c>
      <c r="P26" s="21" t="s">
        <v>105</v>
      </c>
      <c r="Q26" s="22">
        <f t="shared" si="14"/>
        <v>0</v>
      </c>
      <c r="R26" s="20" t="s">
        <v>20</v>
      </c>
      <c r="S26" s="21" t="s">
        <v>105</v>
      </c>
      <c r="T26" s="22" t="str">
        <f t="shared" si="15"/>
        <v>2</v>
      </c>
      <c r="U26" s="20" t="s">
        <v>105</v>
      </c>
      <c r="V26" s="21" t="s">
        <v>105</v>
      </c>
      <c r="W26" s="22" t="str">
        <f t="shared" si="16"/>
        <v>5</v>
      </c>
      <c r="X26" s="20" t="s">
        <v>106</v>
      </c>
      <c r="Y26" s="21" t="s">
        <v>105</v>
      </c>
      <c r="Z26" s="113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'8.Spieltag'!AJ26</f>
        <v>95</v>
      </c>
      <c r="AI26" s="32">
        <f>'8.Spieltag'!AK26</f>
        <v>16</v>
      </c>
      <c r="AJ26" s="27">
        <f t="shared" si="20"/>
        <v>102</v>
      </c>
      <c r="AK26" s="28">
        <f t="shared" si="21"/>
        <v>17</v>
      </c>
      <c r="AL26" s="1"/>
    </row>
    <row r="27" spans="1:38" ht="24.9" customHeight="1" thickBot="1" x14ac:dyDescent="0.3">
      <c r="A27" s="32">
        <f t="shared" si="9"/>
        <v>14</v>
      </c>
      <c r="B27" s="24" t="str">
        <f>'8.Spieltag'!B27</f>
        <v>schalke-willi</v>
      </c>
      <c r="C27" s="20"/>
      <c r="D27" s="21"/>
      <c r="E27" s="22"/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 t="str">
        <f t="shared" si="12"/>
        <v>2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106</v>
      </c>
      <c r="Q27" s="22">
        <f t="shared" si="14"/>
        <v>0</v>
      </c>
      <c r="R27" s="20" t="s">
        <v>20</v>
      </c>
      <c r="S27" s="21" t="s">
        <v>106</v>
      </c>
      <c r="T27" s="22" t="str">
        <f t="shared" si="15"/>
        <v>2</v>
      </c>
      <c r="U27" s="20" t="s">
        <v>105</v>
      </c>
      <c r="V27" s="21" t="s">
        <v>105</v>
      </c>
      <c r="W27" s="22" t="str">
        <f t="shared" si="16"/>
        <v>5</v>
      </c>
      <c r="X27" s="20" t="s">
        <v>105</v>
      </c>
      <c r="Y27" s="21" t="s">
        <v>20</v>
      </c>
      <c r="Z27" s="113">
        <f t="shared" si="17"/>
        <v>0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'8.Spieltag'!AJ27</f>
        <v>98</v>
      </c>
      <c r="AI27" s="32">
        <f>'8.Spieltag'!AK27</f>
        <v>12</v>
      </c>
      <c r="AJ27" s="27">
        <f t="shared" si="20"/>
        <v>107</v>
      </c>
      <c r="AK27" s="28">
        <f t="shared" si="21"/>
        <v>14</v>
      </c>
      <c r="AL27" s="1"/>
    </row>
    <row r="28" spans="1:38" ht="24.9" customHeight="1" thickBot="1" x14ac:dyDescent="0.3">
      <c r="A28" s="32">
        <f t="shared" si="9"/>
        <v>21</v>
      </c>
      <c r="B28" s="24" t="str">
        <f>'8.Spieltag'!B28</f>
        <v>schalt04</v>
      </c>
      <c r="C28" s="20" t="s">
        <v>106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 t="str">
        <f t="shared" si="12"/>
        <v>2</v>
      </c>
      <c r="L28" s="20" t="s">
        <v>105</v>
      </c>
      <c r="M28" s="21" t="s">
        <v>20</v>
      </c>
      <c r="N28" s="22" t="str">
        <f t="shared" si="13"/>
        <v>2</v>
      </c>
      <c r="O28" s="20" t="s">
        <v>3</v>
      </c>
      <c r="P28" s="21" t="s">
        <v>105</v>
      </c>
      <c r="Q28" s="22">
        <f t="shared" si="14"/>
        <v>0</v>
      </c>
      <c r="R28" s="20" t="s">
        <v>20</v>
      </c>
      <c r="S28" s="21" t="s">
        <v>105</v>
      </c>
      <c r="T28" s="22" t="str">
        <f t="shared" si="15"/>
        <v>2</v>
      </c>
      <c r="U28" s="20" t="s">
        <v>105</v>
      </c>
      <c r="V28" s="21" t="s">
        <v>20</v>
      </c>
      <c r="W28" s="22">
        <f t="shared" si="16"/>
        <v>0</v>
      </c>
      <c r="X28" s="20" t="s">
        <v>105</v>
      </c>
      <c r="Y28" s="21" t="s">
        <v>20</v>
      </c>
      <c r="Z28" s="113">
        <f t="shared" si="17"/>
        <v>0</v>
      </c>
      <c r="AA28" s="20" t="s">
        <v>20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'8.Spieltag'!AJ28</f>
        <v>81</v>
      </c>
      <c r="AI28" s="32">
        <f>'8.Spieltag'!AK28</f>
        <v>19</v>
      </c>
      <c r="AJ28" s="27">
        <f t="shared" si="20"/>
        <v>87</v>
      </c>
      <c r="AK28" s="28">
        <f t="shared" si="21"/>
        <v>21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106</v>
      </c>
      <c r="D29" s="21" t="s">
        <v>20</v>
      </c>
      <c r="E29" s="22">
        <f t="shared" si="10"/>
        <v>0</v>
      </c>
      <c r="F29" s="20" t="s">
        <v>105</v>
      </c>
      <c r="G29" s="21" t="s">
        <v>3</v>
      </c>
      <c r="H29" s="22" t="str">
        <f t="shared" si="11"/>
        <v>2</v>
      </c>
      <c r="I29" s="20" t="s">
        <v>106</v>
      </c>
      <c r="J29" s="21" t="s">
        <v>3</v>
      </c>
      <c r="K29" s="22" t="str">
        <f t="shared" si="12"/>
        <v>2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105</v>
      </c>
      <c r="T29" s="22" t="str">
        <f t="shared" si="15"/>
        <v>2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20</v>
      </c>
      <c r="Z29" s="113">
        <f t="shared" si="17"/>
        <v>0</v>
      </c>
      <c r="AA29" s="20" t="s">
        <v>20</v>
      </c>
      <c r="AB29" s="21" t="s">
        <v>106</v>
      </c>
      <c r="AC29" s="22">
        <f t="shared" si="18"/>
        <v>0</v>
      </c>
      <c r="AD29" s="23"/>
      <c r="AE29" s="21"/>
      <c r="AF29" s="22"/>
      <c r="AG29" s="24">
        <f t="shared" si="19"/>
        <v>6</v>
      </c>
      <c r="AH29" s="25">
        <f>'8.Spieltag'!AJ29</f>
        <v>107</v>
      </c>
      <c r="AI29" s="32">
        <f>'8.Spieltag'!AK29</f>
        <v>7</v>
      </c>
      <c r="AJ29" s="27">
        <f t="shared" si="20"/>
        <v>113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106</v>
      </c>
      <c r="M30" s="21" t="s">
        <v>105</v>
      </c>
      <c r="N30" s="22" t="str">
        <f t="shared" si="13"/>
        <v>2</v>
      </c>
      <c r="O30" s="20" t="s">
        <v>3</v>
      </c>
      <c r="P30" s="21" t="s">
        <v>20</v>
      </c>
      <c r="Q30" s="22">
        <f t="shared" si="14"/>
        <v>0</v>
      </c>
      <c r="R30" s="20" t="s">
        <v>105</v>
      </c>
      <c r="S30" s="21" t="s">
        <v>106</v>
      </c>
      <c r="T30" s="22" t="str">
        <f t="shared" si="15"/>
        <v>2</v>
      </c>
      <c r="U30" s="20" t="s">
        <v>105</v>
      </c>
      <c r="V30" s="21" t="s">
        <v>105</v>
      </c>
      <c r="W30" s="22" t="str">
        <f t="shared" si="16"/>
        <v>5</v>
      </c>
      <c r="X30" s="20" t="s">
        <v>106</v>
      </c>
      <c r="Y30" s="21" t="s">
        <v>105</v>
      </c>
      <c r="Z30" s="113">
        <f t="shared" si="17"/>
        <v>0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'8.Spieltag'!AJ30</f>
        <v>110</v>
      </c>
      <c r="AI30" s="32">
        <f>'8.Spieltag'!AK30</f>
        <v>4</v>
      </c>
      <c r="AJ30" s="27">
        <f t="shared" si="20"/>
        <v>119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106</v>
      </c>
      <c r="D31" s="21" t="s">
        <v>20</v>
      </c>
      <c r="E31" s="22">
        <f t="shared" si="10"/>
        <v>0</v>
      </c>
      <c r="F31" s="20" t="s">
        <v>105</v>
      </c>
      <c r="G31" s="21" t="s">
        <v>105</v>
      </c>
      <c r="H31" s="22">
        <f t="shared" si="11"/>
        <v>0</v>
      </c>
      <c r="I31" s="20" t="s">
        <v>106</v>
      </c>
      <c r="J31" s="21" t="s">
        <v>3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2</v>
      </c>
      <c r="O31" s="20" t="s">
        <v>3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2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20</v>
      </c>
      <c r="Z31" s="113">
        <f t="shared" si="17"/>
        <v>12</v>
      </c>
      <c r="AA31" s="20" t="s">
        <v>106</v>
      </c>
      <c r="AB31" s="21" t="s">
        <v>20</v>
      </c>
      <c r="AC31" s="22" t="str">
        <f t="shared" si="18"/>
        <v>2</v>
      </c>
      <c r="AD31" s="23"/>
      <c r="AE31" s="21"/>
      <c r="AF31" s="22"/>
      <c r="AG31" s="24">
        <f t="shared" si="19"/>
        <v>23</v>
      </c>
      <c r="AH31" s="25">
        <f>'8.Spieltag'!AJ31</f>
        <v>92</v>
      </c>
      <c r="AI31" s="32">
        <f>'8.Spieltag'!AK31</f>
        <v>17</v>
      </c>
      <c r="AJ31" s="27">
        <f t="shared" si="20"/>
        <v>115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4</v>
      </c>
      <c r="B32" s="24" t="str">
        <f>'8.Spieltag'!B32</f>
        <v>SkillFailer</v>
      </c>
      <c r="C32" s="20"/>
      <c r="D32" s="21"/>
      <c r="E32" s="22"/>
      <c r="F32" s="20" t="s">
        <v>105</v>
      </c>
      <c r="G32" s="21" t="s">
        <v>20</v>
      </c>
      <c r="H32" s="22" t="str">
        <f t="shared" si="11"/>
        <v>5</v>
      </c>
      <c r="I32" s="20" t="s">
        <v>105</v>
      </c>
      <c r="J32" s="21" t="s">
        <v>3</v>
      </c>
      <c r="K32" s="22" t="str">
        <f t="shared" si="12"/>
        <v>2</v>
      </c>
      <c r="L32" s="20" t="s">
        <v>106</v>
      </c>
      <c r="M32" s="21" t="s">
        <v>3</v>
      </c>
      <c r="N32" s="22" t="str">
        <f t="shared" si="13"/>
        <v>5</v>
      </c>
      <c r="O32" s="20" t="s">
        <v>3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113">
        <f t="shared" si="17"/>
        <v>0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16</v>
      </c>
      <c r="AH32" s="25">
        <f>'8.Spieltag'!AJ32</f>
        <v>109</v>
      </c>
      <c r="AI32" s="32">
        <f>'8.Spieltag'!AK32</f>
        <v>6</v>
      </c>
      <c r="AJ32" s="27">
        <f t="shared" si="20"/>
        <v>125</v>
      </c>
      <c r="AK32" s="28">
        <f t="shared" si="21"/>
        <v>4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108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0" t="s">
        <v>105</v>
      </c>
      <c r="Y33" s="21" t="s">
        <v>20</v>
      </c>
      <c r="Z33" s="11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0" t="s">
        <v>20</v>
      </c>
      <c r="AB33" s="21" t="s">
        <v>105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11</v>
      </c>
      <c r="AH33" s="25">
        <f>'8.Spieltag'!AJ33</f>
        <v>78</v>
      </c>
      <c r="AI33" s="32">
        <f>'8.Spieltag'!AK33</f>
        <v>21</v>
      </c>
      <c r="AJ33" s="27">
        <f t="shared" ref="AJ33" si="32">AG33+AH33</f>
        <v>89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3">AK34</f>
        <v>7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0" t="s">
        <v>3</v>
      </c>
      <c r="P34" s="21" t="s">
        <v>105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113">
        <f t="shared" si="17"/>
        <v>0</v>
      </c>
      <c r="AA34" s="20" t="s">
        <v>20</v>
      </c>
      <c r="AB34" s="21" t="s">
        <v>106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6</v>
      </c>
      <c r="AH34" s="25">
        <f>'8.Spieltag'!AJ34</f>
        <v>112</v>
      </c>
      <c r="AI34" s="32">
        <f>'8.Spieltag'!AK34</f>
        <v>2</v>
      </c>
      <c r="AJ34" s="27">
        <f t="shared" ref="AJ34" si="43">AG34+AH34</f>
        <v>118</v>
      </c>
      <c r="AK34" s="28">
        <f t="shared" si="21"/>
        <v>7</v>
      </c>
      <c r="AL34" s="1"/>
    </row>
    <row r="35" spans="1:38" ht="15" customHeight="1" x14ac:dyDescent="0.25">
      <c r="B35"/>
      <c r="C35"/>
      <c r="D35"/>
      <c r="E35" s="89"/>
      <c r="F35"/>
      <c r="G35"/>
      <c r="H35" s="89"/>
      <c r="I35"/>
      <c r="J35"/>
      <c r="K35" s="89"/>
      <c r="L35"/>
      <c r="M35"/>
      <c r="N35" s="89"/>
      <c r="O35"/>
      <c r="P35"/>
      <c r="Q35" s="89"/>
      <c r="R35"/>
      <c r="S35"/>
      <c r="T35" s="89"/>
      <c r="U35"/>
      <c r="V35"/>
      <c r="W35" s="89"/>
      <c r="X35"/>
      <c r="Y35"/>
      <c r="Z35" s="89"/>
      <c r="AA35"/>
      <c r="AB35"/>
      <c r="AC35" s="89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  <row r="43" spans="1:38" x14ac:dyDescent="0.2">
      <c r="B43" s="14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9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13</v>
      </c>
      <c r="M4" s="66"/>
      <c r="N4" s="66"/>
      <c r="O4" s="65" t="s">
        <v>12</v>
      </c>
      <c r="P4" s="66"/>
      <c r="Q4" s="66"/>
      <c r="R4" s="65" t="s">
        <v>60</v>
      </c>
      <c r="S4" s="66"/>
      <c r="T4" s="66"/>
      <c r="U4" s="65" t="s">
        <v>62</v>
      </c>
      <c r="V4" s="66"/>
      <c r="W4" s="66"/>
      <c r="X4" s="65" t="s">
        <v>18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19</v>
      </c>
      <c r="J6" s="68"/>
      <c r="K6" s="69"/>
      <c r="L6" s="64" t="s">
        <v>63</v>
      </c>
      <c r="M6" s="68"/>
      <c r="N6" s="69"/>
      <c r="O6" s="64" t="s">
        <v>66</v>
      </c>
      <c r="P6" s="68"/>
      <c r="Q6" s="69"/>
      <c r="R6" s="64" t="s">
        <v>104</v>
      </c>
      <c r="S6" s="68"/>
      <c r="T6" s="69"/>
      <c r="U6" s="64" t="s">
        <v>64</v>
      </c>
      <c r="V6" s="68"/>
      <c r="W6" s="69"/>
      <c r="X6" s="64" t="s">
        <v>103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105</v>
      </c>
      <c r="J10" s="91" t="s">
        <v>108</v>
      </c>
      <c r="K10" s="92" t="s">
        <v>1</v>
      </c>
      <c r="L10" s="90" t="s">
        <v>105</v>
      </c>
      <c r="M10" s="91" t="s">
        <v>105</v>
      </c>
      <c r="N10" s="92" t="s">
        <v>1</v>
      </c>
      <c r="O10" s="90" t="s">
        <v>3</v>
      </c>
      <c r="P10" s="91" t="s">
        <v>105</v>
      </c>
      <c r="Q10" s="92" t="s">
        <v>1</v>
      </c>
      <c r="R10" s="90" t="s">
        <v>20</v>
      </c>
      <c r="S10" s="91" t="s">
        <v>20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3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3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20</v>
      </c>
      <c r="Q11" s="113">
        <f>IF(OR(EXACT($O$10,O11)*(EXACT($P$10,P11)))=TRUE,$AJ$7,IF(($P$10-$O$10=P11-O11),$AJ$4,IF(OR(EXACT($O$10&gt;$P$10,O11&gt;P11)*EXACT($O$10=$P$10,O11=P11)*EXACT($O$10&lt;$P$10,O11&lt;P11)),$AJ$2,0)))*2*2</f>
        <v>8</v>
      </c>
      <c r="R11" s="20" t="s">
        <v>20</v>
      </c>
      <c r="S11" s="21" t="s">
        <v>106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105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20</v>
      </c>
      <c r="AH11" s="25">
        <f>'9.Spieltag'!AJ11</f>
        <v>93</v>
      </c>
      <c r="AI11" s="32">
        <f>'9.Spieltag'!AK11</f>
        <v>19</v>
      </c>
      <c r="AJ11" s="27">
        <f t="shared" ref="AJ11" si="8">AG11+AH11</f>
        <v>113</v>
      </c>
      <c r="AK11" s="28">
        <f>RANK(AJ11,$AJ$11:$AJ$34)</f>
        <v>20</v>
      </c>
    </row>
    <row r="12" spans="1:38" ht="24.9" customHeight="1" thickBot="1" x14ac:dyDescent="0.3">
      <c r="A12" s="32">
        <f t="shared" ref="A12:A33" si="9">AK12</f>
        <v>6</v>
      </c>
      <c r="B12" s="24" t="str">
        <f>'8.Spieltag'!B12</f>
        <v>atschi91</v>
      </c>
      <c r="C12" s="20" t="s">
        <v>105</v>
      </c>
      <c r="D12" s="21" t="s">
        <v>106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20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108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'9.Spieltag'!AJ12</f>
        <v>119</v>
      </c>
      <c r="AI12" s="32">
        <f>'9.Spieltag'!AK12</f>
        <v>5</v>
      </c>
      <c r="AJ12" s="27">
        <f t="shared" ref="AJ12:AJ32" si="20">AG12+AH12</f>
        <v>138</v>
      </c>
      <c r="AK12" s="28">
        <f t="shared" ref="AK12:AK34" si="21">RANK(AJ12,$AJ$11:$AJ$34)</f>
        <v>6</v>
      </c>
    </row>
    <row r="13" spans="1:38" ht="24.9" customHeight="1" thickBot="1" x14ac:dyDescent="0.3">
      <c r="A13" s="32">
        <f t="shared" si="9"/>
        <v>16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108</v>
      </c>
      <c r="H13" s="22" t="str">
        <f t="shared" si="11"/>
        <v>2</v>
      </c>
      <c r="I13" s="20" t="s">
        <v>3</v>
      </c>
      <c r="J13" s="21" t="s">
        <v>3</v>
      </c>
      <c r="K13" s="22">
        <f t="shared" si="12"/>
        <v>0</v>
      </c>
      <c r="L13" s="20" t="s">
        <v>20</v>
      </c>
      <c r="M13" s="21" t="s">
        <v>105</v>
      </c>
      <c r="N13" s="22">
        <f t="shared" si="13"/>
        <v>0</v>
      </c>
      <c r="O13" s="20" t="s">
        <v>105</v>
      </c>
      <c r="P13" s="21" t="s">
        <v>106</v>
      </c>
      <c r="Q13" s="113">
        <f t="shared" si="14"/>
        <v>8</v>
      </c>
      <c r="R13" s="20" t="s">
        <v>20</v>
      </c>
      <c r="S13" s="21" t="s">
        <v>105</v>
      </c>
      <c r="T13" s="22">
        <f t="shared" si="15"/>
        <v>0</v>
      </c>
      <c r="U13" s="20" t="s">
        <v>105</v>
      </c>
      <c r="V13" s="21" t="s">
        <v>20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16</v>
      </c>
      <c r="AH13" s="25">
        <f>'9.Spieltag'!AJ13</f>
        <v>103</v>
      </c>
      <c r="AI13" s="32">
        <f>'9.Spieltag'!AK13</f>
        <v>16</v>
      </c>
      <c r="AJ13" s="27">
        <f t="shared" si="20"/>
        <v>119</v>
      </c>
      <c r="AK13" s="28">
        <f t="shared" si="21"/>
        <v>16</v>
      </c>
    </row>
    <row r="14" spans="1:38" ht="24.9" customHeight="1" thickBot="1" x14ac:dyDescent="0.3">
      <c r="A14" s="32">
        <f t="shared" si="9"/>
        <v>19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3</v>
      </c>
      <c r="H14" s="22" t="str">
        <f t="shared" si="11"/>
        <v>2</v>
      </c>
      <c r="I14" s="20" t="s">
        <v>3</v>
      </c>
      <c r="J14" s="21" t="s">
        <v>105</v>
      </c>
      <c r="K14" s="22">
        <f t="shared" si="12"/>
        <v>0</v>
      </c>
      <c r="L14" s="20" t="s">
        <v>108</v>
      </c>
      <c r="M14" s="21" t="s">
        <v>106</v>
      </c>
      <c r="N14" s="22">
        <f t="shared" si="13"/>
        <v>0</v>
      </c>
      <c r="O14" s="20" t="s">
        <v>20</v>
      </c>
      <c r="P14" s="21" t="s">
        <v>105</v>
      </c>
      <c r="Q14" s="113">
        <f t="shared" si="14"/>
        <v>8</v>
      </c>
      <c r="R14" s="20" t="s">
        <v>106</v>
      </c>
      <c r="S14" s="21" t="s">
        <v>106</v>
      </c>
      <c r="T14" s="22" t="str">
        <f t="shared" si="15"/>
        <v>3</v>
      </c>
      <c r="U14" s="20" t="s">
        <v>106</v>
      </c>
      <c r="V14" s="21" t="s">
        <v>105</v>
      </c>
      <c r="W14" s="22" t="str">
        <f t="shared" si="16"/>
        <v>2</v>
      </c>
      <c r="X14" s="20" t="s">
        <v>20</v>
      </c>
      <c r="Y14" s="21" t="s">
        <v>106</v>
      </c>
      <c r="Z14" s="22" t="str">
        <f t="shared" si="17"/>
        <v>2</v>
      </c>
      <c r="AA14" s="20" t="s">
        <v>105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19</v>
      </c>
      <c r="AH14" s="25">
        <f>'9.Spieltag'!AJ14</f>
        <v>96</v>
      </c>
      <c r="AI14" s="32">
        <f>'9.Spieltag'!AK14</f>
        <v>18</v>
      </c>
      <c r="AJ14" s="27">
        <f t="shared" si="20"/>
        <v>115</v>
      </c>
      <c r="AK14" s="28">
        <f t="shared" si="21"/>
        <v>19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105</v>
      </c>
      <c r="G15" s="21" t="s">
        <v>3</v>
      </c>
      <c r="H15" s="22" t="str">
        <f t="shared" si="11"/>
        <v>2</v>
      </c>
      <c r="I15" s="20" t="s">
        <v>3</v>
      </c>
      <c r="J15" s="21" t="s">
        <v>106</v>
      </c>
      <c r="K15" s="22">
        <f t="shared" si="12"/>
        <v>0</v>
      </c>
      <c r="L15" s="20" t="s">
        <v>20</v>
      </c>
      <c r="M15" s="21" t="s">
        <v>106</v>
      </c>
      <c r="N15" s="22">
        <f t="shared" si="13"/>
        <v>0</v>
      </c>
      <c r="O15" s="20" t="s">
        <v>105</v>
      </c>
      <c r="P15" s="21" t="s">
        <v>106</v>
      </c>
      <c r="Q15" s="113">
        <f t="shared" si="14"/>
        <v>8</v>
      </c>
      <c r="R15" s="20" t="s">
        <v>20</v>
      </c>
      <c r="S15" s="21" t="s">
        <v>105</v>
      </c>
      <c r="T15" s="22">
        <f t="shared" si="15"/>
        <v>0</v>
      </c>
      <c r="U15" s="20" t="s">
        <v>20</v>
      </c>
      <c r="V15" s="21" t="s">
        <v>105</v>
      </c>
      <c r="W15" s="22">
        <f t="shared" si="16"/>
        <v>0</v>
      </c>
      <c r="X15" s="20" t="s">
        <v>105</v>
      </c>
      <c r="Y15" s="21" t="s">
        <v>106</v>
      </c>
      <c r="Z15" s="22" t="str">
        <f t="shared" si="17"/>
        <v>2</v>
      </c>
      <c r="AA15" s="20" t="s">
        <v>106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'9.Spieltag'!AJ15</f>
        <v>108</v>
      </c>
      <c r="AI15" s="32">
        <f>'9.Spieltag'!AK15</f>
        <v>12</v>
      </c>
      <c r="AJ15" s="27">
        <f t="shared" si="20"/>
        <v>122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15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105</v>
      </c>
      <c r="G16" s="21" t="s">
        <v>20</v>
      </c>
      <c r="H16" s="22" t="str">
        <f t="shared" si="11"/>
        <v>3</v>
      </c>
      <c r="I16" s="20" t="s">
        <v>20</v>
      </c>
      <c r="J16" s="21" t="s">
        <v>105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8</v>
      </c>
      <c r="R16" s="20" t="s">
        <v>20</v>
      </c>
      <c r="S16" s="21" t="s">
        <v>105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105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15</v>
      </c>
      <c r="AH16" s="25">
        <f>'9.Spieltag'!AJ16</f>
        <v>105</v>
      </c>
      <c r="AI16" s="32">
        <f>'9.Spieltag'!AK16</f>
        <v>15</v>
      </c>
      <c r="AJ16" s="27">
        <f t="shared" si="20"/>
        <v>120</v>
      </c>
      <c r="AK16" s="28">
        <f t="shared" si="21"/>
        <v>15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2</v>
      </c>
      <c r="F17" s="20" t="s">
        <v>106</v>
      </c>
      <c r="G17" s="21" t="s">
        <v>20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106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20</v>
      </c>
      <c r="R17" s="20" t="s">
        <v>20</v>
      </c>
      <c r="S17" s="21" t="s">
        <v>105</v>
      </c>
      <c r="T17" s="22">
        <f t="shared" si="15"/>
        <v>0</v>
      </c>
      <c r="U17" s="20" t="s">
        <v>105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26</v>
      </c>
      <c r="AH17" s="25">
        <f>'9.Spieltag'!AJ17</f>
        <v>85</v>
      </c>
      <c r="AI17" s="32">
        <f>'9.Spieltag'!AK17</f>
        <v>23</v>
      </c>
      <c r="AJ17" s="27">
        <f t="shared" si="20"/>
        <v>111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105</v>
      </c>
      <c r="G18" s="21" t="s">
        <v>3</v>
      </c>
      <c r="H18" s="22" t="str">
        <f t="shared" si="11"/>
        <v>2</v>
      </c>
      <c r="I18" s="20" t="s">
        <v>3</v>
      </c>
      <c r="J18" s="21" t="s">
        <v>105</v>
      </c>
      <c r="K18" s="22">
        <f t="shared" si="12"/>
        <v>0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8</v>
      </c>
      <c r="R18" s="20" t="s">
        <v>3</v>
      </c>
      <c r="S18" s="21" t="s">
        <v>106</v>
      </c>
      <c r="T18" s="22">
        <f t="shared" si="15"/>
        <v>0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15</v>
      </c>
      <c r="AH18" s="25">
        <f>'9.Spieltag'!AJ18</f>
        <v>126</v>
      </c>
      <c r="AI18" s="32">
        <f>'9.Spieltag'!AK18</f>
        <v>3</v>
      </c>
      <c r="AJ18" s="27">
        <f t="shared" si="20"/>
        <v>141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22</v>
      </c>
      <c r="B19" s="24" t="str">
        <f>'8.Spieltag'!B19</f>
        <v>Jubby</v>
      </c>
      <c r="C19" s="20"/>
      <c r="D19" s="21"/>
      <c r="E19" s="22"/>
      <c r="F19" s="20" t="s">
        <v>105</v>
      </c>
      <c r="G19" s="21" t="s">
        <v>3</v>
      </c>
      <c r="H19" s="22" t="str">
        <f t="shared" si="11"/>
        <v>2</v>
      </c>
      <c r="I19" s="20" t="s">
        <v>20</v>
      </c>
      <c r="J19" s="21" t="s">
        <v>105</v>
      </c>
      <c r="K19" s="22">
        <f t="shared" si="12"/>
        <v>0</v>
      </c>
      <c r="L19" s="20" t="s">
        <v>3</v>
      </c>
      <c r="M19" s="21" t="s">
        <v>105</v>
      </c>
      <c r="N19" s="22">
        <f t="shared" si="13"/>
        <v>0</v>
      </c>
      <c r="O19" s="20" t="s">
        <v>20</v>
      </c>
      <c r="P19" s="21" t="s">
        <v>105</v>
      </c>
      <c r="Q19" s="113">
        <f t="shared" si="14"/>
        <v>8</v>
      </c>
      <c r="R19" s="20" t="s">
        <v>20</v>
      </c>
      <c r="S19" s="21" t="s">
        <v>20</v>
      </c>
      <c r="T19" s="22" t="str">
        <f t="shared" si="15"/>
        <v>5</v>
      </c>
      <c r="U19" s="20" t="s">
        <v>105</v>
      </c>
      <c r="V19" s="21" t="s">
        <v>20</v>
      </c>
      <c r="W19" s="22" t="str">
        <f t="shared" si="16"/>
        <v>2</v>
      </c>
      <c r="X19" s="20" t="s">
        <v>3</v>
      </c>
      <c r="Y19" s="21" t="s">
        <v>105</v>
      </c>
      <c r="Z19" s="22" t="str">
        <f t="shared" si="17"/>
        <v>2</v>
      </c>
      <c r="AA19" s="20" t="s">
        <v>105</v>
      </c>
      <c r="AB19" s="21" t="s">
        <v>105</v>
      </c>
      <c r="AC19" s="22">
        <f t="shared" si="18"/>
        <v>0</v>
      </c>
      <c r="AD19" s="23"/>
      <c r="AE19" s="21"/>
      <c r="AF19" s="22"/>
      <c r="AG19" s="24">
        <f t="shared" si="19"/>
        <v>19</v>
      </c>
      <c r="AH19" s="25">
        <f>'9.Spieltag'!AJ19</f>
        <v>86</v>
      </c>
      <c r="AI19" s="32">
        <f>'9.Spieltag'!AK19</f>
        <v>22</v>
      </c>
      <c r="AJ19" s="27">
        <f t="shared" si="20"/>
        <v>105</v>
      </c>
      <c r="AK19" s="28">
        <f t="shared" si="21"/>
        <v>22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105</v>
      </c>
      <c r="D20" s="21" t="s">
        <v>20</v>
      </c>
      <c r="E20" s="22" t="str">
        <f t="shared" si="10"/>
        <v>2</v>
      </c>
      <c r="F20" s="20" t="s">
        <v>20</v>
      </c>
      <c r="G20" s="21" t="s">
        <v>20</v>
      </c>
      <c r="H20" s="22">
        <f t="shared" si="11"/>
        <v>0</v>
      </c>
      <c r="I20" s="20" t="s">
        <v>20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>
        <f t="shared" si="13"/>
        <v>0</v>
      </c>
      <c r="O20" s="20" t="s">
        <v>3</v>
      </c>
      <c r="P20" s="21" t="s">
        <v>105</v>
      </c>
      <c r="Q20" s="113">
        <f t="shared" si="14"/>
        <v>20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106</v>
      </c>
      <c r="W20" s="22">
        <f t="shared" si="16"/>
        <v>0</v>
      </c>
      <c r="X20" s="20" t="s">
        <v>108</v>
      </c>
      <c r="Y20" s="21" t="s">
        <v>105</v>
      </c>
      <c r="Z20" s="22" t="str">
        <f t="shared" si="17"/>
        <v>3</v>
      </c>
      <c r="AA20" s="20" t="s">
        <v>105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25</v>
      </c>
      <c r="AH20" s="25">
        <f>'9.Spieltag'!AJ20</f>
        <v>108</v>
      </c>
      <c r="AI20" s="32">
        <f>'9.Spieltag'!AK20</f>
        <v>12</v>
      </c>
      <c r="AJ20" s="27">
        <f t="shared" si="20"/>
        <v>133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20</v>
      </c>
      <c r="E21" s="22" t="str">
        <f t="shared" si="10"/>
        <v>2</v>
      </c>
      <c r="F21" s="20" t="s">
        <v>105</v>
      </c>
      <c r="G21" s="21" t="s">
        <v>3</v>
      </c>
      <c r="H21" s="22" t="str">
        <f t="shared" si="11"/>
        <v>2</v>
      </c>
      <c r="I21" s="20" t="s">
        <v>3</v>
      </c>
      <c r="J21" s="21" t="s">
        <v>20</v>
      </c>
      <c r="K21" s="22">
        <f t="shared" si="12"/>
        <v>0</v>
      </c>
      <c r="L21" s="20" t="s">
        <v>20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113">
        <f t="shared" si="14"/>
        <v>20</v>
      </c>
      <c r="R21" s="20" t="s">
        <v>20</v>
      </c>
      <c r="S21" s="21" t="s">
        <v>20</v>
      </c>
      <c r="T21" s="22" t="str">
        <f t="shared" si="15"/>
        <v>5</v>
      </c>
      <c r="U21" s="20" t="s">
        <v>105</v>
      </c>
      <c r="V21" s="21" t="s">
        <v>105</v>
      </c>
      <c r="W21" s="22">
        <f t="shared" si="16"/>
        <v>0</v>
      </c>
      <c r="X21" s="20" t="s">
        <v>3</v>
      </c>
      <c r="Y21" s="21" t="s">
        <v>106</v>
      </c>
      <c r="Z21" s="22" t="str">
        <f t="shared" si="17"/>
        <v>5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34</v>
      </c>
      <c r="AH21" s="25">
        <f>'9.Spieltag'!AJ21</f>
        <v>128</v>
      </c>
      <c r="AI21" s="32">
        <f>'9.Spieltag'!AK21</f>
        <v>2</v>
      </c>
      <c r="AJ21" s="27">
        <f t="shared" si="20"/>
        <v>162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20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 t="str">
        <f t="shared" si="11"/>
        <v>2</v>
      </c>
      <c r="I22" s="20" t="s">
        <v>105</v>
      </c>
      <c r="J22" s="21" t="s">
        <v>105</v>
      </c>
      <c r="K22" s="22">
        <f t="shared" si="12"/>
        <v>0</v>
      </c>
      <c r="L22" s="20" t="s">
        <v>3</v>
      </c>
      <c r="M22" s="21" t="s">
        <v>106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12</v>
      </c>
      <c r="R22" s="20" t="s">
        <v>20</v>
      </c>
      <c r="S22" s="21" t="s">
        <v>106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5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21</v>
      </c>
      <c r="AH22" s="25">
        <f>'9.Spieltag'!AJ22</f>
        <v>114</v>
      </c>
      <c r="AI22" s="32">
        <f>'9.Spieltag'!AK22</f>
        <v>10</v>
      </c>
      <c r="AJ22" s="27">
        <f t="shared" si="20"/>
        <v>135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6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3</v>
      </c>
      <c r="H23" s="22" t="str">
        <f t="shared" si="11"/>
        <v>2</v>
      </c>
      <c r="I23" s="20" t="s">
        <v>108</v>
      </c>
      <c r="J23" s="21" t="s">
        <v>20</v>
      </c>
      <c r="K23" s="22">
        <f t="shared" si="12"/>
        <v>0</v>
      </c>
      <c r="L23" s="20" t="s">
        <v>20</v>
      </c>
      <c r="M23" s="21" t="s">
        <v>106</v>
      </c>
      <c r="N23" s="22">
        <f t="shared" si="13"/>
        <v>0</v>
      </c>
      <c r="O23" s="20" t="s">
        <v>20</v>
      </c>
      <c r="P23" s="21" t="s">
        <v>106</v>
      </c>
      <c r="Q23" s="113">
        <f t="shared" si="14"/>
        <v>12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3</v>
      </c>
      <c r="Y23" s="21" t="s">
        <v>106</v>
      </c>
      <c r="Z23" s="22" t="str">
        <f t="shared" si="17"/>
        <v>5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21</v>
      </c>
      <c r="AH23" s="25">
        <f>'9.Spieltag'!AJ23</f>
        <v>117</v>
      </c>
      <c r="AI23" s="32">
        <f>'9.Spieltag'!AK23</f>
        <v>8</v>
      </c>
      <c r="AJ23" s="27">
        <f t="shared" si="20"/>
        <v>138</v>
      </c>
      <c r="AK23" s="28">
        <f t="shared" si="21"/>
        <v>6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20</v>
      </c>
      <c r="J24" s="21" t="s">
        <v>105</v>
      </c>
      <c r="K24" s="22">
        <f t="shared" si="12"/>
        <v>0</v>
      </c>
      <c r="L24" s="20" t="s">
        <v>20</v>
      </c>
      <c r="M24" s="21" t="s">
        <v>106</v>
      </c>
      <c r="N24" s="22">
        <f t="shared" si="13"/>
        <v>0</v>
      </c>
      <c r="O24" s="20" t="s">
        <v>20</v>
      </c>
      <c r="P24" s="21" t="s">
        <v>106</v>
      </c>
      <c r="Q24" s="113">
        <f t="shared" si="14"/>
        <v>12</v>
      </c>
      <c r="R24" s="20" t="s">
        <v>3</v>
      </c>
      <c r="S24" s="21" t="s">
        <v>105</v>
      </c>
      <c r="T24" s="22">
        <f t="shared" si="15"/>
        <v>0</v>
      </c>
      <c r="U24" s="20" t="s">
        <v>20</v>
      </c>
      <c r="V24" s="21" t="s">
        <v>105</v>
      </c>
      <c r="W24" s="22">
        <f t="shared" si="16"/>
        <v>0</v>
      </c>
      <c r="X24" s="20" t="s">
        <v>3</v>
      </c>
      <c r="Y24" s="21" t="s">
        <v>105</v>
      </c>
      <c r="Z24" s="22" t="str">
        <f t="shared" si="17"/>
        <v>2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14</v>
      </c>
      <c r="AH24" s="25">
        <f>'9.Spieltag'!AJ24</f>
        <v>131</v>
      </c>
      <c r="AI24" s="32">
        <f>'9.Spieltag'!AK24</f>
        <v>1</v>
      </c>
      <c r="AJ24" s="27">
        <f t="shared" si="20"/>
        <v>145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105</v>
      </c>
      <c r="G25" s="21" t="s">
        <v>105</v>
      </c>
      <c r="H25" s="22">
        <f t="shared" si="11"/>
        <v>0</v>
      </c>
      <c r="I25" s="20" t="s">
        <v>3</v>
      </c>
      <c r="J25" s="21" t="s">
        <v>20</v>
      </c>
      <c r="K25" s="22">
        <f t="shared" si="12"/>
        <v>0</v>
      </c>
      <c r="L25" s="20" t="s">
        <v>108</v>
      </c>
      <c r="M25" s="21" t="s">
        <v>106</v>
      </c>
      <c r="N25" s="22">
        <f t="shared" si="13"/>
        <v>0</v>
      </c>
      <c r="O25" s="20" t="s">
        <v>3</v>
      </c>
      <c r="P25" s="21" t="s">
        <v>106</v>
      </c>
      <c r="Q25" s="113">
        <f t="shared" si="14"/>
        <v>8</v>
      </c>
      <c r="R25" s="20" t="s">
        <v>20</v>
      </c>
      <c r="S25" s="21" t="s">
        <v>105</v>
      </c>
      <c r="T25" s="22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3</v>
      </c>
      <c r="Y25" s="21" t="s">
        <v>106</v>
      </c>
      <c r="Z25" s="22" t="str">
        <f t="shared" si="17"/>
        <v>5</v>
      </c>
      <c r="AA25" s="20" t="s">
        <v>105</v>
      </c>
      <c r="AB25" s="21" t="s">
        <v>20</v>
      </c>
      <c r="AC25" s="22">
        <f t="shared" si="18"/>
        <v>0</v>
      </c>
      <c r="AD25" s="23"/>
      <c r="AE25" s="21"/>
      <c r="AF25" s="22"/>
      <c r="AG25" s="24">
        <f t="shared" si="19"/>
        <v>15</v>
      </c>
      <c r="AH25" s="25">
        <f>'9.Spieltag'!AJ25</f>
        <v>76</v>
      </c>
      <c r="AI25" s="32">
        <f>'9.Spieltag'!AK25</f>
        <v>24</v>
      </c>
      <c r="AJ25" s="27">
        <f t="shared" si="20"/>
        <v>91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16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>
        <f t="shared" si="12"/>
        <v>0</v>
      </c>
      <c r="L26" s="20" t="s">
        <v>108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113">
        <f t="shared" si="14"/>
        <v>12</v>
      </c>
      <c r="R26" s="20" t="s">
        <v>106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20</v>
      </c>
      <c r="Y26" s="21" t="s">
        <v>105</v>
      </c>
      <c r="Z26" s="22" t="str">
        <f t="shared" si="17"/>
        <v>2</v>
      </c>
      <c r="AA26" s="20" t="s">
        <v>105</v>
      </c>
      <c r="AB26" s="21" t="s">
        <v>106</v>
      </c>
      <c r="AC26" s="22" t="str">
        <f t="shared" si="18"/>
        <v>3</v>
      </c>
      <c r="AD26" s="23"/>
      <c r="AE26" s="21"/>
      <c r="AF26" s="22"/>
      <c r="AG26" s="24">
        <f t="shared" si="19"/>
        <v>17</v>
      </c>
      <c r="AH26" s="25">
        <f>'9.Spieltag'!AJ26</f>
        <v>102</v>
      </c>
      <c r="AI26" s="32">
        <f>'9.Spieltag'!AK26</f>
        <v>17</v>
      </c>
      <c r="AJ26" s="27">
        <f t="shared" si="20"/>
        <v>119</v>
      </c>
      <c r="AK26" s="28">
        <f t="shared" si="21"/>
        <v>16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20</v>
      </c>
      <c r="H27" s="22">
        <f t="shared" si="11"/>
        <v>0</v>
      </c>
      <c r="I27" s="20" t="s">
        <v>3</v>
      </c>
      <c r="J27" s="21" t="s">
        <v>105</v>
      </c>
      <c r="K27" s="22">
        <f t="shared" si="12"/>
        <v>0</v>
      </c>
      <c r="L27" s="20" t="s">
        <v>20</v>
      </c>
      <c r="M27" s="21" t="s">
        <v>105</v>
      </c>
      <c r="N27" s="22">
        <f t="shared" si="13"/>
        <v>0</v>
      </c>
      <c r="O27" s="20" t="s">
        <v>3</v>
      </c>
      <c r="P27" s="21" t="s">
        <v>105</v>
      </c>
      <c r="Q27" s="113">
        <f t="shared" si="14"/>
        <v>20</v>
      </c>
      <c r="R27" s="20" t="s">
        <v>20</v>
      </c>
      <c r="S27" s="21" t="s">
        <v>105</v>
      </c>
      <c r="T27" s="22">
        <f t="shared" si="15"/>
        <v>0</v>
      </c>
      <c r="U27" s="20" t="s">
        <v>105</v>
      </c>
      <c r="V27" s="21" t="s">
        <v>106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27</v>
      </c>
      <c r="AH27" s="25">
        <f>'9.Spieltag'!AJ27</f>
        <v>107</v>
      </c>
      <c r="AI27" s="32">
        <f>'9.Spieltag'!AK27</f>
        <v>14</v>
      </c>
      <c r="AJ27" s="27">
        <f t="shared" si="20"/>
        <v>134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105</v>
      </c>
      <c r="D28" s="21" t="s">
        <v>3</v>
      </c>
      <c r="E28" s="22" t="str">
        <f t="shared" si="10"/>
        <v>2</v>
      </c>
      <c r="F28" s="20" t="s">
        <v>105</v>
      </c>
      <c r="G28" s="21" t="s">
        <v>3</v>
      </c>
      <c r="H28" s="22" t="str">
        <f t="shared" si="11"/>
        <v>2</v>
      </c>
      <c r="I28" s="20" t="s">
        <v>20</v>
      </c>
      <c r="J28" s="21" t="s">
        <v>20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3</v>
      </c>
      <c r="P28" s="21" t="s">
        <v>105</v>
      </c>
      <c r="Q28" s="113">
        <f t="shared" si="14"/>
        <v>20</v>
      </c>
      <c r="R28" s="20" t="s">
        <v>105</v>
      </c>
      <c r="S28" s="21" t="s">
        <v>105</v>
      </c>
      <c r="T28" s="22" t="str">
        <f t="shared" si="15"/>
        <v>3</v>
      </c>
      <c r="U28" s="20" t="s">
        <v>105</v>
      </c>
      <c r="V28" s="21" t="s">
        <v>20</v>
      </c>
      <c r="W28" s="22" t="str">
        <f t="shared" si="16"/>
        <v>2</v>
      </c>
      <c r="X28" s="20" t="s">
        <v>108</v>
      </c>
      <c r="Y28" s="21" t="s">
        <v>105</v>
      </c>
      <c r="Z28" s="22" t="str">
        <f t="shared" si="17"/>
        <v>3</v>
      </c>
      <c r="AA28" s="20" t="s">
        <v>106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32</v>
      </c>
      <c r="AH28" s="25">
        <f>'9.Spieltag'!AJ28</f>
        <v>87</v>
      </c>
      <c r="AI28" s="32">
        <f>'9.Spieltag'!AK28</f>
        <v>21</v>
      </c>
      <c r="AJ28" s="27">
        <f t="shared" si="20"/>
        <v>119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9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106</v>
      </c>
      <c r="G29" s="21" t="s">
        <v>20</v>
      </c>
      <c r="H29" s="22" t="str">
        <f t="shared" si="11"/>
        <v>2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106</v>
      </c>
      <c r="N29" s="22">
        <f t="shared" si="13"/>
        <v>0</v>
      </c>
      <c r="O29" s="20" t="s">
        <v>20</v>
      </c>
      <c r="P29" s="21" t="s">
        <v>106</v>
      </c>
      <c r="Q29" s="113">
        <f t="shared" si="14"/>
        <v>12</v>
      </c>
      <c r="R29" s="20" t="s">
        <v>105</v>
      </c>
      <c r="S29" s="21" t="s">
        <v>106</v>
      </c>
      <c r="T29" s="22">
        <f t="shared" si="15"/>
        <v>0</v>
      </c>
      <c r="U29" s="20" t="s">
        <v>105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5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21</v>
      </c>
      <c r="AH29" s="25">
        <f>'9.Spieltag'!AJ29</f>
        <v>113</v>
      </c>
      <c r="AI29" s="32">
        <f>'9.Spieltag'!AK29</f>
        <v>11</v>
      </c>
      <c r="AJ29" s="27">
        <f t="shared" si="20"/>
        <v>134</v>
      </c>
      <c r="AK29" s="28">
        <f t="shared" si="21"/>
        <v>9</v>
      </c>
      <c r="AL29" s="1"/>
    </row>
    <row r="30" spans="1:38" ht="28.2" customHeight="1" thickBot="1" x14ac:dyDescent="0.3">
      <c r="A30" s="32">
        <f t="shared" si="9"/>
        <v>4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0"/>
        <v>2</v>
      </c>
      <c r="F30" s="20" t="s">
        <v>20</v>
      </c>
      <c r="G30" s="21" t="s">
        <v>108</v>
      </c>
      <c r="H30" s="22" t="str">
        <f t="shared" si="11"/>
        <v>2</v>
      </c>
      <c r="I30" s="20" t="s">
        <v>3</v>
      </c>
      <c r="J30" s="21" t="s">
        <v>105</v>
      </c>
      <c r="K30" s="22">
        <f t="shared" si="12"/>
        <v>0</v>
      </c>
      <c r="L30" s="20" t="s">
        <v>20</v>
      </c>
      <c r="M30" s="21" t="s">
        <v>20</v>
      </c>
      <c r="N30" s="22" t="str">
        <f t="shared" si="13"/>
        <v>3</v>
      </c>
      <c r="O30" s="20" t="s">
        <v>105</v>
      </c>
      <c r="P30" s="21" t="s">
        <v>106</v>
      </c>
      <c r="Q30" s="113">
        <f t="shared" si="14"/>
        <v>8</v>
      </c>
      <c r="R30" s="20" t="s">
        <v>106</v>
      </c>
      <c r="S30" s="21" t="s">
        <v>106</v>
      </c>
      <c r="T30" s="22" t="str">
        <f t="shared" si="15"/>
        <v>3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106</v>
      </c>
      <c r="Z30" s="22" t="str">
        <f t="shared" si="17"/>
        <v>2</v>
      </c>
      <c r="AA30" s="20" t="s">
        <v>20</v>
      </c>
      <c r="AB30" s="21" t="s">
        <v>105</v>
      </c>
      <c r="AC30" s="22" t="str">
        <f t="shared" si="18"/>
        <v>5</v>
      </c>
      <c r="AD30" s="23"/>
      <c r="AE30" s="21"/>
      <c r="AF30" s="22"/>
      <c r="AG30" s="24">
        <f t="shared" si="19"/>
        <v>25</v>
      </c>
      <c r="AH30" s="25">
        <f>'9.Spieltag'!AJ30</f>
        <v>119</v>
      </c>
      <c r="AI30" s="32">
        <f>'9.Spieltag'!AK30</f>
        <v>5</v>
      </c>
      <c r="AJ30" s="27">
        <f t="shared" si="20"/>
        <v>144</v>
      </c>
      <c r="AK30" s="28">
        <f t="shared" si="21"/>
        <v>4</v>
      </c>
      <c r="AL30" s="1"/>
    </row>
    <row r="31" spans="1:38" ht="28.2" customHeight="1" thickBot="1" x14ac:dyDescent="0.3">
      <c r="A31" s="32">
        <f t="shared" si="9"/>
        <v>12</v>
      </c>
      <c r="B31" s="24" t="str">
        <f>'8.Spieltag'!B31</f>
        <v>Silja04</v>
      </c>
      <c r="C31" s="20" t="s">
        <v>20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 t="str">
        <f t="shared" si="11"/>
        <v>2</v>
      </c>
      <c r="I31" s="20" t="s">
        <v>3</v>
      </c>
      <c r="J31" s="21" t="s">
        <v>105</v>
      </c>
      <c r="K31" s="22">
        <f t="shared" si="12"/>
        <v>0</v>
      </c>
      <c r="L31" s="20" t="s">
        <v>108</v>
      </c>
      <c r="M31" s="21" t="s">
        <v>106</v>
      </c>
      <c r="N31" s="22">
        <f t="shared" si="13"/>
        <v>0</v>
      </c>
      <c r="O31" s="20" t="s">
        <v>105</v>
      </c>
      <c r="P31" s="21" t="s">
        <v>106</v>
      </c>
      <c r="Q31" s="113">
        <f t="shared" si="14"/>
        <v>8</v>
      </c>
      <c r="R31" s="20" t="s">
        <v>20</v>
      </c>
      <c r="S31" s="21" t="s">
        <v>20</v>
      </c>
      <c r="T31" s="22" t="str">
        <f t="shared" si="15"/>
        <v>5</v>
      </c>
      <c r="U31" s="20" t="s">
        <v>3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105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17</v>
      </c>
      <c r="AH31" s="25">
        <f>'9.Spieltag'!AJ31</f>
        <v>115</v>
      </c>
      <c r="AI31" s="32">
        <f>'9.Spieltag'!AK31</f>
        <v>9</v>
      </c>
      <c r="AJ31" s="27">
        <f t="shared" si="20"/>
        <v>132</v>
      </c>
      <c r="AK31" s="28">
        <f t="shared" si="21"/>
        <v>12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2</v>
      </c>
      <c r="F32" s="20" t="s">
        <v>105</v>
      </c>
      <c r="G32" s="21" t="s">
        <v>20</v>
      </c>
      <c r="H32" s="22" t="str">
        <f t="shared" si="11"/>
        <v>3</v>
      </c>
      <c r="I32" s="20" t="s">
        <v>20</v>
      </c>
      <c r="J32" s="21" t="s">
        <v>105</v>
      </c>
      <c r="K32" s="22">
        <f t="shared" si="12"/>
        <v>0</v>
      </c>
      <c r="L32" s="20" t="s">
        <v>3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8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3</v>
      </c>
      <c r="Y32" s="21" t="s">
        <v>20</v>
      </c>
      <c r="Z32" s="22" t="str">
        <f t="shared" si="17"/>
        <v>2</v>
      </c>
      <c r="AA32" s="20" t="s">
        <v>20</v>
      </c>
      <c r="AB32" s="21" t="s">
        <v>105</v>
      </c>
      <c r="AC32" s="22" t="str">
        <f t="shared" si="18"/>
        <v>5</v>
      </c>
      <c r="AD32" s="23"/>
      <c r="AE32" s="21"/>
      <c r="AF32" s="22"/>
      <c r="AG32" s="24">
        <f t="shared" si="19"/>
        <v>22</v>
      </c>
      <c r="AH32" s="25">
        <f>'9.Spieltag'!AJ32</f>
        <v>125</v>
      </c>
      <c r="AI32" s="32">
        <f>'9.Spieltag'!AK32</f>
        <v>4</v>
      </c>
      <c r="AJ32" s="27">
        <f t="shared" si="20"/>
        <v>147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23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108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113">
        <f t="shared" si="14"/>
        <v>8</v>
      </c>
      <c r="R33" s="20" t="s">
        <v>20</v>
      </c>
      <c r="S33" s="21" t="s">
        <v>105</v>
      </c>
      <c r="T33" s="22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'9.Spieltag'!AJ33</f>
        <v>89</v>
      </c>
      <c r="AI33" s="32">
        <f>'9.Spieltag'!AK33</f>
        <v>20</v>
      </c>
      <c r="AJ33" s="27">
        <f t="shared" ref="AJ33" si="31">AG33+AH33</f>
        <v>101</v>
      </c>
      <c r="AK33" s="28">
        <f t="shared" si="21"/>
        <v>23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3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108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8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14</v>
      </c>
      <c r="AH34" s="25">
        <f>'9.Spieltag'!AJ34</f>
        <v>118</v>
      </c>
      <c r="AI34" s="32">
        <f>'9.Spieltag'!AK34</f>
        <v>7</v>
      </c>
      <c r="AJ34" s="27">
        <f t="shared" ref="AJ34" si="42">AG34+AH34</f>
        <v>132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63</v>
      </c>
      <c r="G4" s="66"/>
      <c r="H4" s="66"/>
      <c r="I4" s="65" t="s">
        <v>103</v>
      </c>
      <c r="J4" s="66"/>
      <c r="K4" s="66"/>
      <c r="L4" s="65" t="s">
        <v>15</v>
      </c>
      <c r="M4" s="66"/>
      <c r="N4" s="66"/>
      <c r="O4" s="65" t="s">
        <v>104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22</v>
      </c>
      <c r="G6" s="68"/>
      <c r="H6" s="69"/>
      <c r="I6" s="64" t="s">
        <v>62</v>
      </c>
      <c r="J6" s="68"/>
      <c r="K6" s="69"/>
      <c r="L6" s="64" t="s">
        <v>18</v>
      </c>
      <c r="M6" s="68"/>
      <c r="N6" s="69"/>
      <c r="O6" s="64" t="s">
        <v>65</v>
      </c>
      <c r="P6" s="68"/>
      <c r="Q6" s="69"/>
      <c r="R6" s="64" t="s">
        <v>60</v>
      </c>
      <c r="S6" s="68"/>
      <c r="T6" s="69"/>
      <c r="U6" s="64" t="s">
        <v>13</v>
      </c>
      <c r="V6" s="68"/>
      <c r="W6" s="69"/>
      <c r="X6" s="64" t="s">
        <v>14</v>
      </c>
      <c r="Y6" s="68"/>
      <c r="Z6" s="69"/>
      <c r="AA6" s="64" t="s">
        <v>12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105</v>
      </c>
      <c r="G10" s="91" t="s">
        <v>3</v>
      </c>
      <c r="H10" s="92" t="s">
        <v>1</v>
      </c>
      <c r="I10" s="90" t="s">
        <v>108</v>
      </c>
      <c r="J10" s="91" t="s">
        <v>105</v>
      </c>
      <c r="K10" s="92" t="s">
        <v>1</v>
      </c>
      <c r="L10" s="90" t="s">
        <v>105</v>
      </c>
      <c r="M10" s="91" t="s">
        <v>3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3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20</v>
      </c>
      <c r="D11" s="21" t="s">
        <v>20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3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3"/>
      <c r="AE11" s="21"/>
      <c r="AF11" s="22"/>
      <c r="AG11" s="24">
        <f t="shared" ref="AG11" si="7">E11+H11+K11+N11+Q11+T11+W11+Z11+AC11+AF11</f>
        <v>8</v>
      </c>
      <c r="AH11" s="25">
        <f>'10.Spieltag'!AJ11</f>
        <v>113</v>
      </c>
      <c r="AI11" s="32">
        <f>'10.Spieltag'!AK11</f>
        <v>20</v>
      </c>
      <c r="AJ11" s="27">
        <f t="shared" ref="AJ11" si="8">AG11+AH11</f>
        <v>121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0" t="s">
        <v>105</v>
      </c>
      <c r="G12" s="21" t="s">
        <v>106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'10.Spieltag'!AJ12</f>
        <v>138</v>
      </c>
      <c r="AI12" s="32">
        <f>'10.Spieltag'!AK12</f>
        <v>6</v>
      </c>
      <c r="AJ12" s="27">
        <f t="shared" ref="AJ12:AJ32" si="20">AG12+AH12</f>
        <v>150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>
        <f t="shared" si="11"/>
        <v>0</v>
      </c>
      <c r="I13" s="20" t="s">
        <v>105</v>
      </c>
      <c r="J13" s="21" t="s">
        <v>20</v>
      </c>
      <c r="K13" s="22">
        <f t="shared" si="12"/>
        <v>0</v>
      </c>
      <c r="L13" s="20" t="s">
        <v>105</v>
      </c>
      <c r="M13" s="21" t="s">
        <v>20</v>
      </c>
      <c r="N13" s="22" t="str">
        <f t="shared" si="13"/>
        <v>2</v>
      </c>
      <c r="O13" s="20" t="s">
        <v>20</v>
      </c>
      <c r="P13" s="21" t="s">
        <v>20</v>
      </c>
      <c r="Q13" s="22">
        <f t="shared" si="14"/>
        <v>0</v>
      </c>
      <c r="R13" s="20" t="s">
        <v>3</v>
      </c>
      <c r="S13" s="21" t="s">
        <v>105</v>
      </c>
      <c r="T13" s="22" t="str">
        <f t="shared" si="15"/>
        <v>2</v>
      </c>
      <c r="U13" s="20" t="s">
        <v>3</v>
      </c>
      <c r="V13" s="21" t="s">
        <v>105</v>
      </c>
      <c r="W13" s="22" t="str">
        <f t="shared" si="16"/>
        <v>2</v>
      </c>
      <c r="X13" s="20" t="s">
        <v>20</v>
      </c>
      <c r="Y13" s="21" t="s">
        <v>3</v>
      </c>
      <c r="Z13" s="22">
        <f t="shared" si="17"/>
        <v>0</v>
      </c>
      <c r="AA13" s="20" t="s">
        <v>105</v>
      </c>
      <c r="AB13" s="21" t="s">
        <v>20</v>
      </c>
      <c r="AC13" s="113">
        <f t="shared" si="18"/>
        <v>0</v>
      </c>
      <c r="AD13" s="23"/>
      <c r="AE13" s="21"/>
      <c r="AF13" s="22"/>
      <c r="AG13" s="24">
        <f t="shared" si="19"/>
        <v>6</v>
      </c>
      <c r="AH13" s="25">
        <f>'10.Spieltag'!AJ13</f>
        <v>119</v>
      </c>
      <c r="AI13" s="32">
        <f>'10.Spieltag'!AK13</f>
        <v>16</v>
      </c>
      <c r="AJ13" s="27">
        <f t="shared" si="20"/>
        <v>125</v>
      </c>
      <c r="AK13" s="28">
        <f t="shared" si="21"/>
        <v>18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 t="str">
        <f t="shared" si="11"/>
        <v>3</v>
      </c>
      <c r="I14" s="20" t="s">
        <v>105</v>
      </c>
      <c r="J14" s="21" t="s">
        <v>3</v>
      </c>
      <c r="K14" s="22">
        <f t="shared" si="12"/>
        <v>0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20</v>
      </c>
      <c r="Q14" s="22" t="str">
        <f t="shared" si="14"/>
        <v>2</v>
      </c>
      <c r="R14" s="20" t="s">
        <v>3</v>
      </c>
      <c r="S14" s="21" t="s">
        <v>105</v>
      </c>
      <c r="T14" s="22" t="str">
        <f t="shared" si="15"/>
        <v>2</v>
      </c>
      <c r="U14" s="20" t="s">
        <v>3</v>
      </c>
      <c r="V14" s="21" t="s">
        <v>105</v>
      </c>
      <c r="W14" s="22" t="str">
        <f t="shared" si="16"/>
        <v>2</v>
      </c>
      <c r="X14" s="20" t="s">
        <v>20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113">
        <f t="shared" si="18"/>
        <v>0</v>
      </c>
      <c r="AD14" s="23"/>
      <c r="AE14" s="21"/>
      <c r="AF14" s="22"/>
      <c r="AG14" s="24">
        <f t="shared" si="19"/>
        <v>14</v>
      </c>
      <c r="AH14" s="25">
        <f>'10.Spieltag'!AJ14</f>
        <v>115</v>
      </c>
      <c r="AI14" s="32">
        <f>'10.Spieltag'!AK14</f>
        <v>19</v>
      </c>
      <c r="AJ14" s="27">
        <f t="shared" si="20"/>
        <v>129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105</v>
      </c>
      <c r="H15" s="22">
        <f t="shared" si="11"/>
        <v>0</v>
      </c>
      <c r="I15" s="20" t="s">
        <v>106</v>
      </c>
      <c r="J15" s="21" t="s">
        <v>20</v>
      </c>
      <c r="K15" s="22">
        <f t="shared" si="12"/>
        <v>0</v>
      </c>
      <c r="L15" s="20" t="s">
        <v>20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20</v>
      </c>
      <c r="V15" s="21" t="s">
        <v>105</v>
      </c>
      <c r="W15" s="22" t="str">
        <f t="shared" si="16"/>
        <v>3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113">
        <f t="shared" si="18"/>
        <v>0</v>
      </c>
      <c r="AD15" s="23"/>
      <c r="AE15" s="21"/>
      <c r="AF15" s="22"/>
      <c r="AG15" s="24">
        <f t="shared" si="19"/>
        <v>10</v>
      </c>
      <c r="AH15" s="25">
        <f>'10.Spieltag'!AJ15</f>
        <v>122</v>
      </c>
      <c r="AI15" s="32">
        <f>'10.Spieltag'!AK15</f>
        <v>14</v>
      </c>
      <c r="AJ15" s="27">
        <f t="shared" si="20"/>
        <v>132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105</v>
      </c>
      <c r="E16" s="22">
        <f t="shared" si="10"/>
        <v>0</v>
      </c>
      <c r="F16" s="20" t="s">
        <v>20</v>
      </c>
      <c r="G16" s="21" t="s">
        <v>105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2</v>
      </c>
      <c r="AA16" s="20" t="s">
        <v>20</v>
      </c>
      <c r="AB16" s="21" t="s">
        <v>20</v>
      </c>
      <c r="AC16" s="113">
        <f t="shared" si="18"/>
        <v>0</v>
      </c>
      <c r="AD16" s="23"/>
      <c r="AE16" s="21"/>
      <c r="AF16" s="22"/>
      <c r="AG16" s="24">
        <f t="shared" si="19"/>
        <v>4</v>
      </c>
      <c r="AH16" s="25">
        <f>'10.Spieltag'!AJ16</f>
        <v>120</v>
      </c>
      <c r="AI16" s="32">
        <f>'10.Spieltag'!AK16</f>
        <v>15</v>
      </c>
      <c r="AJ16" s="27">
        <f t="shared" si="20"/>
        <v>124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17</v>
      </c>
      <c r="B17" s="24" t="str">
        <f>'8.Spieltag'!B17</f>
        <v>Gudrun</v>
      </c>
      <c r="C17" s="20" t="s">
        <v>106</v>
      </c>
      <c r="D17" s="21" t="s">
        <v>105</v>
      </c>
      <c r="E17" s="22">
        <f t="shared" si="10"/>
        <v>0</v>
      </c>
      <c r="F17" s="20" t="s">
        <v>20</v>
      </c>
      <c r="G17" s="21" t="s">
        <v>105</v>
      </c>
      <c r="H17" s="22">
        <f t="shared" si="11"/>
        <v>0</v>
      </c>
      <c r="I17" s="20" t="s">
        <v>105</v>
      </c>
      <c r="J17" s="21" t="s">
        <v>20</v>
      </c>
      <c r="K17" s="22">
        <f t="shared" si="12"/>
        <v>0</v>
      </c>
      <c r="L17" s="20" t="s">
        <v>3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5</v>
      </c>
      <c r="R17" s="20" t="s">
        <v>20</v>
      </c>
      <c r="S17" s="21" t="s">
        <v>105</v>
      </c>
      <c r="T17" s="22" t="str">
        <f t="shared" si="15"/>
        <v>5</v>
      </c>
      <c r="U17" s="20" t="s">
        <v>3</v>
      </c>
      <c r="V17" s="21" t="s">
        <v>20</v>
      </c>
      <c r="W17" s="22" t="str">
        <f t="shared" si="16"/>
        <v>5</v>
      </c>
      <c r="X17" s="20" t="s">
        <v>20</v>
      </c>
      <c r="Y17" s="21" t="s">
        <v>20</v>
      </c>
      <c r="Z17" s="22">
        <f t="shared" si="17"/>
        <v>0</v>
      </c>
      <c r="AA17" s="20" t="s">
        <v>105</v>
      </c>
      <c r="AB17" s="21" t="s">
        <v>3</v>
      </c>
      <c r="AC17" s="113">
        <f t="shared" si="18"/>
        <v>0</v>
      </c>
      <c r="AD17" s="23"/>
      <c r="AE17" s="21"/>
      <c r="AF17" s="22"/>
      <c r="AG17" s="24">
        <f t="shared" si="19"/>
        <v>15</v>
      </c>
      <c r="AH17" s="25">
        <f>'10.Spieltag'!AJ17</f>
        <v>111</v>
      </c>
      <c r="AI17" s="32">
        <f>'10.Spieltag'!AK17</f>
        <v>21</v>
      </c>
      <c r="AJ17" s="27">
        <f t="shared" si="20"/>
        <v>126</v>
      </c>
      <c r="AK17" s="28">
        <f t="shared" si="21"/>
        <v>17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>
        <f t="shared" si="11"/>
        <v>0</v>
      </c>
      <c r="I18" s="20" t="s">
        <v>105</v>
      </c>
      <c r="J18" s="21" t="s">
        <v>3</v>
      </c>
      <c r="K18" s="22">
        <f t="shared" si="12"/>
        <v>0</v>
      </c>
      <c r="L18" s="20" t="s">
        <v>105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20</v>
      </c>
      <c r="T18" s="22" t="str">
        <f t="shared" si="15"/>
        <v>3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 t="str">
        <f t="shared" si="17"/>
        <v>2</v>
      </c>
      <c r="AA18" s="20" t="s">
        <v>20</v>
      </c>
      <c r="AB18" s="21" t="s">
        <v>3</v>
      </c>
      <c r="AC18" s="113">
        <f t="shared" si="18"/>
        <v>0</v>
      </c>
      <c r="AD18" s="23"/>
      <c r="AE18" s="21"/>
      <c r="AF18" s="22"/>
      <c r="AG18" s="24">
        <f t="shared" si="19"/>
        <v>7</v>
      </c>
      <c r="AH18" s="25">
        <f>'10.Spieltag'!AJ18</f>
        <v>141</v>
      </c>
      <c r="AI18" s="32">
        <f>'10.Spieltag'!AK18</f>
        <v>5</v>
      </c>
      <c r="AJ18" s="27">
        <f t="shared" si="20"/>
        <v>148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20</v>
      </c>
      <c r="D19" s="21" t="s">
        <v>20</v>
      </c>
      <c r="E19" s="22">
        <f t="shared" si="10"/>
        <v>0</v>
      </c>
      <c r="F19" s="20" t="s">
        <v>105</v>
      </c>
      <c r="G19" s="21" t="s">
        <v>106</v>
      </c>
      <c r="H19" s="22">
        <f t="shared" si="11"/>
        <v>0</v>
      </c>
      <c r="I19" s="20" t="s">
        <v>105</v>
      </c>
      <c r="J19" s="21" t="s">
        <v>3</v>
      </c>
      <c r="K19" s="22">
        <f t="shared" si="12"/>
        <v>0</v>
      </c>
      <c r="L19" s="20" t="s">
        <v>20</v>
      </c>
      <c r="M19" s="21" t="s">
        <v>105</v>
      </c>
      <c r="N19" s="22">
        <f t="shared" si="13"/>
        <v>0</v>
      </c>
      <c r="O19" s="20" t="s">
        <v>3</v>
      </c>
      <c r="P19" s="21" t="s">
        <v>105</v>
      </c>
      <c r="Q19" s="22">
        <f t="shared" si="14"/>
        <v>0</v>
      </c>
      <c r="R19" s="20" t="s">
        <v>20</v>
      </c>
      <c r="S19" s="21" t="s">
        <v>20</v>
      </c>
      <c r="T19" s="22">
        <f t="shared" si="15"/>
        <v>0</v>
      </c>
      <c r="U19" s="20" t="s">
        <v>108</v>
      </c>
      <c r="V19" s="21" t="s">
        <v>20</v>
      </c>
      <c r="W19" s="22" t="str">
        <f t="shared" si="16"/>
        <v>2</v>
      </c>
      <c r="X19" s="20" t="s">
        <v>20</v>
      </c>
      <c r="Y19" s="21" t="s">
        <v>20</v>
      </c>
      <c r="Z19" s="22">
        <f t="shared" si="17"/>
        <v>0</v>
      </c>
      <c r="AA19" s="20" t="s">
        <v>105</v>
      </c>
      <c r="AB19" s="21" t="s">
        <v>20</v>
      </c>
      <c r="AC19" s="113">
        <f t="shared" si="18"/>
        <v>0</v>
      </c>
      <c r="AD19" s="23"/>
      <c r="AE19" s="21"/>
      <c r="AF19" s="22"/>
      <c r="AG19" s="24">
        <f t="shared" si="19"/>
        <v>2</v>
      </c>
      <c r="AH19" s="25">
        <f>'10.Spieltag'!AJ19</f>
        <v>105</v>
      </c>
      <c r="AI19" s="32">
        <f>'10.Spieltag'!AK19</f>
        <v>22</v>
      </c>
      <c r="AJ19" s="27">
        <f t="shared" si="20"/>
        <v>107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105</v>
      </c>
      <c r="E20" s="22" t="str">
        <f t="shared" si="10"/>
        <v>5</v>
      </c>
      <c r="F20" s="20" t="s">
        <v>3</v>
      </c>
      <c r="G20" s="21" t="s">
        <v>105</v>
      </c>
      <c r="H20" s="22">
        <f t="shared" si="11"/>
        <v>0</v>
      </c>
      <c r="I20" s="20" t="s">
        <v>106</v>
      </c>
      <c r="J20" s="21" t="s">
        <v>20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3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 t="str">
        <f t="shared" si="17"/>
        <v>2</v>
      </c>
      <c r="AA20" s="20" t="s">
        <v>106</v>
      </c>
      <c r="AB20" s="21" t="s">
        <v>105</v>
      </c>
      <c r="AC20" s="113">
        <f t="shared" si="18"/>
        <v>0</v>
      </c>
      <c r="AD20" s="23"/>
      <c r="AE20" s="21"/>
      <c r="AF20" s="22"/>
      <c r="AG20" s="24">
        <f t="shared" si="19"/>
        <v>12</v>
      </c>
      <c r="AH20" s="25">
        <f>'10.Spieltag'!AJ20</f>
        <v>133</v>
      </c>
      <c r="AI20" s="32">
        <f>'10.Spieltag'!AK20</f>
        <v>11</v>
      </c>
      <c r="AJ20" s="27">
        <f t="shared" si="20"/>
        <v>145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20</v>
      </c>
      <c r="G21" s="21" t="s">
        <v>105</v>
      </c>
      <c r="H21" s="22">
        <f t="shared" si="11"/>
        <v>0</v>
      </c>
      <c r="I21" s="20" t="s">
        <v>105</v>
      </c>
      <c r="J21" s="21" t="s">
        <v>3</v>
      </c>
      <c r="K21" s="22">
        <f t="shared" si="12"/>
        <v>0</v>
      </c>
      <c r="L21" s="20" t="s">
        <v>20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105</v>
      </c>
      <c r="T21" s="22" t="str">
        <f t="shared" si="15"/>
        <v>2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 t="str">
        <f t="shared" si="17"/>
        <v>2</v>
      </c>
      <c r="AA21" s="20" t="s">
        <v>105</v>
      </c>
      <c r="AB21" s="21" t="s">
        <v>20</v>
      </c>
      <c r="AC21" s="113">
        <f t="shared" si="18"/>
        <v>0</v>
      </c>
      <c r="AD21" s="23"/>
      <c r="AE21" s="21"/>
      <c r="AF21" s="22"/>
      <c r="AG21" s="24">
        <f t="shared" si="19"/>
        <v>6</v>
      </c>
      <c r="AH21" s="25">
        <f>'10.Spieltag'!AJ21</f>
        <v>162</v>
      </c>
      <c r="AI21" s="32">
        <f>'10.Spieltag'!AK21</f>
        <v>1</v>
      </c>
      <c r="AJ21" s="27">
        <f t="shared" si="20"/>
        <v>168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105</v>
      </c>
      <c r="D22" s="21" t="s">
        <v>106</v>
      </c>
      <c r="E22" s="22" t="str">
        <f t="shared" si="10"/>
        <v>3</v>
      </c>
      <c r="F22" s="20" t="s">
        <v>20</v>
      </c>
      <c r="G22" s="21" t="s">
        <v>106</v>
      </c>
      <c r="H22" s="22">
        <f t="shared" si="11"/>
        <v>0</v>
      </c>
      <c r="I22" s="20" t="s">
        <v>105</v>
      </c>
      <c r="J22" s="21" t="s">
        <v>105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105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106</v>
      </c>
      <c r="V22" s="21" t="s">
        <v>20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106</v>
      </c>
      <c r="AB22" s="21" t="s">
        <v>20</v>
      </c>
      <c r="AC22" s="113">
        <f t="shared" si="18"/>
        <v>0</v>
      </c>
      <c r="AD22" s="23"/>
      <c r="AE22" s="21"/>
      <c r="AF22" s="22"/>
      <c r="AG22" s="24">
        <f t="shared" si="19"/>
        <v>7</v>
      </c>
      <c r="AH22" s="25">
        <f>'10.Spieltag'!AJ22</f>
        <v>135</v>
      </c>
      <c r="AI22" s="32">
        <f>'10.Spieltag'!AK22</f>
        <v>8</v>
      </c>
      <c r="AJ22" s="27">
        <f t="shared" si="20"/>
        <v>142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10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106</v>
      </c>
      <c r="H23" s="22">
        <f t="shared" si="11"/>
        <v>0</v>
      </c>
      <c r="I23" s="20" t="s">
        <v>105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22">
        <f t="shared" si="15"/>
        <v>0</v>
      </c>
      <c r="U23" s="20" t="s">
        <v>3</v>
      </c>
      <c r="V23" s="21" t="s">
        <v>20</v>
      </c>
      <c r="W23" s="22" t="str">
        <f t="shared" si="16"/>
        <v>5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20</v>
      </c>
      <c r="AC23" s="113">
        <f t="shared" si="18"/>
        <v>0</v>
      </c>
      <c r="AD23" s="23"/>
      <c r="AE23" s="21"/>
      <c r="AF23" s="22"/>
      <c r="AG23" s="24">
        <f t="shared" si="19"/>
        <v>5</v>
      </c>
      <c r="AH23" s="25">
        <f>'10.Spieltag'!AJ23</f>
        <v>138</v>
      </c>
      <c r="AI23" s="32">
        <f>'10.Spieltag'!AK23</f>
        <v>6</v>
      </c>
      <c r="AJ23" s="27">
        <f t="shared" si="20"/>
        <v>143</v>
      </c>
      <c r="AK23" s="28">
        <f t="shared" si="21"/>
        <v>10</v>
      </c>
      <c r="AL23" s="1"/>
    </row>
    <row r="24" spans="1:38" ht="24.9" customHeight="1" thickBot="1" x14ac:dyDescent="0.3">
      <c r="A24" s="32">
        <f t="shared" si="9"/>
        <v>3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105</v>
      </c>
      <c r="G24" s="21" t="s">
        <v>105</v>
      </c>
      <c r="H24" s="22">
        <f t="shared" si="11"/>
        <v>0</v>
      </c>
      <c r="I24" s="20" t="s">
        <v>3</v>
      </c>
      <c r="J24" s="21" t="s">
        <v>20</v>
      </c>
      <c r="K24" s="22" t="str">
        <f t="shared" si="12"/>
        <v>2</v>
      </c>
      <c r="L24" s="20" t="s">
        <v>3</v>
      </c>
      <c r="M24" s="21" t="s">
        <v>20</v>
      </c>
      <c r="N24" s="22">
        <f t="shared" si="13"/>
        <v>0</v>
      </c>
      <c r="O24" s="20" t="s">
        <v>106</v>
      </c>
      <c r="P24" s="21" t="s">
        <v>106</v>
      </c>
      <c r="Q24" s="22">
        <f t="shared" si="14"/>
        <v>0</v>
      </c>
      <c r="R24" s="20" t="s">
        <v>20</v>
      </c>
      <c r="S24" s="21" t="s">
        <v>106</v>
      </c>
      <c r="T24" s="22" t="str">
        <f t="shared" si="15"/>
        <v>2</v>
      </c>
      <c r="U24" s="20" t="s">
        <v>108</v>
      </c>
      <c r="V24" s="21" t="s">
        <v>20</v>
      </c>
      <c r="W24" s="22" t="str">
        <f t="shared" si="16"/>
        <v>2</v>
      </c>
      <c r="X24" s="20" t="s">
        <v>20</v>
      </c>
      <c r="Y24" s="21" t="s">
        <v>3</v>
      </c>
      <c r="Z24" s="22">
        <f t="shared" si="17"/>
        <v>0</v>
      </c>
      <c r="AA24" s="20" t="s">
        <v>105</v>
      </c>
      <c r="AB24" s="21" t="s">
        <v>20</v>
      </c>
      <c r="AC24" s="113">
        <f t="shared" si="18"/>
        <v>0</v>
      </c>
      <c r="AD24" s="23"/>
      <c r="AE24" s="21"/>
      <c r="AF24" s="22"/>
      <c r="AG24" s="24">
        <f t="shared" si="19"/>
        <v>6</v>
      </c>
      <c r="AH24" s="25">
        <f>'10.Spieltag'!AJ24</f>
        <v>145</v>
      </c>
      <c r="AI24" s="32">
        <f>'10.Spieltag'!AK24</f>
        <v>3</v>
      </c>
      <c r="AJ24" s="27">
        <f t="shared" si="20"/>
        <v>151</v>
      </c>
      <c r="AK24" s="28">
        <f t="shared" si="21"/>
        <v>3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106</v>
      </c>
      <c r="AB25" s="21" t="s">
        <v>20</v>
      </c>
      <c r="AC25" s="113">
        <f t="shared" si="18"/>
        <v>0</v>
      </c>
      <c r="AD25" s="23"/>
      <c r="AE25" s="21"/>
      <c r="AF25" s="22"/>
      <c r="AG25" s="24">
        <f t="shared" si="19"/>
        <v>2</v>
      </c>
      <c r="AH25" s="25">
        <f>'10.Spieltag'!AJ25</f>
        <v>91</v>
      </c>
      <c r="AI25" s="32">
        <f>'10.Spieltag'!AK25</f>
        <v>24</v>
      </c>
      <c r="AJ25" s="27">
        <f t="shared" si="20"/>
        <v>93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19</v>
      </c>
      <c r="B26" s="24" t="str">
        <f>'8.Spieltag'!B26</f>
        <v>Schalkekalle</v>
      </c>
      <c r="C26" s="20" t="s">
        <v>20</v>
      </c>
      <c r="D26" s="21" t="s">
        <v>105</v>
      </c>
      <c r="E26" s="22" t="str">
        <f t="shared" si="10"/>
        <v>5</v>
      </c>
      <c r="F26" s="20" t="s">
        <v>20</v>
      </c>
      <c r="G26" s="21" t="s">
        <v>105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105</v>
      </c>
      <c r="AB26" s="21" t="s">
        <v>20</v>
      </c>
      <c r="AC26" s="113">
        <f t="shared" si="18"/>
        <v>0</v>
      </c>
      <c r="AD26" s="23"/>
      <c r="AE26" s="21"/>
      <c r="AF26" s="22"/>
      <c r="AG26" s="24">
        <f t="shared" si="19"/>
        <v>5</v>
      </c>
      <c r="AH26" s="25">
        <f>'10.Spieltag'!AJ26</f>
        <v>119</v>
      </c>
      <c r="AI26" s="32">
        <f>'10.Spieltag'!AK26</f>
        <v>16</v>
      </c>
      <c r="AJ26" s="27">
        <f t="shared" si="20"/>
        <v>124</v>
      </c>
      <c r="AK26" s="28">
        <f t="shared" si="21"/>
        <v>19</v>
      </c>
      <c r="AL26" s="1"/>
    </row>
    <row r="27" spans="1:38" ht="24.9" customHeight="1" thickBot="1" x14ac:dyDescent="0.3">
      <c r="A27" s="32">
        <f t="shared" si="9"/>
        <v>6</v>
      </c>
      <c r="B27" s="24" t="str">
        <f>'8.Spieltag'!B27</f>
        <v>schalke-willi</v>
      </c>
      <c r="C27" s="20" t="s">
        <v>20</v>
      </c>
      <c r="D27" s="21" t="s">
        <v>105</v>
      </c>
      <c r="E27" s="22" t="str">
        <f t="shared" si="10"/>
        <v>5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20</v>
      </c>
      <c r="M27" s="21" t="s">
        <v>106</v>
      </c>
      <c r="N27" s="22">
        <f t="shared" si="13"/>
        <v>0</v>
      </c>
      <c r="O27" s="20" t="s">
        <v>20</v>
      </c>
      <c r="P27" s="21" t="s">
        <v>106</v>
      </c>
      <c r="Q27" s="22">
        <f t="shared" si="14"/>
        <v>0</v>
      </c>
      <c r="R27" s="20" t="s">
        <v>3</v>
      </c>
      <c r="S27" s="21" t="s">
        <v>105</v>
      </c>
      <c r="T27" s="22" t="str">
        <f t="shared" si="15"/>
        <v>2</v>
      </c>
      <c r="U27" s="20" t="s">
        <v>3</v>
      </c>
      <c r="V27" s="21" t="s">
        <v>20</v>
      </c>
      <c r="W27" s="22" t="str">
        <f t="shared" si="16"/>
        <v>5</v>
      </c>
      <c r="X27" s="20" t="s">
        <v>20</v>
      </c>
      <c r="Y27" s="21" t="s">
        <v>105</v>
      </c>
      <c r="Z27" s="22" t="str">
        <f t="shared" si="17"/>
        <v>2</v>
      </c>
      <c r="AA27" s="20" t="s">
        <v>105</v>
      </c>
      <c r="AB27" s="21" t="s">
        <v>20</v>
      </c>
      <c r="AC27" s="113">
        <f t="shared" si="18"/>
        <v>0</v>
      </c>
      <c r="AD27" s="23"/>
      <c r="AE27" s="21"/>
      <c r="AF27" s="22"/>
      <c r="AG27" s="24">
        <f t="shared" si="19"/>
        <v>14</v>
      </c>
      <c r="AH27" s="25">
        <f>'10.Spieltag'!AJ27</f>
        <v>134</v>
      </c>
      <c r="AI27" s="32">
        <f>'10.Spieltag'!AK27</f>
        <v>9</v>
      </c>
      <c r="AJ27" s="27">
        <f t="shared" si="20"/>
        <v>148</v>
      </c>
      <c r="AK27" s="28">
        <f t="shared" si="21"/>
        <v>6</v>
      </c>
      <c r="AL27" s="1"/>
    </row>
    <row r="28" spans="1:38" ht="24.9" customHeight="1" thickBot="1" x14ac:dyDescent="0.3">
      <c r="A28" s="32">
        <f t="shared" si="9"/>
        <v>16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5</v>
      </c>
      <c r="F28" s="20" t="s">
        <v>105</v>
      </c>
      <c r="G28" s="21" t="s">
        <v>105</v>
      </c>
      <c r="H28" s="22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20</v>
      </c>
      <c r="Q28" s="22">
        <f t="shared" si="14"/>
        <v>0</v>
      </c>
      <c r="R28" s="20" t="s">
        <v>20</v>
      </c>
      <c r="S28" s="21" t="s">
        <v>106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20</v>
      </c>
      <c r="AC28" s="113">
        <f t="shared" si="18"/>
        <v>0</v>
      </c>
      <c r="AD28" s="23"/>
      <c r="AE28" s="21"/>
      <c r="AF28" s="22"/>
      <c r="AG28" s="24">
        <f t="shared" si="19"/>
        <v>9</v>
      </c>
      <c r="AH28" s="25">
        <f>'10.Spieltag'!AJ28</f>
        <v>119</v>
      </c>
      <c r="AI28" s="32">
        <f>'10.Spieltag'!AK28</f>
        <v>16</v>
      </c>
      <c r="AJ28" s="27">
        <f t="shared" si="20"/>
        <v>128</v>
      </c>
      <c r="AK28" s="28">
        <f t="shared" si="21"/>
        <v>16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105</v>
      </c>
      <c r="D29" s="21" t="s">
        <v>20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106</v>
      </c>
      <c r="J29" s="21" t="s">
        <v>20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20</v>
      </c>
      <c r="P29" s="21" t="s">
        <v>106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20</v>
      </c>
      <c r="V29" s="21" t="s">
        <v>105</v>
      </c>
      <c r="W29" s="22" t="str">
        <f t="shared" si="16"/>
        <v>3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20</v>
      </c>
      <c r="AC29" s="113">
        <f t="shared" si="18"/>
        <v>0</v>
      </c>
      <c r="AD29" s="23"/>
      <c r="AE29" s="21"/>
      <c r="AF29" s="22"/>
      <c r="AG29" s="24">
        <f t="shared" si="19"/>
        <v>7</v>
      </c>
      <c r="AH29" s="25">
        <f>'10.Spieltag'!AJ29</f>
        <v>134</v>
      </c>
      <c r="AI29" s="32">
        <f>'10.Spieltag'!AK29</f>
        <v>9</v>
      </c>
      <c r="AJ29" s="27">
        <f t="shared" si="20"/>
        <v>141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5</v>
      </c>
      <c r="B30" s="24" t="str">
        <f>'8.Spieltag'!B30</f>
        <v>Silfa04</v>
      </c>
      <c r="C30" s="20" t="s">
        <v>105</v>
      </c>
      <c r="D30" s="21" t="s">
        <v>20</v>
      </c>
      <c r="E30" s="22">
        <f t="shared" si="10"/>
        <v>0</v>
      </c>
      <c r="F30" s="20" t="s">
        <v>20</v>
      </c>
      <c r="G30" s="21" t="s">
        <v>20</v>
      </c>
      <c r="H30" s="22">
        <f t="shared" si="11"/>
        <v>0</v>
      </c>
      <c r="I30" s="20" t="s">
        <v>106</v>
      </c>
      <c r="J30" s="21" t="s">
        <v>21</v>
      </c>
      <c r="K30" s="22">
        <f t="shared" si="12"/>
        <v>0</v>
      </c>
      <c r="L30" s="20" t="s">
        <v>20</v>
      </c>
      <c r="M30" s="21" t="s">
        <v>3</v>
      </c>
      <c r="N30" s="22" t="str">
        <f t="shared" si="13"/>
        <v>2</v>
      </c>
      <c r="O30" s="20" t="s">
        <v>106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22">
        <f t="shared" si="15"/>
        <v>0</v>
      </c>
      <c r="U30" s="20" t="s">
        <v>108</v>
      </c>
      <c r="V30" s="21" t="s">
        <v>3</v>
      </c>
      <c r="W30" s="22" t="str">
        <f t="shared" si="16"/>
        <v>3</v>
      </c>
      <c r="X30" s="20" t="s">
        <v>3</v>
      </c>
      <c r="Y30" s="21" t="s">
        <v>3</v>
      </c>
      <c r="Z30" s="22">
        <f t="shared" si="17"/>
        <v>0</v>
      </c>
      <c r="AA30" s="20" t="s">
        <v>105</v>
      </c>
      <c r="AB30" s="21" t="s">
        <v>3</v>
      </c>
      <c r="AC30" s="113">
        <f t="shared" si="18"/>
        <v>0</v>
      </c>
      <c r="AD30" s="23"/>
      <c r="AE30" s="21"/>
      <c r="AF30" s="22"/>
      <c r="AG30" s="24">
        <f t="shared" si="19"/>
        <v>5</v>
      </c>
      <c r="AH30" s="25">
        <f>'10.Spieltag'!AJ30</f>
        <v>144</v>
      </c>
      <c r="AI30" s="32">
        <f>'10.Spieltag'!AK30</f>
        <v>4</v>
      </c>
      <c r="AJ30" s="27">
        <f t="shared" si="20"/>
        <v>149</v>
      </c>
      <c r="AK30" s="28">
        <f t="shared" si="21"/>
        <v>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105</v>
      </c>
      <c r="E31" s="22">
        <f t="shared" si="10"/>
        <v>0</v>
      </c>
      <c r="F31" s="20" t="s">
        <v>20</v>
      </c>
      <c r="G31" s="21" t="s">
        <v>105</v>
      </c>
      <c r="H31" s="22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3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105</v>
      </c>
      <c r="T31" s="22" t="str">
        <f t="shared" si="15"/>
        <v>5</v>
      </c>
      <c r="U31" s="20" t="s">
        <v>3</v>
      </c>
      <c r="V31" s="21" t="s">
        <v>20</v>
      </c>
      <c r="W31" s="22" t="str">
        <f t="shared" si="16"/>
        <v>5</v>
      </c>
      <c r="X31" s="20" t="s">
        <v>20</v>
      </c>
      <c r="Y31" s="21" t="s">
        <v>105</v>
      </c>
      <c r="Z31" s="22" t="str">
        <f t="shared" si="17"/>
        <v>2</v>
      </c>
      <c r="AA31" s="20" t="s">
        <v>105</v>
      </c>
      <c r="AB31" s="21" t="s">
        <v>20</v>
      </c>
      <c r="AC31" s="113">
        <f t="shared" si="18"/>
        <v>0</v>
      </c>
      <c r="AD31" s="23"/>
      <c r="AE31" s="21"/>
      <c r="AF31" s="22"/>
      <c r="AG31" s="24">
        <f t="shared" si="19"/>
        <v>14</v>
      </c>
      <c r="AH31" s="25">
        <f>'10.Spieltag'!AJ31</f>
        <v>132</v>
      </c>
      <c r="AI31" s="32">
        <f>'10.Spieltag'!AK31</f>
        <v>12</v>
      </c>
      <c r="AJ31" s="27">
        <f t="shared" si="20"/>
        <v>146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2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 t="str">
        <f t="shared" si="11"/>
        <v>2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3</v>
      </c>
      <c r="N32" s="22" t="str">
        <f t="shared" si="13"/>
        <v>5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5</v>
      </c>
      <c r="U32" s="20" t="s">
        <v>105</v>
      </c>
      <c r="V32" s="21" t="s">
        <v>3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113">
        <f t="shared" si="18"/>
        <v>0</v>
      </c>
      <c r="AD32" s="23"/>
      <c r="AE32" s="21"/>
      <c r="AF32" s="22"/>
      <c r="AG32" s="24">
        <f t="shared" si="19"/>
        <v>14</v>
      </c>
      <c r="AH32" s="25">
        <f>'10.Spieltag'!AJ32</f>
        <v>147</v>
      </c>
      <c r="AI32" s="32">
        <f>'10.Spieltag'!AK32</f>
        <v>2</v>
      </c>
      <c r="AJ32" s="27">
        <f t="shared" si="20"/>
        <v>161</v>
      </c>
      <c r="AK32" s="28">
        <f t="shared" si="21"/>
        <v>2</v>
      </c>
      <c r="AL32" s="1"/>
    </row>
    <row r="33" spans="1:38" ht="28.2" customHeight="1" thickBot="1" x14ac:dyDescent="0.3">
      <c r="A33" s="32">
        <f t="shared" si="9"/>
        <v>22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20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105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3</v>
      </c>
      <c r="V33" s="21" t="s">
        <v>105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3</v>
      </c>
      <c r="AC33" s="113">
        <f t="shared" si="18"/>
        <v>0</v>
      </c>
      <c r="AD33" s="23"/>
      <c r="AE33" s="21"/>
      <c r="AF33" s="22"/>
      <c r="AG33" s="24">
        <f t="shared" ref="AG33" si="30">E33+H33+K33+N33+Q33+T33+W33+Z33+AC33+AF33</f>
        <v>8</v>
      </c>
      <c r="AH33" s="25">
        <f>'10.Spieltag'!AJ33</f>
        <v>101</v>
      </c>
      <c r="AI33" s="32">
        <f>'10.Spieltag'!AK33</f>
        <v>23</v>
      </c>
      <c r="AJ33" s="27">
        <f t="shared" ref="AJ33" si="31">AG33+AH33</f>
        <v>109</v>
      </c>
      <c r="AK33" s="28">
        <f t="shared" si="21"/>
        <v>22</v>
      </c>
      <c r="AL33" s="1"/>
    </row>
    <row r="34" spans="1:38" ht="28.2" customHeight="1" thickBot="1" x14ac:dyDescent="0.3">
      <c r="A34" s="32">
        <f t="shared" ref="A34" si="32">AK34</f>
        <v>12</v>
      </c>
      <c r="B34" s="24" t="str">
        <f>'8.Spieltag'!B34</f>
        <v>UltraGE</v>
      </c>
      <c r="C34" s="20" t="s">
        <v>20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0" t="s">
        <v>20</v>
      </c>
      <c r="G34" s="21" t="s">
        <v>106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106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113">
        <f t="shared" si="18"/>
        <v>0</v>
      </c>
      <c r="AD34" s="23"/>
      <c r="AE34" s="21"/>
      <c r="AF34" s="22"/>
      <c r="AG34" s="24">
        <f t="shared" ref="AG34" si="41">E34+H34+K34+N34+Q34+T34+W34+Z34+AC34+AF34</f>
        <v>9</v>
      </c>
      <c r="AH34" s="25">
        <f>'10.Spieltag'!AJ34</f>
        <v>132</v>
      </c>
      <c r="AI34" s="32">
        <f>'10.Spieltag'!AK34</f>
        <v>12</v>
      </c>
      <c r="AJ34" s="27">
        <f t="shared" ref="AJ34" si="42">AG34+AH34</f>
        <v>141</v>
      </c>
      <c r="AK34" s="28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60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13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16</v>
      </c>
      <c r="G6" s="68"/>
      <c r="H6" s="69"/>
      <c r="I6" s="64" t="s">
        <v>61</v>
      </c>
      <c r="J6" s="68"/>
      <c r="K6" s="69"/>
      <c r="L6" s="64" t="s">
        <v>19</v>
      </c>
      <c r="M6" s="68"/>
      <c r="N6" s="69"/>
      <c r="O6" s="64" t="s">
        <v>64</v>
      </c>
      <c r="P6" s="68"/>
      <c r="Q6" s="69"/>
      <c r="R6" s="64" t="s">
        <v>103</v>
      </c>
      <c r="S6" s="68"/>
      <c r="T6" s="69"/>
      <c r="U6" s="64" t="s">
        <v>104</v>
      </c>
      <c r="V6" s="68"/>
      <c r="W6" s="69"/>
      <c r="X6" s="64" t="s">
        <v>15</v>
      </c>
      <c r="Y6" s="68"/>
      <c r="Z6" s="69"/>
      <c r="AA6" s="64" t="s">
        <v>66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105</v>
      </c>
      <c r="P10" s="91" t="s">
        <v>106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21</v>
      </c>
      <c r="V10" s="91" t="s">
        <v>20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108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108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21</v>
      </c>
      <c r="S11" s="21" t="s">
        <v>106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108</v>
      </c>
      <c r="V11" s="21" t="s">
        <v>106</v>
      </c>
      <c r="W11" s="113">
        <f>IF(OR(EXACT($U$10,U11)*(EXACT($V$10,V11)))=TRUE,$AJ$7,IF(($V$10-$U$10=V11-U11),$AJ$4,IF(OR(EXACT($U$10&gt;$V$10,U11&gt;V11)*EXACT($U$10=$V$10,U11=V11)*EXACT($U$10&lt;$V$10,U11&lt;V11)),$AJ$2,0)))*2*2</f>
        <v>8</v>
      </c>
      <c r="X11" s="20" t="s">
        <v>105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 t="s">
        <v>20</v>
      </c>
      <c r="AB11" s="21" t="s">
        <v>105</v>
      </c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8">E11+H11+K11+N11+Q11+T11+W11+Z11+AC11+AF11</f>
        <v>20</v>
      </c>
      <c r="AH11" s="25">
        <f>'11.Spieltag'!AJ11</f>
        <v>121</v>
      </c>
      <c r="AI11" s="32">
        <f>'11.Spieltag'!AK11</f>
        <v>21</v>
      </c>
      <c r="AJ11" s="27">
        <f t="shared" ref="AJ11" si="9">AG11+AH11</f>
        <v>141</v>
      </c>
      <c r="AK11" s="28">
        <f>RANK(AJ11,$AJ$11:$AJ$34)</f>
        <v>18</v>
      </c>
    </row>
    <row r="12" spans="1:38" ht="24.9" customHeight="1" thickBot="1" x14ac:dyDescent="0.3">
      <c r="A12" s="32">
        <f t="shared" ref="A12:A33" si="10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105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0" t="s">
        <v>3</v>
      </c>
      <c r="S12" s="21" t="s">
        <v>106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0" t="s">
        <v>105</v>
      </c>
      <c r="Y12" s="21" t="s">
        <v>106</v>
      </c>
      <c r="Z12" s="22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23</v>
      </c>
      <c r="AH12" s="25">
        <f>'11.Spieltag'!AJ12</f>
        <v>150</v>
      </c>
      <c r="AI12" s="32">
        <f>'11.Spieltag'!AK12</f>
        <v>4</v>
      </c>
      <c r="AJ12" s="27">
        <f t="shared" ref="AJ12:AJ32" si="21">AG12+AH12</f>
        <v>173</v>
      </c>
      <c r="AK12" s="28">
        <f t="shared" ref="AK12:AK34" si="22">RANK(AJ12,$AJ$11:$AJ$34)</f>
        <v>3</v>
      </c>
    </row>
    <row r="13" spans="1:38" ht="24.9" customHeight="1" thickBot="1" x14ac:dyDescent="0.3">
      <c r="A13" s="32">
        <f t="shared" si="10"/>
        <v>17</v>
      </c>
      <c r="B13" s="24" t="str">
        <f>'8.Spieltag'!B13</f>
        <v>cilli37</v>
      </c>
      <c r="C13" s="20" t="s">
        <v>20</v>
      </c>
      <c r="D13" s="21" t="s">
        <v>106</v>
      </c>
      <c r="E13" s="22" t="str">
        <f t="shared" si="11"/>
        <v>5</v>
      </c>
      <c r="F13" s="20" t="s">
        <v>105</v>
      </c>
      <c r="G13" s="21" t="s">
        <v>108</v>
      </c>
      <c r="H13" s="22" t="str">
        <f t="shared" si="12"/>
        <v>2</v>
      </c>
      <c r="I13" s="20" t="s">
        <v>105</v>
      </c>
      <c r="J13" s="21" t="s">
        <v>20</v>
      </c>
      <c r="K13" s="22" t="str">
        <f t="shared" si="13"/>
        <v>2</v>
      </c>
      <c r="L13" s="20" t="s">
        <v>20</v>
      </c>
      <c r="M13" s="21" t="s">
        <v>20</v>
      </c>
      <c r="N13" s="22" t="str">
        <f t="shared" si="14"/>
        <v>3</v>
      </c>
      <c r="O13" s="20" t="s">
        <v>105</v>
      </c>
      <c r="P13" s="21" t="s">
        <v>20</v>
      </c>
      <c r="Q13" s="22">
        <f t="shared" si="15"/>
        <v>0</v>
      </c>
      <c r="R13" s="20" t="s">
        <v>3</v>
      </c>
      <c r="S13" s="21" t="s">
        <v>105</v>
      </c>
      <c r="T13" s="22">
        <f t="shared" si="16"/>
        <v>0</v>
      </c>
      <c r="U13" s="20" t="s">
        <v>3</v>
      </c>
      <c r="V13" s="21" t="s">
        <v>105</v>
      </c>
      <c r="W13" s="113">
        <f t="shared" si="17"/>
        <v>8</v>
      </c>
      <c r="X13" s="20" t="s">
        <v>20</v>
      </c>
      <c r="Y13" s="21" t="s">
        <v>105</v>
      </c>
      <c r="Z13" s="22">
        <f t="shared" si="18"/>
        <v>0</v>
      </c>
      <c r="AA13" s="20" t="s">
        <v>3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22</v>
      </c>
      <c r="AH13" s="25">
        <f>'11.Spieltag'!AJ13</f>
        <v>125</v>
      </c>
      <c r="AI13" s="32">
        <f>'11.Spieltag'!AK13</f>
        <v>18</v>
      </c>
      <c r="AJ13" s="27">
        <f t="shared" si="21"/>
        <v>147</v>
      </c>
      <c r="AK13" s="28">
        <f t="shared" si="22"/>
        <v>17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20</v>
      </c>
      <c r="D14" s="21" t="s">
        <v>105</v>
      </c>
      <c r="E14" s="22" t="str">
        <f t="shared" si="11"/>
        <v>2</v>
      </c>
      <c r="F14" s="20" t="s">
        <v>106</v>
      </c>
      <c r="G14" s="21" t="s">
        <v>20</v>
      </c>
      <c r="H14" s="22" t="str">
        <f t="shared" si="12"/>
        <v>2</v>
      </c>
      <c r="I14" s="20" t="s">
        <v>105</v>
      </c>
      <c r="J14" s="21" t="s">
        <v>3</v>
      </c>
      <c r="K14" s="22" t="str">
        <f t="shared" si="13"/>
        <v>5</v>
      </c>
      <c r="L14" s="20" t="s">
        <v>105</v>
      </c>
      <c r="M14" s="21" t="s">
        <v>20</v>
      </c>
      <c r="N14" s="22">
        <f t="shared" si="14"/>
        <v>0</v>
      </c>
      <c r="O14" s="20" t="s">
        <v>105</v>
      </c>
      <c r="P14" s="21" t="s">
        <v>3</v>
      </c>
      <c r="Q14" s="22">
        <f t="shared" si="15"/>
        <v>0</v>
      </c>
      <c r="R14" s="20" t="s">
        <v>3</v>
      </c>
      <c r="S14" s="21" t="s">
        <v>106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8</v>
      </c>
      <c r="X14" s="20" t="s">
        <v>105</v>
      </c>
      <c r="Y14" s="21" t="s">
        <v>3</v>
      </c>
      <c r="Z14" s="22">
        <f t="shared" si="18"/>
        <v>0</v>
      </c>
      <c r="AA14" s="20" t="s">
        <v>20</v>
      </c>
      <c r="AB14" s="21" t="s">
        <v>106</v>
      </c>
      <c r="AC14" s="22" t="str">
        <f t="shared" si="19"/>
        <v>2</v>
      </c>
      <c r="AD14" s="23"/>
      <c r="AE14" s="21"/>
      <c r="AF14" s="22"/>
      <c r="AG14" s="24">
        <f t="shared" si="20"/>
        <v>19</v>
      </c>
      <c r="AH14" s="25">
        <f>'11.Spieltag'!AJ14</f>
        <v>129</v>
      </c>
      <c r="AI14" s="32">
        <f>'11.Spieltag'!AK14</f>
        <v>15</v>
      </c>
      <c r="AJ14" s="27">
        <f t="shared" si="21"/>
        <v>148</v>
      </c>
      <c r="AK14" s="28">
        <f t="shared" si="22"/>
        <v>16</v>
      </c>
    </row>
    <row r="15" spans="1:38" ht="24.9" customHeight="1" thickBot="1" x14ac:dyDescent="0.3">
      <c r="A15" s="32">
        <f t="shared" si="10"/>
        <v>15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1"/>
        <v>5</v>
      </c>
      <c r="F15" s="20" t="s">
        <v>105</v>
      </c>
      <c r="G15" s="21" t="s">
        <v>3</v>
      </c>
      <c r="H15" s="22" t="str">
        <f t="shared" si="12"/>
        <v>2</v>
      </c>
      <c r="I15" s="20" t="s">
        <v>105</v>
      </c>
      <c r="J15" s="21" t="s">
        <v>20</v>
      </c>
      <c r="K15" s="22" t="str">
        <f t="shared" si="13"/>
        <v>2</v>
      </c>
      <c r="L15" s="20" t="s">
        <v>20</v>
      </c>
      <c r="M15" s="21" t="s">
        <v>105</v>
      </c>
      <c r="N15" s="22">
        <f t="shared" si="14"/>
        <v>0</v>
      </c>
      <c r="O15" s="20" t="s">
        <v>105</v>
      </c>
      <c r="P15" s="21" t="s">
        <v>20</v>
      </c>
      <c r="Q15" s="22">
        <f t="shared" si="15"/>
        <v>0</v>
      </c>
      <c r="R15" s="20" t="s">
        <v>3</v>
      </c>
      <c r="S15" s="21" t="s">
        <v>106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8</v>
      </c>
      <c r="X15" s="20" t="s">
        <v>105</v>
      </c>
      <c r="Y15" s="21" t="s">
        <v>20</v>
      </c>
      <c r="Z15" s="22">
        <f t="shared" si="18"/>
        <v>0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19</v>
      </c>
      <c r="AH15" s="25">
        <f>'11.Spieltag'!AJ15</f>
        <v>132</v>
      </c>
      <c r="AI15" s="32">
        <f>'11.Spieltag'!AK15</f>
        <v>14</v>
      </c>
      <c r="AJ15" s="27">
        <f t="shared" si="21"/>
        <v>151</v>
      </c>
      <c r="AK15" s="28">
        <f t="shared" si="22"/>
        <v>15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20</v>
      </c>
      <c r="D16" s="21" t="s">
        <v>105</v>
      </c>
      <c r="E16" s="22" t="str">
        <f t="shared" si="11"/>
        <v>2</v>
      </c>
      <c r="F16" s="20" t="s">
        <v>105</v>
      </c>
      <c r="G16" s="21" t="s">
        <v>108</v>
      </c>
      <c r="H16" s="22" t="str">
        <f t="shared" si="12"/>
        <v>2</v>
      </c>
      <c r="I16" s="20" t="s">
        <v>20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 t="str">
        <f t="shared" si="14"/>
        <v>3</v>
      </c>
      <c r="O16" s="20" t="s">
        <v>105</v>
      </c>
      <c r="P16" s="21" t="s">
        <v>20</v>
      </c>
      <c r="Q16" s="22">
        <f t="shared" si="15"/>
        <v>0</v>
      </c>
      <c r="R16" s="20" t="s">
        <v>3</v>
      </c>
      <c r="S16" s="21" t="s">
        <v>106</v>
      </c>
      <c r="T16" s="22">
        <f t="shared" si="16"/>
        <v>0</v>
      </c>
      <c r="U16" s="20" t="s">
        <v>20</v>
      </c>
      <c r="V16" s="21" t="s">
        <v>105</v>
      </c>
      <c r="W16" s="113">
        <f t="shared" si="17"/>
        <v>8</v>
      </c>
      <c r="X16" s="20" t="s">
        <v>20</v>
      </c>
      <c r="Y16" s="21" t="s">
        <v>105</v>
      </c>
      <c r="Z16" s="22">
        <f t="shared" si="18"/>
        <v>0</v>
      </c>
      <c r="AA16" s="20" t="s">
        <v>20</v>
      </c>
      <c r="AB16" s="21" t="s">
        <v>105</v>
      </c>
      <c r="AC16" s="22" t="str">
        <f t="shared" si="19"/>
        <v>2</v>
      </c>
      <c r="AD16" s="23"/>
      <c r="AE16" s="21"/>
      <c r="AF16" s="22"/>
      <c r="AG16" s="24">
        <f t="shared" si="20"/>
        <v>17</v>
      </c>
      <c r="AH16" s="25">
        <f>'11.Spieltag'!AJ16</f>
        <v>124</v>
      </c>
      <c r="AI16" s="32">
        <f>'11.Spieltag'!AK16</f>
        <v>19</v>
      </c>
      <c r="AJ16" s="27">
        <f t="shared" si="21"/>
        <v>141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1"/>
        <v>0</v>
      </c>
      <c r="F17" s="20" t="s">
        <v>20</v>
      </c>
      <c r="G17" s="21" t="s">
        <v>3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105</v>
      </c>
      <c r="P17" s="21" t="s">
        <v>3</v>
      </c>
      <c r="Q17" s="22">
        <f t="shared" si="15"/>
        <v>0</v>
      </c>
      <c r="R17" s="20" t="s">
        <v>108</v>
      </c>
      <c r="S17" s="21" t="s">
        <v>106</v>
      </c>
      <c r="T17" s="22">
        <f t="shared" si="16"/>
        <v>0</v>
      </c>
      <c r="U17" s="20" t="s">
        <v>3</v>
      </c>
      <c r="V17" s="21" t="s">
        <v>105</v>
      </c>
      <c r="W17" s="113">
        <f t="shared" si="17"/>
        <v>8</v>
      </c>
      <c r="X17" s="20" t="s">
        <v>106</v>
      </c>
      <c r="Y17" s="21" t="s">
        <v>20</v>
      </c>
      <c r="Z17" s="22">
        <f t="shared" si="18"/>
        <v>0</v>
      </c>
      <c r="AA17" s="20" t="s">
        <v>3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13</v>
      </c>
      <c r="AH17" s="25">
        <f>'11.Spieltag'!AJ17</f>
        <v>126</v>
      </c>
      <c r="AI17" s="32">
        <f>'11.Spieltag'!AK17</f>
        <v>17</v>
      </c>
      <c r="AJ17" s="27">
        <f t="shared" si="21"/>
        <v>139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10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1"/>
        <v>0</v>
      </c>
      <c r="F18" s="20" t="s">
        <v>105</v>
      </c>
      <c r="G18" s="21" t="s">
        <v>3</v>
      </c>
      <c r="H18" s="22" t="str">
        <f t="shared" si="12"/>
        <v>2</v>
      </c>
      <c r="I18" s="20" t="s">
        <v>20</v>
      </c>
      <c r="J18" s="21" t="s">
        <v>105</v>
      </c>
      <c r="K18" s="22">
        <f t="shared" si="13"/>
        <v>0</v>
      </c>
      <c r="L18" s="20" t="s">
        <v>105</v>
      </c>
      <c r="M18" s="21" t="s">
        <v>105</v>
      </c>
      <c r="N18" s="22" t="str">
        <f t="shared" si="14"/>
        <v>3</v>
      </c>
      <c r="O18" s="20" t="s">
        <v>105</v>
      </c>
      <c r="P18" s="21" t="s">
        <v>3</v>
      </c>
      <c r="Q18" s="22">
        <f t="shared" si="15"/>
        <v>0</v>
      </c>
      <c r="R18" s="20" t="s">
        <v>3</v>
      </c>
      <c r="S18" s="21" t="s">
        <v>105</v>
      </c>
      <c r="T18" s="22">
        <f t="shared" si="16"/>
        <v>0</v>
      </c>
      <c r="U18" s="20" t="s">
        <v>3</v>
      </c>
      <c r="V18" s="21" t="s">
        <v>20</v>
      </c>
      <c r="W18" s="113">
        <f t="shared" si="17"/>
        <v>8</v>
      </c>
      <c r="X18" s="20" t="s">
        <v>20</v>
      </c>
      <c r="Y18" s="21" t="s">
        <v>105</v>
      </c>
      <c r="Z18" s="22">
        <f t="shared" si="18"/>
        <v>0</v>
      </c>
      <c r="AA18" s="20" t="s">
        <v>3</v>
      </c>
      <c r="AB18" s="21" t="s">
        <v>105</v>
      </c>
      <c r="AC18" s="22" t="str">
        <f t="shared" si="19"/>
        <v>2</v>
      </c>
      <c r="AD18" s="23"/>
      <c r="AE18" s="21"/>
      <c r="AF18" s="22"/>
      <c r="AG18" s="24">
        <f t="shared" si="20"/>
        <v>15</v>
      </c>
      <c r="AH18" s="25">
        <f>'11.Spieltag'!AJ18</f>
        <v>148</v>
      </c>
      <c r="AI18" s="32">
        <f>'11.Spieltag'!AK18</f>
        <v>6</v>
      </c>
      <c r="AJ18" s="27">
        <f t="shared" si="21"/>
        <v>163</v>
      </c>
      <c r="AK18" s="28">
        <f t="shared" si="22"/>
        <v>10</v>
      </c>
      <c r="AL18" s="1"/>
    </row>
    <row r="19" spans="1:38" ht="24.9" customHeight="1" thickBot="1" x14ac:dyDescent="0.3">
      <c r="A19" s="32">
        <f t="shared" si="10"/>
        <v>23</v>
      </c>
      <c r="B19" s="24" t="str">
        <f>'8.Spieltag'!B19</f>
        <v>Jubby</v>
      </c>
      <c r="C19" s="20" t="s">
        <v>3</v>
      </c>
      <c r="D19" s="21" t="s">
        <v>106</v>
      </c>
      <c r="E19" s="22" t="str">
        <f t="shared" si="11"/>
        <v>2</v>
      </c>
      <c r="F19" s="20" t="s">
        <v>105</v>
      </c>
      <c r="G19" s="21" t="s">
        <v>3</v>
      </c>
      <c r="H19" s="22" t="str">
        <f t="shared" si="12"/>
        <v>2</v>
      </c>
      <c r="I19" s="20" t="s">
        <v>105</v>
      </c>
      <c r="J19" s="21" t="s">
        <v>20</v>
      </c>
      <c r="K19" s="22" t="str">
        <f t="shared" si="13"/>
        <v>2</v>
      </c>
      <c r="L19" s="20" t="s">
        <v>105</v>
      </c>
      <c r="M19" s="21" t="s">
        <v>3</v>
      </c>
      <c r="N19" s="22">
        <f t="shared" si="14"/>
        <v>0</v>
      </c>
      <c r="O19" s="20" t="s">
        <v>106</v>
      </c>
      <c r="P19" s="21" t="s">
        <v>20</v>
      </c>
      <c r="Q19" s="22">
        <f t="shared" si="15"/>
        <v>0</v>
      </c>
      <c r="R19" s="20" t="s">
        <v>21</v>
      </c>
      <c r="S19" s="21" t="s">
        <v>106</v>
      </c>
      <c r="T19" s="22">
        <f t="shared" si="16"/>
        <v>0</v>
      </c>
      <c r="U19" s="20" t="s">
        <v>20</v>
      </c>
      <c r="V19" s="21" t="s">
        <v>106</v>
      </c>
      <c r="W19" s="113">
        <f t="shared" si="17"/>
        <v>8</v>
      </c>
      <c r="X19" s="20" t="s">
        <v>105</v>
      </c>
      <c r="Y19" s="21" t="s">
        <v>106</v>
      </c>
      <c r="Z19" s="22">
        <f t="shared" si="18"/>
        <v>0</v>
      </c>
      <c r="AA19" s="20" t="s">
        <v>3</v>
      </c>
      <c r="AB19" s="21" t="s">
        <v>105</v>
      </c>
      <c r="AC19" s="22" t="str">
        <f t="shared" si="19"/>
        <v>2</v>
      </c>
      <c r="AD19" s="23"/>
      <c r="AE19" s="21"/>
      <c r="AF19" s="22"/>
      <c r="AG19" s="24">
        <f t="shared" si="20"/>
        <v>16</v>
      </c>
      <c r="AH19" s="25">
        <f>'11.Spieltag'!AJ19</f>
        <v>107</v>
      </c>
      <c r="AI19" s="32">
        <f>'11.Spieltag'!AK19</f>
        <v>23</v>
      </c>
      <c r="AJ19" s="27">
        <f t="shared" si="21"/>
        <v>123</v>
      </c>
      <c r="AK19" s="28">
        <f t="shared" si="22"/>
        <v>23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108</v>
      </c>
      <c r="D20" s="21" t="s">
        <v>106</v>
      </c>
      <c r="E20" s="22" t="str">
        <f t="shared" si="11"/>
        <v>2</v>
      </c>
      <c r="F20" s="20" t="s">
        <v>105</v>
      </c>
      <c r="G20" s="21" t="s">
        <v>20</v>
      </c>
      <c r="H20" s="22" t="str">
        <f t="shared" si="12"/>
        <v>5</v>
      </c>
      <c r="I20" s="20" t="s">
        <v>105</v>
      </c>
      <c r="J20" s="21" t="s">
        <v>105</v>
      </c>
      <c r="K20" s="22">
        <f t="shared" si="13"/>
        <v>0</v>
      </c>
      <c r="L20" s="20" t="s">
        <v>105</v>
      </c>
      <c r="M20" s="21" t="s">
        <v>20</v>
      </c>
      <c r="N20" s="22">
        <f t="shared" si="14"/>
        <v>0</v>
      </c>
      <c r="O20" s="20" t="s">
        <v>106</v>
      </c>
      <c r="P20" s="21" t="s">
        <v>105</v>
      </c>
      <c r="Q20" s="22">
        <f t="shared" si="15"/>
        <v>0</v>
      </c>
      <c r="R20" s="20" t="s">
        <v>3</v>
      </c>
      <c r="S20" s="21" t="s">
        <v>105</v>
      </c>
      <c r="T20" s="22">
        <f t="shared" si="16"/>
        <v>0</v>
      </c>
      <c r="U20" s="20" t="s">
        <v>3</v>
      </c>
      <c r="V20" s="21" t="s">
        <v>105</v>
      </c>
      <c r="W20" s="113">
        <f t="shared" si="17"/>
        <v>8</v>
      </c>
      <c r="X20" s="20" t="s">
        <v>20</v>
      </c>
      <c r="Y20" s="21" t="s">
        <v>105</v>
      </c>
      <c r="Z20" s="22">
        <f t="shared" si="18"/>
        <v>0</v>
      </c>
      <c r="AA20" s="20" t="s">
        <v>108</v>
      </c>
      <c r="AB20" s="21" t="s">
        <v>105</v>
      </c>
      <c r="AC20" s="22" t="str">
        <f t="shared" si="19"/>
        <v>5</v>
      </c>
      <c r="AD20" s="23"/>
      <c r="AE20" s="21"/>
      <c r="AF20" s="22"/>
      <c r="AG20" s="24">
        <f t="shared" si="20"/>
        <v>20</v>
      </c>
      <c r="AH20" s="25">
        <f>'11.Spieltag'!AJ20</f>
        <v>145</v>
      </c>
      <c r="AI20" s="32">
        <f>'11.Spieltag'!AK20</f>
        <v>9</v>
      </c>
      <c r="AJ20" s="27">
        <f t="shared" si="21"/>
        <v>165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1"/>
        <v>3</v>
      </c>
      <c r="F21" s="20" t="s">
        <v>105</v>
      </c>
      <c r="G21" s="21" t="s">
        <v>3</v>
      </c>
      <c r="H21" s="22" t="str">
        <f t="shared" si="12"/>
        <v>2</v>
      </c>
      <c r="I21" s="20" t="s">
        <v>105</v>
      </c>
      <c r="J21" s="21" t="s">
        <v>20</v>
      </c>
      <c r="K21" s="22" t="str">
        <f t="shared" si="13"/>
        <v>2</v>
      </c>
      <c r="L21" s="20" t="s">
        <v>105</v>
      </c>
      <c r="M21" s="21" t="s">
        <v>105</v>
      </c>
      <c r="N21" s="22" t="str">
        <f t="shared" si="14"/>
        <v>3</v>
      </c>
      <c r="O21" s="20" t="s">
        <v>20</v>
      </c>
      <c r="P21" s="21" t="s">
        <v>3</v>
      </c>
      <c r="Q21" s="22">
        <f t="shared" si="15"/>
        <v>0</v>
      </c>
      <c r="R21" s="20" t="s">
        <v>108</v>
      </c>
      <c r="S21" s="21" t="s">
        <v>106</v>
      </c>
      <c r="T21" s="22">
        <f t="shared" si="16"/>
        <v>0</v>
      </c>
      <c r="U21" s="20" t="s">
        <v>3</v>
      </c>
      <c r="V21" s="21" t="s">
        <v>105</v>
      </c>
      <c r="W21" s="113">
        <f t="shared" si="17"/>
        <v>8</v>
      </c>
      <c r="X21" s="20" t="s">
        <v>20</v>
      </c>
      <c r="Y21" s="21" t="s">
        <v>20</v>
      </c>
      <c r="Z21" s="22" t="str">
        <f t="shared" si="18"/>
        <v>3</v>
      </c>
      <c r="AA21" s="20" t="s">
        <v>3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23</v>
      </c>
      <c r="AH21" s="25">
        <f>'11.Spieltag'!AJ21</f>
        <v>168</v>
      </c>
      <c r="AI21" s="32">
        <f>'11.Spieltag'!AK21</f>
        <v>1</v>
      </c>
      <c r="AJ21" s="27">
        <f t="shared" si="21"/>
        <v>191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1"/>
        <v>5</v>
      </c>
      <c r="F22" s="20" t="s">
        <v>106</v>
      </c>
      <c r="G22" s="21" t="s">
        <v>20</v>
      </c>
      <c r="H22" s="22" t="str">
        <f t="shared" si="12"/>
        <v>2</v>
      </c>
      <c r="I22" s="20" t="s">
        <v>105</v>
      </c>
      <c r="J22" s="21" t="s">
        <v>105</v>
      </c>
      <c r="K22" s="22">
        <f t="shared" si="13"/>
        <v>0</v>
      </c>
      <c r="L22" s="20" t="s">
        <v>105</v>
      </c>
      <c r="M22" s="21" t="s">
        <v>20</v>
      </c>
      <c r="N22" s="22">
        <f t="shared" si="14"/>
        <v>0</v>
      </c>
      <c r="O22" s="20" t="s">
        <v>106</v>
      </c>
      <c r="P22" s="21" t="s">
        <v>20</v>
      </c>
      <c r="Q22" s="22">
        <f t="shared" si="15"/>
        <v>0</v>
      </c>
      <c r="R22" s="20" t="s">
        <v>3</v>
      </c>
      <c r="S22" s="21" t="s">
        <v>106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8</v>
      </c>
      <c r="X22" s="20" t="s">
        <v>20</v>
      </c>
      <c r="Y22" s="21" t="s">
        <v>105</v>
      </c>
      <c r="Z22" s="22">
        <f t="shared" si="18"/>
        <v>0</v>
      </c>
      <c r="AA22" s="20" t="s">
        <v>20</v>
      </c>
      <c r="AB22" s="21" t="s">
        <v>106</v>
      </c>
      <c r="AC22" s="22" t="str">
        <f t="shared" si="19"/>
        <v>2</v>
      </c>
      <c r="AD22" s="23"/>
      <c r="AE22" s="21"/>
      <c r="AF22" s="22"/>
      <c r="AG22" s="24">
        <f t="shared" si="20"/>
        <v>17</v>
      </c>
      <c r="AH22" s="25">
        <f>'11.Spieltag'!AJ22</f>
        <v>142</v>
      </c>
      <c r="AI22" s="32">
        <f>'11.Spieltag'!AK22</f>
        <v>11</v>
      </c>
      <c r="AJ22" s="27">
        <f t="shared" si="21"/>
        <v>159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6</v>
      </c>
      <c r="B23" s="24" t="str">
        <f>'8.Spieltag'!B23</f>
        <v>ralle04</v>
      </c>
      <c r="C23" s="20" t="s">
        <v>3</v>
      </c>
      <c r="D23" s="21" t="s">
        <v>105</v>
      </c>
      <c r="E23" s="22" t="str">
        <f t="shared" si="11"/>
        <v>3</v>
      </c>
      <c r="F23" s="20" t="s">
        <v>105</v>
      </c>
      <c r="G23" s="21" t="s">
        <v>3</v>
      </c>
      <c r="H23" s="22" t="str">
        <f t="shared" si="12"/>
        <v>2</v>
      </c>
      <c r="I23" s="20" t="s">
        <v>105</v>
      </c>
      <c r="J23" s="21" t="s">
        <v>20</v>
      </c>
      <c r="K23" s="22" t="str">
        <f t="shared" si="13"/>
        <v>2</v>
      </c>
      <c r="L23" s="20" t="s">
        <v>20</v>
      </c>
      <c r="M23" s="21" t="s">
        <v>20</v>
      </c>
      <c r="N23" s="22" t="str">
        <f t="shared" si="14"/>
        <v>3</v>
      </c>
      <c r="O23" s="20" t="s">
        <v>105</v>
      </c>
      <c r="P23" s="21" t="s">
        <v>20</v>
      </c>
      <c r="Q23" s="22">
        <f t="shared" si="15"/>
        <v>0</v>
      </c>
      <c r="R23" s="20" t="s">
        <v>20</v>
      </c>
      <c r="S23" s="21" t="s">
        <v>106</v>
      </c>
      <c r="T23" s="22">
        <f t="shared" si="16"/>
        <v>0</v>
      </c>
      <c r="U23" s="20" t="s">
        <v>3</v>
      </c>
      <c r="V23" s="21" t="s">
        <v>105</v>
      </c>
      <c r="W23" s="113">
        <f t="shared" si="17"/>
        <v>8</v>
      </c>
      <c r="X23" s="20" t="s">
        <v>20</v>
      </c>
      <c r="Y23" s="21" t="s">
        <v>20</v>
      </c>
      <c r="Z23" s="22" t="str">
        <f t="shared" si="18"/>
        <v>3</v>
      </c>
      <c r="AA23" s="20" t="s">
        <v>3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23</v>
      </c>
      <c r="AH23" s="25">
        <f>'11.Spieltag'!AJ23</f>
        <v>143</v>
      </c>
      <c r="AI23" s="32">
        <f>'11.Spieltag'!AK23</f>
        <v>10</v>
      </c>
      <c r="AJ23" s="27">
        <f t="shared" si="21"/>
        <v>166</v>
      </c>
      <c r="AK23" s="28">
        <f t="shared" si="22"/>
        <v>6</v>
      </c>
      <c r="AL23" s="1"/>
    </row>
    <row r="24" spans="1:38" ht="24.9" customHeight="1" thickBot="1" x14ac:dyDescent="0.3">
      <c r="A24" s="32">
        <f t="shared" si="10"/>
        <v>5</v>
      </c>
      <c r="B24" s="24" t="str">
        <f>'8.Spieltag'!B24</f>
        <v>Reinhold</v>
      </c>
      <c r="C24" s="20" t="s">
        <v>3</v>
      </c>
      <c r="D24" s="21" t="s">
        <v>105</v>
      </c>
      <c r="E24" s="22" t="str">
        <f t="shared" si="11"/>
        <v>3</v>
      </c>
      <c r="F24" s="20" t="s">
        <v>105</v>
      </c>
      <c r="G24" s="21" t="s">
        <v>3</v>
      </c>
      <c r="H24" s="22" t="str">
        <f t="shared" si="12"/>
        <v>2</v>
      </c>
      <c r="I24" s="20" t="s">
        <v>105</v>
      </c>
      <c r="J24" s="21" t="s">
        <v>20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108</v>
      </c>
      <c r="S24" s="21" t="s">
        <v>20</v>
      </c>
      <c r="T24" s="22">
        <f t="shared" si="16"/>
        <v>0</v>
      </c>
      <c r="U24" s="20" t="s">
        <v>20</v>
      </c>
      <c r="V24" s="21" t="s">
        <v>106</v>
      </c>
      <c r="W24" s="113">
        <f t="shared" si="17"/>
        <v>8</v>
      </c>
      <c r="X24" s="20" t="s">
        <v>106</v>
      </c>
      <c r="Y24" s="21" t="s">
        <v>20</v>
      </c>
      <c r="Z24" s="22">
        <f t="shared" si="18"/>
        <v>0</v>
      </c>
      <c r="AA24" s="20" t="s">
        <v>21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17</v>
      </c>
      <c r="AH24" s="25">
        <f>'11.Spieltag'!AJ24</f>
        <v>151</v>
      </c>
      <c r="AI24" s="32">
        <f>'11.Spieltag'!AK24</f>
        <v>3</v>
      </c>
      <c r="AJ24" s="27">
        <f t="shared" si="21"/>
        <v>168</v>
      </c>
      <c r="AK24" s="28">
        <f t="shared" si="22"/>
        <v>5</v>
      </c>
      <c r="AL24" s="1"/>
    </row>
    <row r="25" spans="1:38" ht="24.9" customHeight="1" thickBot="1" x14ac:dyDescent="0.3">
      <c r="A25" s="32">
        <f t="shared" si="10"/>
        <v>24</v>
      </c>
      <c r="B25" s="24" t="str">
        <f>'8.Spieltag'!B25</f>
        <v>Ricardo04</v>
      </c>
      <c r="C25" s="20" t="s">
        <v>105</v>
      </c>
      <c r="D25" s="21" t="s">
        <v>105</v>
      </c>
      <c r="E25" s="22">
        <f t="shared" si="11"/>
        <v>0</v>
      </c>
      <c r="F25" s="20" t="s">
        <v>105</v>
      </c>
      <c r="G25" s="21" t="s">
        <v>3</v>
      </c>
      <c r="H25" s="22" t="str">
        <f t="shared" si="12"/>
        <v>2</v>
      </c>
      <c r="I25" s="20" t="s">
        <v>105</v>
      </c>
      <c r="J25" s="21" t="s">
        <v>20</v>
      </c>
      <c r="K25" s="22" t="str">
        <f t="shared" si="13"/>
        <v>2</v>
      </c>
      <c r="L25" s="20" t="s">
        <v>105</v>
      </c>
      <c r="M25" s="21" t="s">
        <v>20</v>
      </c>
      <c r="N25" s="22">
        <f t="shared" si="14"/>
        <v>0</v>
      </c>
      <c r="O25" s="20" t="s">
        <v>106</v>
      </c>
      <c r="P25" s="21" t="s">
        <v>3</v>
      </c>
      <c r="Q25" s="22">
        <f t="shared" si="15"/>
        <v>0</v>
      </c>
      <c r="R25" s="20" t="s">
        <v>108</v>
      </c>
      <c r="S25" s="21" t="s">
        <v>106</v>
      </c>
      <c r="T25" s="22">
        <f t="shared" si="16"/>
        <v>0</v>
      </c>
      <c r="U25" s="20" t="s">
        <v>105</v>
      </c>
      <c r="V25" s="21" t="s">
        <v>106</v>
      </c>
      <c r="W25" s="113">
        <f t="shared" si="17"/>
        <v>8</v>
      </c>
      <c r="X25" s="20" t="s">
        <v>20</v>
      </c>
      <c r="Y25" s="21" t="s">
        <v>20</v>
      </c>
      <c r="Z25" s="22" t="str">
        <f t="shared" si="18"/>
        <v>3</v>
      </c>
      <c r="AA25" s="20" t="s">
        <v>20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17</v>
      </c>
      <c r="AH25" s="25">
        <f>'11.Spieltag'!AJ25</f>
        <v>93</v>
      </c>
      <c r="AI25" s="32">
        <f>'11.Spieltag'!AK25</f>
        <v>24</v>
      </c>
      <c r="AJ25" s="27">
        <f t="shared" si="21"/>
        <v>110</v>
      </c>
      <c r="AK25" s="28">
        <f t="shared" si="22"/>
        <v>24</v>
      </c>
      <c r="AL25" s="1"/>
    </row>
    <row r="26" spans="1:38" ht="24.9" customHeight="1" thickBot="1" x14ac:dyDescent="0.3">
      <c r="A26" s="32">
        <f t="shared" si="10"/>
        <v>21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105</v>
      </c>
      <c r="J26" s="21" t="s">
        <v>105</v>
      </c>
      <c r="K26" s="22">
        <f t="shared" si="13"/>
        <v>0</v>
      </c>
      <c r="L26" s="20" t="s">
        <v>20</v>
      </c>
      <c r="M26" s="21" t="s">
        <v>105</v>
      </c>
      <c r="N26" s="22">
        <f t="shared" si="14"/>
        <v>0</v>
      </c>
      <c r="O26" s="20" t="s">
        <v>105</v>
      </c>
      <c r="P26" s="21" t="s">
        <v>20</v>
      </c>
      <c r="Q26" s="22">
        <f t="shared" si="15"/>
        <v>0</v>
      </c>
      <c r="R26" s="20" t="s">
        <v>3</v>
      </c>
      <c r="S26" s="21" t="s">
        <v>106</v>
      </c>
      <c r="T26" s="22">
        <f t="shared" si="16"/>
        <v>0</v>
      </c>
      <c r="U26" s="20" t="s">
        <v>105</v>
      </c>
      <c r="V26" s="21" t="s">
        <v>106</v>
      </c>
      <c r="W26" s="113">
        <f t="shared" si="17"/>
        <v>8</v>
      </c>
      <c r="X26" s="20" t="s">
        <v>105</v>
      </c>
      <c r="Y26" s="21" t="s">
        <v>106</v>
      </c>
      <c r="Z26" s="22">
        <f t="shared" si="18"/>
        <v>0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8</v>
      </c>
      <c r="AH26" s="25">
        <f>'11.Spieltag'!AJ26</f>
        <v>124</v>
      </c>
      <c r="AI26" s="32">
        <f>'11.Spieltag'!AK26</f>
        <v>19</v>
      </c>
      <c r="AJ26" s="27">
        <f t="shared" si="21"/>
        <v>132</v>
      </c>
      <c r="AK26" s="28">
        <f t="shared" si="22"/>
        <v>21</v>
      </c>
      <c r="AL26" s="1"/>
    </row>
    <row r="27" spans="1:38" ht="24.9" customHeight="1" thickBot="1" x14ac:dyDescent="0.3">
      <c r="A27" s="32">
        <f t="shared" si="10"/>
        <v>4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1"/>
        <v>2</v>
      </c>
      <c r="F27" s="20" t="s">
        <v>105</v>
      </c>
      <c r="G27" s="21" t="s">
        <v>3</v>
      </c>
      <c r="H27" s="22" t="str">
        <f t="shared" si="12"/>
        <v>2</v>
      </c>
      <c r="I27" s="20" t="s">
        <v>105</v>
      </c>
      <c r="J27" s="21" t="s">
        <v>20</v>
      </c>
      <c r="K27" s="22" t="str">
        <f t="shared" si="13"/>
        <v>2</v>
      </c>
      <c r="L27" s="20" t="s">
        <v>105</v>
      </c>
      <c r="M27" s="21" t="s">
        <v>105</v>
      </c>
      <c r="N27" s="22" t="str">
        <f t="shared" si="14"/>
        <v>3</v>
      </c>
      <c r="O27" s="20" t="s">
        <v>106</v>
      </c>
      <c r="P27" s="21" t="s">
        <v>20</v>
      </c>
      <c r="Q27" s="22">
        <f t="shared" si="15"/>
        <v>0</v>
      </c>
      <c r="R27" s="20" t="s">
        <v>21</v>
      </c>
      <c r="S27" s="21" t="s">
        <v>106</v>
      </c>
      <c r="T27" s="22">
        <f t="shared" si="16"/>
        <v>0</v>
      </c>
      <c r="U27" s="20" t="s">
        <v>3</v>
      </c>
      <c r="V27" s="21" t="s">
        <v>105</v>
      </c>
      <c r="W27" s="113">
        <f t="shared" si="17"/>
        <v>8</v>
      </c>
      <c r="X27" s="20" t="s">
        <v>105</v>
      </c>
      <c r="Y27" s="21" t="s">
        <v>105</v>
      </c>
      <c r="Z27" s="22" t="str">
        <f t="shared" si="18"/>
        <v>5</v>
      </c>
      <c r="AA27" s="20" t="s">
        <v>20</v>
      </c>
      <c r="AB27" s="21" t="s">
        <v>105</v>
      </c>
      <c r="AC27" s="22" t="str">
        <f t="shared" si="19"/>
        <v>2</v>
      </c>
      <c r="AD27" s="23"/>
      <c r="AE27" s="21"/>
      <c r="AF27" s="22"/>
      <c r="AG27" s="24">
        <f t="shared" si="20"/>
        <v>24</v>
      </c>
      <c r="AH27" s="25">
        <f>'11.Spieltag'!AJ27</f>
        <v>148</v>
      </c>
      <c r="AI27" s="32">
        <f>'11.Spieltag'!AK27</f>
        <v>6</v>
      </c>
      <c r="AJ27" s="27">
        <f t="shared" si="21"/>
        <v>172</v>
      </c>
      <c r="AK27" s="28">
        <f t="shared" si="22"/>
        <v>4</v>
      </c>
      <c r="AL27" s="1"/>
    </row>
    <row r="28" spans="1:38" ht="24.9" customHeight="1" thickBot="1" x14ac:dyDescent="0.3">
      <c r="A28" s="32">
        <f t="shared" si="10"/>
        <v>14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1"/>
        <v>3</v>
      </c>
      <c r="F28" s="20" t="s">
        <v>105</v>
      </c>
      <c r="G28" s="21" t="s">
        <v>3</v>
      </c>
      <c r="H28" s="22" t="str">
        <f t="shared" si="12"/>
        <v>2</v>
      </c>
      <c r="I28" s="20" t="s">
        <v>105</v>
      </c>
      <c r="J28" s="21" t="s">
        <v>3</v>
      </c>
      <c r="K28" s="22" t="str">
        <f t="shared" si="13"/>
        <v>5</v>
      </c>
      <c r="L28" s="20" t="s">
        <v>105</v>
      </c>
      <c r="M28" s="21" t="s">
        <v>20</v>
      </c>
      <c r="N28" s="22">
        <f t="shared" si="14"/>
        <v>0</v>
      </c>
      <c r="O28" s="20" t="s">
        <v>20</v>
      </c>
      <c r="P28" s="21" t="s">
        <v>20</v>
      </c>
      <c r="Q28" s="22">
        <f t="shared" si="15"/>
        <v>0</v>
      </c>
      <c r="R28" s="20" t="s">
        <v>108</v>
      </c>
      <c r="S28" s="21" t="s">
        <v>106</v>
      </c>
      <c r="T28" s="22">
        <f t="shared" si="16"/>
        <v>0</v>
      </c>
      <c r="U28" s="20" t="s">
        <v>20</v>
      </c>
      <c r="V28" s="21" t="s">
        <v>105</v>
      </c>
      <c r="W28" s="113">
        <f t="shared" si="17"/>
        <v>8</v>
      </c>
      <c r="X28" s="20" t="s">
        <v>105</v>
      </c>
      <c r="Y28" s="21" t="s">
        <v>105</v>
      </c>
      <c r="Z28" s="22" t="str">
        <f t="shared" si="18"/>
        <v>5</v>
      </c>
      <c r="AA28" s="20" t="s">
        <v>3</v>
      </c>
      <c r="AB28" s="21" t="s">
        <v>105</v>
      </c>
      <c r="AC28" s="22" t="str">
        <f t="shared" si="19"/>
        <v>2</v>
      </c>
      <c r="AD28" s="23"/>
      <c r="AE28" s="21"/>
      <c r="AF28" s="22"/>
      <c r="AG28" s="24">
        <f t="shared" si="20"/>
        <v>25</v>
      </c>
      <c r="AH28" s="25">
        <f>'11.Spieltag'!AJ28</f>
        <v>128</v>
      </c>
      <c r="AI28" s="32">
        <f>'11.Spieltag'!AK28</f>
        <v>16</v>
      </c>
      <c r="AJ28" s="27">
        <f t="shared" si="21"/>
        <v>153</v>
      </c>
      <c r="AK28" s="28">
        <f t="shared" si="22"/>
        <v>14</v>
      </c>
      <c r="AL28" s="1"/>
    </row>
    <row r="29" spans="1:38" ht="24.9" customHeight="1" thickBot="1" x14ac:dyDescent="0.3">
      <c r="A29" s="32">
        <f t="shared" si="10"/>
        <v>8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1"/>
        <v>2</v>
      </c>
      <c r="F29" s="20" t="s">
        <v>106</v>
      </c>
      <c r="G29" s="21" t="s">
        <v>20</v>
      </c>
      <c r="H29" s="22" t="str">
        <f t="shared" si="12"/>
        <v>2</v>
      </c>
      <c r="I29" s="20" t="s">
        <v>105</v>
      </c>
      <c r="J29" s="21" t="s">
        <v>20</v>
      </c>
      <c r="K29" s="22" t="str">
        <f t="shared" si="13"/>
        <v>2</v>
      </c>
      <c r="L29" s="20" t="s">
        <v>106</v>
      </c>
      <c r="M29" s="21" t="s">
        <v>106</v>
      </c>
      <c r="N29" s="22" t="str">
        <f t="shared" si="14"/>
        <v>3</v>
      </c>
      <c r="O29" s="20" t="s">
        <v>105</v>
      </c>
      <c r="P29" s="21" t="s">
        <v>20</v>
      </c>
      <c r="Q29" s="22">
        <f t="shared" si="15"/>
        <v>0</v>
      </c>
      <c r="R29" s="20" t="s">
        <v>3</v>
      </c>
      <c r="S29" s="21" t="s">
        <v>106</v>
      </c>
      <c r="T29" s="22">
        <f t="shared" si="16"/>
        <v>0</v>
      </c>
      <c r="U29" s="20" t="s">
        <v>20</v>
      </c>
      <c r="V29" s="21" t="s">
        <v>106</v>
      </c>
      <c r="W29" s="113">
        <f t="shared" si="17"/>
        <v>8</v>
      </c>
      <c r="X29" s="20" t="s">
        <v>105</v>
      </c>
      <c r="Y29" s="21" t="s">
        <v>105</v>
      </c>
      <c r="Z29" s="22" t="str">
        <f t="shared" si="18"/>
        <v>5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24</v>
      </c>
      <c r="AH29" s="25">
        <f>'11.Spieltag'!AJ29</f>
        <v>141</v>
      </c>
      <c r="AI29" s="32">
        <f>'11.Spieltag'!AK29</f>
        <v>12</v>
      </c>
      <c r="AJ29" s="27">
        <f t="shared" si="21"/>
        <v>165</v>
      </c>
      <c r="AK29" s="28">
        <f t="shared" si="22"/>
        <v>8</v>
      </c>
      <c r="AL29" s="1"/>
    </row>
    <row r="30" spans="1:38" ht="28.2" customHeight="1" thickBot="1" x14ac:dyDescent="0.3">
      <c r="A30" s="32">
        <f t="shared" si="10"/>
        <v>10</v>
      </c>
      <c r="B30" s="24" t="str">
        <f>'8.Spieltag'!B30</f>
        <v>Silfa04</v>
      </c>
      <c r="C30" s="20" t="s">
        <v>20</v>
      </c>
      <c r="D30" s="21" t="s">
        <v>105</v>
      </c>
      <c r="E30" s="22" t="str">
        <f t="shared" si="11"/>
        <v>2</v>
      </c>
      <c r="F30" s="20" t="s">
        <v>106</v>
      </c>
      <c r="G30" s="21" t="s">
        <v>108</v>
      </c>
      <c r="H30" s="22" t="str">
        <f t="shared" si="12"/>
        <v>2</v>
      </c>
      <c r="I30" s="20" t="s">
        <v>105</v>
      </c>
      <c r="J30" s="21" t="s">
        <v>105</v>
      </c>
      <c r="K30" s="22">
        <f t="shared" si="13"/>
        <v>0</v>
      </c>
      <c r="L30" s="20" t="s">
        <v>105</v>
      </c>
      <c r="M30" s="21" t="s">
        <v>3</v>
      </c>
      <c r="N30" s="22">
        <f t="shared" si="14"/>
        <v>0</v>
      </c>
      <c r="O30" s="20" t="s">
        <v>20</v>
      </c>
      <c r="P30" s="21" t="s">
        <v>3</v>
      </c>
      <c r="Q30" s="22">
        <f t="shared" si="15"/>
        <v>0</v>
      </c>
      <c r="R30" s="20" t="s">
        <v>108</v>
      </c>
      <c r="S30" s="21" t="s">
        <v>106</v>
      </c>
      <c r="T30" s="22">
        <f t="shared" si="16"/>
        <v>0</v>
      </c>
      <c r="U30" s="20" t="s">
        <v>3</v>
      </c>
      <c r="V30" s="21" t="s">
        <v>105</v>
      </c>
      <c r="W30" s="113">
        <f t="shared" si="17"/>
        <v>8</v>
      </c>
      <c r="X30" s="20" t="s">
        <v>106</v>
      </c>
      <c r="Y30" s="21" t="s">
        <v>20</v>
      </c>
      <c r="Z30" s="22">
        <f t="shared" si="18"/>
        <v>0</v>
      </c>
      <c r="AA30" s="20" t="s">
        <v>3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'11.Spieltag'!AJ30</f>
        <v>149</v>
      </c>
      <c r="AI30" s="32">
        <f>'11.Spieltag'!AK30</f>
        <v>5</v>
      </c>
      <c r="AJ30" s="27">
        <f t="shared" si="21"/>
        <v>163</v>
      </c>
      <c r="AK30" s="28">
        <f t="shared" si="22"/>
        <v>10</v>
      </c>
      <c r="AL30" s="1"/>
    </row>
    <row r="31" spans="1:38" ht="28.2" customHeight="1" thickBot="1" x14ac:dyDescent="0.3">
      <c r="A31" s="32">
        <f t="shared" si="10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1"/>
        <v>2</v>
      </c>
      <c r="F31" s="20" t="s">
        <v>106</v>
      </c>
      <c r="G31" s="21" t="s">
        <v>108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105</v>
      </c>
      <c r="P31" s="21" t="s">
        <v>3</v>
      </c>
      <c r="Q31" s="22">
        <f t="shared" si="15"/>
        <v>0</v>
      </c>
      <c r="R31" s="20" t="s">
        <v>3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8</v>
      </c>
      <c r="X31" s="20" t="s">
        <v>105</v>
      </c>
      <c r="Y31" s="21" t="s">
        <v>105</v>
      </c>
      <c r="Z31" s="22" t="str">
        <f t="shared" si="18"/>
        <v>5</v>
      </c>
      <c r="AA31" s="20" t="s">
        <v>3</v>
      </c>
      <c r="AB31" s="21" t="s">
        <v>106</v>
      </c>
      <c r="AC31" s="22" t="str">
        <f t="shared" si="19"/>
        <v>3</v>
      </c>
      <c r="AD31" s="23"/>
      <c r="AE31" s="21"/>
      <c r="AF31" s="22"/>
      <c r="AG31" s="24">
        <f t="shared" si="20"/>
        <v>20</v>
      </c>
      <c r="AH31" s="25">
        <f>'11.Spieltag'!AJ31</f>
        <v>146</v>
      </c>
      <c r="AI31" s="32">
        <f>'11.Spieltag'!AK31</f>
        <v>8</v>
      </c>
      <c r="AJ31" s="27">
        <f t="shared" si="21"/>
        <v>166</v>
      </c>
      <c r="AK31" s="28">
        <f t="shared" si="22"/>
        <v>6</v>
      </c>
      <c r="AL31" s="1"/>
    </row>
    <row r="32" spans="1:38" ht="28.2" customHeight="1" thickBot="1" x14ac:dyDescent="0.3">
      <c r="A32" s="32">
        <f t="shared" si="10"/>
        <v>2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1"/>
        <v>2</v>
      </c>
      <c r="F32" s="20" t="s">
        <v>105</v>
      </c>
      <c r="G32" s="21" t="s">
        <v>3</v>
      </c>
      <c r="H32" s="22" t="str">
        <f t="shared" si="12"/>
        <v>2</v>
      </c>
      <c r="I32" s="20" t="s">
        <v>105</v>
      </c>
      <c r="J32" s="21" t="s">
        <v>20</v>
      </c>
      <c r="K32" s="22" t="str">
        <f t="shared" si="13"/>
        <v>2</v>
      </c>
      <c r="L32" s="20" t="s">
        <v>20</v>
      </c>
      <c r="M32" s="21" t="s">
        <v>105</v>
      </c>
      <c r="N32" s="22">
        <f t="shared" si="14"/>
        <v>0</v>
      </c>
      <c r="O32" s="20" t="s">
        <v>105</v>
      </c>
      <c r="P32" s="21" t="s">
        <v>20</v>
      </c>
      <c r="Q32" s="22">
        <f t="shared" si="15"/>
        <v>0</v>
      </c>
      <c r="R32" s="20" t="s">
        <v>3</v>
      </c>
      <c r="S32" s="21" t="s">
        <v>105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8</v>
      </c>
      <c r="X32" s="20" t="s">
        <v>20</v>
      </c>
      <c r="Y32" s="21" t="s">
        <v>105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14</v>
      </c>
      <c r="AH32" s="25">
        <f>'11.Spieltag'!AJ32</f>
        <v>161</v>
      </c>
      <c r="AI32" s="32">
        <f>'11.Spieltag'!AK32</f>
        <v>2</v>
      </c>
      <c r="AJ32" s="27">
        <f t="shared" si="21"/>
        <v>175</v>
      </c>
      <c r="AK32" s="28">
        <f t="shared" si="22"/>
        <v>2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3</v>
      </c>
      <c r="D33" s="21" t="s">
        <v>105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0" t="s">
        <v>106</v>
      </c>
      <c r="G33" s="21" t="s">
        <v>3</v>
      </c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0" t="s">
        <v>106</v>
      </c>
      <c r="P33" s="21" t="s">
        <v>20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108</v>
      </c>
      <c r="S33" s="21" t="s">
        <v>106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106</v>
      </c>
      <c r="W33" s="113">
        <f t="shared" si="17"/>
        <v>8</v>
      </c>
      <c r="X33" s="20" t="s">
        <v>105</v>
      </c>
      <c r="Y33" s="21" t="s">
        <v>105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23</v>
      </c>
      <c r="AH33" s="25">
        <f>'11.Spieltag'!AJ33</f>
        <v>109</v>
      </c>
      <c r="AI33" s="32">
        <f>'11.Spieltag'!AK33</f>
        <v>22</v>
      </c>
      <c r="AJ33" s="27">
        <f t="shared" ref="AJ33" si="32">AG33+AH33</f>
        <v>132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13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0" t="s">
        <v>105</v>
      </c>
      <c r="G34" s="21" t="s">
        <v>3</v>
      </c>
      <c r="H34" s="22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20</v>
      </c>
      <c r="K34" s="22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3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108</v>
      </c>
      <c r="S34" s="21" t="s">
        <v>106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8</v>
      </c>
      <c r="X34" s="20" t="s">
        <v>20</v>
      </c>
      <c r="Y34" s="21" t="s">
        <v>105</v>
      </c>
      <c r="Z34" s="22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17</v>
      </c>
      <c r="AH34" s="25">
        <f>'11.Spieltag'!AJ34</f>
        <v>141</v>
      </c>
      <c r="AI34" s="32">
        <f>'11.Spieltag'!AK34</f>
        <v>12</v>
      </c>
      <c r="AJ34" s="27">
        <f t="shared" ref="AJ34" si="43">AG34+AH34</f>
        <v>158</v>
      </c>
      <c r="AK34" s="28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17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103</v>
      </c>
      <c r="D4" s="66"/>
      <c r="E4" s="66"/>
      <c r="F4" s="65" t="s">
        <v>65</v>
      </c>
      <c r="G4" s="66"/>
      <c r="H4" s="66"/>
      <c r="I4" s="65" t="s">
        <v>16</v>
      </c>
      <c r="J4" s="66"/>
      <c r="K4" s="66"/>
      <c r="L4" s="65" t="s">
        <v>15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64</v>
      </c>
      <c r="V4" s="66"/>
      <c r="W4" s="66"/>
      <c r="X4" s="65" t="s">
        <v>61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22</v>
      </c>
      <c r="D6" s="68"/>
      <c r="E6" s="69"/>
      <c r="F6" s="64" t="s">
        <v>60</v>
      </c>
      <c r="G6" s="68"/>
      <c r="H6" s="69"/>
      <c r="I6" s="64" t="s">
        <v>63</v>
      </c>
      <c r="J6" s="68"/>
      <c r="K6" s="69"/>
      <c r="L6" s="64" t="s">
        <v>13</v>
      </c>
      <c r="M6" s="68"/>
      <c r="N6" s="69"/>
      <c r="O6" s="64" t="s">
        <v>62</v>
      </c>
      <c r="P6" s="68"/>
      <c r="Q6" s="69"/>
      <c r="R6" s="64" t="s">
        <v>12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105</v>
      </c>
      <c r="E10" s="92" t="s">
        <v>1</v>
      </c>
      <c r="F10" s="90" t="s">
        <v>105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106</v>
      </c>
      <c r="P10" s="91" t="s">
        <v>20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20</v>
      </c>
      <c r="V10" s="91" t="s">
        <v>106</v>
      </c>
      <c r="W10" s="92" t="s">
        <v>1</v>
      </c>
      <c r="X10" s="90" t="s">
        <v>105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20</v>
      </c>
      <c r="M11" s="21" t="s">
        <v>20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113">
        <f>IF(OR(EXACT($R$10,R11)*(EXACT($S$10,S11)))=TRUE,$AJ$7,IF(($S$10-$R$10=S11-R11),$AJ$4,IF(OR(EXACT($R$10&gt;$S$10,R11&gt;S11)*EXACT($R$10=$S$10,R11=S11)*EXACT($R$10&lt;$S$10,R11&lt;S11)),$AJ$2,0)))*2*2</f>
        <v>20</v>
      </c>
      <c r="U11" s="20" t="s">
        <v>3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108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26</v>
      </c>
      <c r="AH11" s="25">
        <f>'12.Spieltag'!AJ11</f>
        <v>141</v>
      </c>
      <c r="AI11" s="32">
        <f>'12.Spieltag'!AK11</f>
        <v>18</v>
      </c>
      <c r="AJ11" s="27">
        <f t="shared" ref="AJ11" si="8">AG11+AH11</f>
        <v>167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106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11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'12.Spieltag'!AJ12</f>
        <v>173</v>
      </c>
      <c r="AI12" s="32">
        <f>'12.Spieltag'!AK12</f>
        <v>3</v>
      </c>
      <c r="AJ12" s="27">
        <f t="shared" ref="AJ12:AJ32" si="20">AG12+AH12</f>
        <v>187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20</v>
      </c>
      <c r="G13" s="21" t="s">
        <v>20</v>
      </c>
      <c r="H13" s="22">
        <f t="shared" si="11"/>
        <v>0</v>
      </c>
      <c r="I13" s="20" t="s">
        <v>3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105</v>
      </c>
      <c r="S13" s="21" t="s">
        <v>20</v>
      </c>
      <c r="T13" s="113">
        <f t="shared" si="15"/>
        <v>0</v>
      </c>
      <c r="U13" s="20" t="s">
        <v>20</v>
      </c>
      <c r="V13" s="21" t="s">
        <v>3</v>
      </c>
      <c r="W13" s="22">
        <f t="shared" si="16"/>
        <v>0</v>
      </c>
      <c r="X13" s="20" t="s">
        <v>20</v>
      </c>
      <c r="Y13" s="21" t="s">
        <v>106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8</v>
      </c>
      <c r="AH13" s="25">
        <f>'12.Spieltag'!AJ13</f>
        <v>147</v>
      </c>
      <c r="AI13" s="32">
        <f>'12.Spieltag'!AK13</f>
        <v>17</v>
      </c>
      <c r="AJ13" s="27">
        <f t="shared" si="20"/>
        <v>155</v>
      </c>
      <c r="AK13" s="28">
        <f t="shared" si="21"/>
        <v>17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20</v>
      </c>
      <c r="D14" s="21" t="s">
        <v>105</v>
      </c>
      <c r="E14" s="22">
        <f t="shared" si="10"/>
        <v>0</v>
      </c>
      <c r="F14" s="20" t="s">
        <v>106</v>
      </c>
      <c r="G14" s="21" t="s">
        <v>20</v>
      </c>
      <c r="H14" s="22">
        <f t="shared" si="11"/>
        <v>0</v>
      </c>
      <c r="I14" s="20" t="s">
        <v>108</v>
      </c>
      <c r="J14" s="21" t="s">
        <v>105</v>
      </c>
      <c r="K14" s="22" t="str">
        <f t="shared" si="12"/>
        <v>2</v>
      </c>
      <c r="L14" s="20" t="s">
        <v>20</v>
      </c>
      <c r="M14" s="21" t="s">
        <v>105</v>
      </c>
      <c r="N14" s="22">
        <f t="shared" si="13"/>
        <v>0</v>
      </c>
      <c r="O14" s="20" t="s">
        <v>105</v>
      </c>
      <c r="P14" s="21" t="s">
        <v>3</v>
      </c>
      <c r="Q14" s="22" t="str">
        <f t="shared" si="14"/>
        <v>3</v>
      </c>
      <c r="R14" s="20" t="s">
        <v>106</v>
      </c>
      <c r="S14" s="21" t="s">
        <v>105</v>
      </c>
      <c r="T14" s="113">
        <f t="shared" si="15"/>
        <v>0</v>
      </c>
      <c r="U14" s="20" t="s">
        <v>105</v>
      </c>
      <c r="V14" s="21" t="s">
        <v>3</v>
      </c>
      <c r="W14" s="22">
        <f t="shared" si="16"/>
        <v>0</v>
      </c>
      <c r="X14" s="20" t="s">
        <v>3</v>
      </c>
      <c r="Y14" s="21" t="s">
        <v>106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'12.Spieltag'!AJ14</f>
        <v>148</v>
      </c>
      <c r="AI14" s="32">
        <f>'12.Spieltag'!AK14</f>
        <v>16</v>
      </c>
      <c r="AJ14" s="27">
        <f t="shared" si="20"/>
        <v>153</v>
      </c>
      <c r="AK14" s="28">
        <f t="shared" si="21"/>
        <v>18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5</v>
      </c>
      <c r="L15" s="20" t="s">
        <v>105</v>
      </c>
      <c r="M15" s="21" t="s">
        <v>20</v>
      </c>
      <c r="N15" s="22" t="str">
        <f t="shared" si="13"/>
        <v>5</v>
      </c>
      <c r="O15" s="20" t="s">
        <v>105</v>
      </c>
      <c r="P15" s="21" t="s">
        <v>20</v>
      </c>
      <c r="Q15" s="22" t="str">
        <f t="shared" si="14"/>
        <v>2</v>
      </c>
      <c r="R15" s="20" t="s">
        <v>105</v>
      </c>
      <c r="S15" s="21" t="s">
        <v>20</v>
      </c>
      <c r="T15" s="113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17</v>
      </c>
      <c r="AH15" s="25">
        <f>'12.Spieltag'!AJ15</f>
        <v>151</v>
      </c>
      <c r="AI15" s="32">
        <f>'12.Spieltag'!AK15</f>
        <v>15</v>
      </c>
      <c r="AJ15" s="27">
        <f t="shared" si="20"/>
        <v>168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105</v>
      </c>
      <c r="M16" s="21" t="s">
        <v>20</v>
      </c>
      <c r="N16" s="22" t="str">
        <f t="shared" si="13"/>
        <v>5</v>
      </c>
      <c r="O16" s="20" t="s">
        <v>105</v>
      </c>
      <c r="P16" s="21" t="s">
        <v>20</v>
      </c>
      <c r="Q16" s="22" t="str">
        <f t="shared" si="14"/>
        <v>2</v>
      </c>
      <c r="R16" s="20" t="s">
        <v>105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9</v>
      </c>
      <c r="AH16" s="25">
        <f>'12.Spieltag'!AJ16</f>
        <v>141</v>
      </c>
      <c r="AI16" s="32">
        <f>'12.Spieltag'!AK16</f>
        <v>18</v>
      </c>
      <c r="AJ16" s="27">
        <f t="shared" si="20"/>
        <v>150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105</v>
      </c>
      <c r="D17" s="21" t="s">
        <v>20</v>
      </c>
      <c r="E17" s="22" t="str">
        <f t="shared" si="10"/>
        <v>3</v>
      </c>
      <c r="F17" s="20" t="s">
        <v>106</v>
      </c>
      <c r="G17" s="21" t="s">
        <v>20</v>
      </c>
      <c r="H17" s="22">
        <f t="shared" si="11"/>
        <v>0</v>
      </c>
      <c r="I17" s="20" t="s">
        <v>3</v>
      </c>
      <c r="J17" s="21" t="s">
        <v>105</v>
      </c>
      <c r="K17" s="22" t="str">
        <f t="shared" si="12"/>
        <v>3</v>
      </c>
      <c r="L17" s="20" t="s">
        <v>105</v>
      </c>
      <c r="M17" s="21" t="s">
        <v>3</v>
      </c>
      <c r="N17" s="22" t="str">
        <f t="shared" si="13"/>
        <v>2</v>
      </c>
      <c r="O17" s="20" t="s">
        <v>105</v>
      </c>
      <c r="P17" s="21" t="s">
        <v>20</v>
      </c>
      <c r="Q17" s="22" t="str">
        <f t="shared" si="14"/>
        <v>2</v>
      </c>
      <c r="R17" s="20" t="s">
        <v>105</v>
      </c>
      <c r="S17" s="21" t="s">
        <v>3</v>
      </c>
      <c r="T17" s="113">
        <f t="shared" si="15"/>
        <v>0</v>
      </c>
      <c r="U17" s="20" t="s">
        <v>20</v>
      </c>
      <c r="V17" s="21" t="s">
        <v>3</v>
      </c>
      <c r="W17" s="22">
        <f t="shared" si="16"/>
        <v>0</v>
      </c>
      <c r="X17" s="20" t="s">
        <v>108</v>
      </c>
      <c r="Y17" s="21" t="s">
        <v>105</v>
      </c>
      <c r="Z17" s="22">
        <f t="shared" si="17"/>
        <v>0</v>
      </c>
      <c r="AA17" s="20" t="s">
        <v>20</v>
      </c>
      <c r="AB17" s="21" t="s">
        <v>20</v>
      </c>
      <c r="AC17" s="22" t="str">
        <f t="shared" si="18"/>
        <v>3</v>
      </c>
      <c r="AD17" s="23"/>
      <c r="AE17" s="21"/>
      <c r="AF17" s="22"/>
      <c r="AG17" s="24">
        <f t="shared" si="19"/>
        <v>13</v>
      </c>
      <c r="AH17" s="25">
        <f>'12.Spieltag'!AJ17</f>
        <v>139</v>
      </c>
      <c r="AI17" s="32">
        <f>'12.Spieltag'!AK17</f>
        <v>20</v>
      </c>
      <c r="AJ17" s="27">
        <f t="shared" si="20"/>
        <v>152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20</v>
      </c>
      <c r="D18" s="21" t="s">
        <v>20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3</v>
      </c>
      <c r="I18" s="20" t="s">
        <v>3</v>
      </c>
      <c r="J18" s="21" t="s">
        <v>105</v>
      </c>
      <c r="K18" s="22" t="str">
        <f t="shared" si="12"/>
        <v>3</v>
      </c>
      <c r="L18" s="20" t="s">
        <v>105</v>
      </c>
      <c r="M18" s="21" t="s">
        <v>3</v>
      </c>
      <c r="N18" s="22" t="str">
        <f t="shared" si="13"/>
        <v>2</v>
      </c>
      <c r="O18" s="20" t="s">
        <v>105</v>
      </c>
      <c r="P18" s="21" t="s">
        <v>20</v>
      </c>
      <c r="Q18" s="22" t="str">
        <f t="shared" si="14"/>
        <v>2</v>
      </c>
      <c r="R18" s="20" t="s">
        <v>20</v>
      </c>
      <c r="S18" s="21" t="s">
        <v>20</v>
      </c>
      <c r="T18" s="113">
        <f t="shared" si="15"/>
        <v>12</v>
      </c>
      <c r="U18" s="20" t="s">
        <v>105</v>
      </c>
      <c r="V18" s="21" t="s">
        <v>3</v>
      </c>
      <c r="W18" s="22">
        <f t="shared" si="16"/>
        <v>0</v>
      </c>
      <c r="X18" s="20" t="s">
        <v>20</v>
      </c>
      <c r="Y18" s="21" t="s">
        <v>106</v>
      </c>
      <c r="Z18" s="22">
        <f t="shared" si="17"/>
        <v>0</v>
      </c>
      <c r="AA18" s="20" t="s">
        <v>105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'12.Spieltag'!AJ18</f>
        <v>163</v>
      </c>
      <c r="AI18" s="32">
        <f>'12.Spieltag'!AK18</f>
        <v>10</v>
      </c>
      <c r="AJ18" s="27">
        <f t="shared" si="20"/>
        <v>185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 t="s">
        <v>105</v>
      </c>
      <c r="D19" s="21" t="s">
        <v>20</v>
      </c>
      <c r="E19" s="22" t="str">
        <f t="shared" si="10"/>
        <v>3</v>
      </c>
      <c r="F19" s="20" t="s">
        <v>20</v>
      </c>
      <c r="G19" s="21" t="s">
        <v>20</v>
      </c>
      <c r="H19" s="22">
        <f t="shared" si="11"/>
        <v>0</v>
      </c>
      <c r="I19" s="20" t="s">
        <v>3</v>
      </c>
      <c r="J19" s="21" t="s">
        <v>105</v>
      </c>
      <c r="K19" s="22" t="str">
        <f t="shared" si="12"/>
        <v>3</v>
      </c>
      <c r="L19" s="20" t="s">
        <v>106</v>
      </c>
      <c r="M19" s="21" t="s">
        <v>20</v>
      </c>
      <c r="N19" s="22" t="str">
        <f t="shared" si="13"/>
        <v>2</v>
      </c>
      <c r="O19" s="20" t="s">
        <v>20</v>
      </c>
      <c r="P19" s="21" t="s">
        <v>3</v>
      </c>
      <c r="Q19" s="22" t="str">
        <f t="shared" si="14"/>
        <v>2</v>
      </c>
      <c r="R19" s="20" t="s">
        <v>105</v>
      </c>
      <c r="S19" s="21" t="s">
        <v>20</v>
      </c>
      <c r="T19" s="113">
        <f t="shared" si="15"/>
        <v>0</v>
      </c>
      <c r="U19" s="20" t="s">
        <v>3</v>
      </c>
      <c r="V19" s="21" t="s">
        <v>20</v>
      </c>
      <c r="W19" s="22" t="str">
        <f t="shared" si="16"/>
        <v>2</v>
      </c>
      <c r="X19" s="20" t="s">
        <v>108</v>
      </c>
      <c r="Y19" s="21" t="s">
        <v>105</v>
      </c>
      <c r="Z19" s="22">
        <f t="shared" si="17"/>
        <v>0</v>
      </c>
      <c r="AA19" s="20" t="s">
        <v>105</v>
      </c>
      <c r="AB19" s="21" t="s">
        <v>20</v>
      </c>
      <c r="AC19" s="22">
        <f t="shared" si="18"/>
        <v>0</v>
      </c>
      <c r="AD19" s="23"/>
      <c r="AE19" s="21"/>
      <c r="AF19" s="22"/>
      <c r="AG19" s="24">
        <f t="shared" si="19"/>
        <v>12</v>
      </c>
      <c r="AH19" s="25">
        <f>'12.Spieltag'!AJ19</f>
        <v>123</v>
      </c>
      <c r="AI19" s="32">
        <f>'12.Spieltag'!AK19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11</v>
      </c>
      <c r="B20" s="24" t="str">
        <f>'8.Spieltag'!B20</f>
        <v>Lola04</v>
      </c>
      <c r="C20" s="20" t="s">
        <v>3</v>
      </c>
      <c r="D20" s="21" t="s">
        <v>105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3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3</v>
      </c>
      <c r="T20" s="113">
        <f t="shared" si="15"/>
        <v>0</v>
      </c>
      <c r="U20" s="20" t="s">
        <v>20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>
        <f t="shared" si="17"/>
        <v>0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'12.Spieltag'!AJ20</f>
        <v>165</v>
      </c>
      <c r="AI20" s="32">
        <f>'12.Spieltag'!AK20</f>
        <v>8</v>
      </c>
      <c r="AJ20" s="27">
        <f t="shared" si="20"/>
        <v>170</v>
      </c>
      <c r="AK20" s="28">
        <f t="shared" si="21"/>
        <v>11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20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3</v>
      </c>
      <c r="J21" s="21" t="s">
        <v>105</v>
      </c>
      <c r="K21" s="22" t="str">
        <f t="shared" si="12"/>
        <v>3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105</v>
      </c>
      <c r="Q21" s="22">
        <f t="shared" si="14"/>
        <v>0</v>
      </c>
      <c r="R21" s="20" t="s">
        <v>20</v>
      </c>
      <c r="S21" s="21" t="s">
        <v>20</v>
      </c>
      <c r="T21" s="113">
        <f t="shared" si="15"/>
        <v>12</v>
      </c>
      <c r="U21" s="20" t="s">
        <v>105</v>
      </c>
      <c r="V21" s="21" t="s">
        <v>3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105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17</v>
      </c>
      <c r="AH21" s="25">
        <f>'12.Spieltag'!AJ21</f>
        <v>191</v>
      </c>
      <c r="AI21" s="32">
        <f>'12.Spieltag'!AK21</f>
        <v>1</v>
      </c>
      <c r="AJ21" s="27">
        <f t="shared" si="20"/>
        <v>208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106</v>
      </c>
      <c r="E22" s="22">
        <f t="shared" si="10"/>
        <v>0</v>
      </c>
      <c r="F22" s="20" t="s">
        <v>20</v>
      </c>
      <c r="G22" s="21" t="s">
        <v>106</v>
      </c>
      <c r="H22" s="22" t="str">
        <f t="shared" si="11"/>
        <v>2</v>
      </c>
      <c r="I22" s="20" t="s">
        <v>3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 t="str">
        <f t="shared" si="13"/>
        <v>2</v>
      </c>
      <c r="O22" s="20" t="s">
        <v>20</v>
      </c>
      <c r="P22" s="21" t="s">
        <v>105</v>
      </c>
      <c r="Q22" s="22">
        <f t="shared" si="14"/>
        <v>0</v>
      </c>
      <c r="R22" s="20" t="s">
        <v>106</v>
      </c>
      <c r="S22" s="21" t="s">
        <v>105</v>
      </c>
      <c r="T22" s="113">
        <f t="shared" si="15"/>
        <v>0</v>
      </c>
      <c r="U22" s="20" t="s">
        <v>20</v>
      </c>
      <c r="V22" s="21" t="s">
        <v>106</v>
      </c>
      <c r="W22" s="22" t="str">
        <f t="shared" si="16"/>
        <v>5</v>
      </c>
      <c r="X22" s="20" t="s">
        <v>20</v>
      </c>
      <c r="Y22" s="21" t="s">
        <v>106</v>
      </c>
      <c r="Z22" s="22">
        <f t="shared" si="17"/>
        <v>0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16</v>
      </c>
      <c r="AH22" s="25">
        <f>'12.Spieltag'!AJ22</f>
        <v>159</v>
      </c>
      <c r="AI22" s="32">
        <f>'12.Spieltag'!AK22</f>
        <v>12</v>
      </c>
      <c r="AJ22" s="27">
        <f t="shared" si="20"/>
        <v>175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3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 t="str">
        <f t="shared" si="13"/>
        <v>5</v>
      </c>
      <c r="O23" s="20" t="s">
        <v>105</v>
      </c>
      <c r="P23" s="21" t="s">
        <v>105</v>
      </c>
      <c r="Q23" s="22">
        <f t="shared" si="14"/>
        <v>0</v>
      </c>
      <c r="R23" s="20" t="s">
        <v>20</v>
      </c>
      <c r="S23" s="21" t="s">
        <v>20</v>
      </c>
      <c r="T23" s="113">
        <f t="shared" si="15"/>
        <v>12</v>
      </c>
      <c r="U23" s="20" t="s">
        <v>20</v>
      </c>
      <c r="V23" s="21" t="s">
        <v>105</v>
      </c>
      <c r="W23" s="22" t="str">
        <f t="shared" si="16"/>
        <v>2</v>
      </c>
      <c r="X23" s="20" t="s">
        <v>3</v>
      </c>
      <c r="Y23" s="21" t="s">
        <v>105</v>
      </c>
      <c r="Z23" s="22">
        <f t="shared" si="17"/>
        <v>0</v>
      </c>
      <c r="AA23" s="20" t="s">
        <v>20</v>
      </c>
      <c r="AB23" s="21" t="s">
        <v>20</v>
      </c>
      <c r="AC23" s="22" t="str">
        <f t="shared" si="18"/>
        <v>3</v>
      </c>
      <c r="AD23" s="23"/>
      <c r="AE23" s="21"/>
      <c r="AF23" s="22"/>
      <c r="AG23" s="24">
        <f t="shared" si="19"/>
        <v>25</v>
      </c>
      <c r="AH23" s="25">
        <f>'12.Spieltag'!AJ23</f>
        <v>166</v>
      </c>
      <c r="AI23" s="32">
        <f>'12.Spieltag'!AK23</f>
        <v>6</v>
      </c>
      <c r="AJ23" s="27">
        <f t="shared" si="20"/>
        <v>191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9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20</v>
      </c>
      <c r="H24" s="22">
        <f t="shared" si="11"/>
        <v>0</v>
      </c>
      <c r="I24" s="20" t="s">
        <v>3</v>
      </c>
      <c r="J24" s="21" t="s">
        <v>105</v>
      </c>
      <c r="K24" s="22" t="str">
        <f t="shared" si="12"/>
        <v>3</v>
      </c>
      <c r="L24" s="20" t="s">
        <v>105</v>
      </c>
      <c r="M24" s="21" t="s">
        <v>106</v>
      </c>
      <c r="N24" s="22">
        <f t="shared" si="13"/>
        <v>0</v>
      </c>
      <c r="O24" s="20" t="s">
        <v>106</v>
      </c>
      <c r="P24" s="21" t="s">
        <v>105</v>
      </c>
      <c r="Q24" s="22" t="str">
        <f t="shared" si="14"/>
        <v>2</v>
      </c>
      <c r="R24" s="20" t="s">
        <v>106</v>
      </c>
      <c r="S24" s="21" t="s">
        <v>20</v>
      </c>
      <c r="T24" s="113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20</v>
      </c>
      <c r="Y24" s="21" t="s">
        <v>105</v>
      </c>
      <c r="Z24" s="22">
        <f t="shared" si="17"/>
        <v>0</v>
      </c>
      <c r="AA24" s="20" t="s">
        <v>20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5</v>
      </c>
      <c r="AH24" s="25">
        <f>'12.Spieltag'!AJ24</f>
        <v>168</v>
      </c>
      <c r="AI24" s="32">
        <f>'12.Spieltag'!AK24</f>
        <v>5</v>
      </c>
      <c r="AJ24" s="27">
        <f t="shared" si="20"/>
        <v>173</v>
      </c>
      <c r="AK24" s="28">
        <f t="shared" si="21"/>
        <v>9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0"/>
        <v>2</v>
      </c>
      <c r="F25" s="20" t="s">
        <v>106</v>
      </c>
      <c r="G25" s="21" t="s">
        <v>20</v>
      </c>
      <c r="H25" s="22">
        <f t="shared" si="11"/>
        <v>0</v>
      </c>
      <c r="I25" s="20" t="s">
        <v>3</v>
      </c>
      <c r="J25" s="21" t="s">
        <v>105</v>
      </c>
      <c r="K25" s="22" t="str">
        <f t="shared" si="12"/>
        <v>3</v>
      </c>
      <c r="L25" s="20" t="s">
        <v>106</v>
      </c>
      <c r="M25" s="21" t="s">
        <v>3</v>
      </c>
      <c r="N25" s="22" t="str">
        <f t="shared" si="13"/>
        <v>2</v>
      </c>
      <c r="O25" s="20" t="s">
        <v>105</v>
      </c>
      <c r="P25" s="21" t="s">
        <v>3</v>
      </c>
      <c r="Q25" s="22" t="str">
        <f t="shared" si="14"/>
        <v>3</v>
      </c>
      <c r="R25" s="20" t="s">
        <v>106</v>
      </c>
      <c r="S25" s="21" t="s">
        <v>20</v>
      </c>
      <c r="T25" s="113">
        <f t="shared" si="15"/>
        <v>0</v>
      </c>
      <c r="U25" s="20" t="s">
        <v>106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106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10</v>
      </c>
      <c r="AH25" s="25">
        <f>'12.Spieltag'!AJ25</f>
        <v>110</v>
      </c>
      <c r="AI25" s="32">
        <f>'12.Spieltag'!AK25</f>
        <v>24</v>
      </c>
      <c r="AJ25" s="27">
        <f t="shared" si="20"/>
        <v>120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106</v>
      </c>
      <c r="K26" s="22" t="str">
        <f t="shared" si="12"/>
        <v>5</v>
      </c>
      <c r="L26" s="20" t="s">
        <v>105</v>
      </c>
      <c r="M26" s="21" t="s">
        <v>3</v>
      </c>
      <c r="N26" s="22" t="str">
        <f t="shared" si="13"/>
        <v>2</v>
      </c>
      <c r="O26" s="20" t="s">
        <v>20</v>
      </c>
      <c r="P26" s="21" t="s">
        <v>105</v>
      </c>
      <c r="Q26" s="22">
        <f t="shared" si="14"/>
        <v>0</v>
      </c>
      <c r="R26" s="20" t="s">
        <v>3</v>
      </c>
      <c r="S26" s="21" t="s">
        <v>115</v>
      </c>
      <c r="T26" s="113">
        <f t="shared" si="15"/>
        <v>0</v>
      </c>
      <c r="U26" s="20" t="s">
        <v>106</v>
      </c>
      <c r="V26" s="21" t="s">
        <v>106</v>
      </c>
      <c r="W26" s="22">
        <f t="shared" si="16"/>
        <v>0</v>
      </c>
      <c r="X26" s="20" t="s">
        <v>20</v>
      </c>
      <c r="Y26" s="21" t="s">
        <v>106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'12.Spieltag'!AJ26</f>
        <v>132</v>
      </c>
      <c r="AI26" s="32">
        <f>'12.Spieltag'!AK26</f>
        <v>21</v>
      </c>
      <c r="AJ26" s="27">
        <f t="shared" si="20"/>
        <v>139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3</v>
      </c>
      <c r="I27" s="20" t="s">
        <v>3</v>
      </c>
      <c r="J27" s="21" t="s">
        <v>105</v>
      </c>
      <c r="K27" s="22" t="str">
        <f t="shared" si="12"/>
        <v>3</v>
      </c>
      <c r="L27" s="20" t="s">
        <v>20</v>
      </c>
      <c r="M27" s="21" t="s">
        <v>20</v>
      </c>
      <c r="N27" s="22">
        <f t="shared" si="13"/>
        <v>0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3</v>
      </c>
      <c r="Y27" s="21" t="s">
        <v>105</v>
      </c>
      <c r="Z27" s="22">
        <f t="shared" si="17"/>
        <v>0</v>
      </c>
      <c r="AA27" s="20" t="s">
        <v>105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6</v>
      </c>
      <c r="AH27" s="25">
        <f>'12.Spieltag'!AJ27</f>
        <v>172</v>
      </c>
      <c r="AI27" s="32">
        <f>'12.Spieltag'!AK27</f>
        <v>4</v>
      </c>
      <c r="AJ27" s="27">
        <f t="shared" si="20"/>
        <v>178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10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106</v>
      </c>
      <c r="K28" s="22" t="str">
        <f t="shared" si="12"/>
        <v>2</v>
      </c>
      <c r="L28" s="20" t="s">
        <v>105</v>
      </c>
      <c r="M28" s="21" t="s">
        <v>3</v>
      </c>
      <c r="N28" s="22" t="str">
        <f t="shared" si="13"/>
        <v>2</v>
      </c>
      <c r="O28" s="20" t="s">
        <v>105</v>
      </c>
      <c r="P28" s="21" t="s">
        <v>20</v>
      </c>
      <c r="Q28" s="22" t="str">
        <f t="shared" si="14"/>
        <v>2</v>
      </c>
      <c r="R28" s="20" t="s">
        <v>20</v>
      </c>
      <c r="S28" s="21" t="s">
        <v>20</v>
      </c>
      <c r="T28" s="113">
        <f t="shared" si="15"/>
        <v>12</v>
      </c>
      <c r="U28" s="20" t="s">
        <v>106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22">
        <f t="shared" si="17"/>
        <v>0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'12.Spieltag'!AJ28</f>
        <v>153</v>
      </c>
      <c r="AI28" s="32">
        <f>'12.Spieltag'!AK28</f>
        <v>14</v>
      </c>
      <c r="AJ28" s="27">
        <f t="shared" si="20"/>
        <v>171</v>
      </c>
      <c r="AK28" s="28">
        <f t="shared" si="21"/>
        <v>10</v>
      </c>
      <c r="AL28" s="1"/>
    </row>
    <row r="29" spans="1:38" ht="24.9" customHeight="1" thickBot="1" x14ac:dyDescent="0.3">
      <c r="A29" s="32">
        <f t="shared" si="9"/>
        <v>11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3</v>
      </c>
      <c r="J29" s="21" t="s">
        <v>105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106</v>
      </c>
      <c r="AB29" s="21" t="s">
        <v>20</v>
      </c>
      <c r="AC29" s="22">
        <f t="shared" si="18"/>
        <v>0</v>
      </c>
      <c r="AD29" s="23"/>
      <c r="AE29" s="21"/>
      <c r="AF29" s="22"/>
      <c r="AG29" s="24">
        <f t="shared" si="19"/>
        <v>5</v>
      </c>
      <c r="AH29" s="25">
        <f>'12.Spieltag'!AJ29</f>
        <v>165</v>
      </c>
      <c r="AI29" s="32">
        <f>'12.Spieltag'!AK29</f>
        <v>8</v>
      </c>
      <c r="AJ29" s="27">
        <f t="shared" si="20"/>
        <v>170</v>
      </c>
      <c r="AK29" s="28">
        <f t="shared" si="21"/>
        <v>11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20</v>
      </c>
      <c r="D30" s="21" t="s">
        <v>106</v>
      </c>
      <c r="E30" s="22">
        <f t="shared" si="10"/>
        <v>0</v>
      </c>
      <c r="F30" s="20" t="s">
        <v>106</v>
      </c>
      <c r="G30" s="21" t="s">
        <v>105</v>
      </c>
      <c r="H30" s="22">
        <f t="shared" si="11"/>
        <v>0</v>
      </c>
      <c r="I30" s="20" t="s">
        <v>3</v>
      </c>
      <c r="J30" s="21" t="s">
        <v>105</v>
      </c>
      <c r="K30" s="22" t="str">
        <f t="shared" si="12"/>
        <v>3</v>
      </c>
      <c r="L30" s="20" t="s">
        <v>20</v>
      </c>
      <c r="M30" s="21" t="s">
        <v>20</v>
      </c>
      <c r="N30" s="22">
        <f t="shared" si="13"/>
        <v>0</v>
      </c>
      <c r="O30" s="20" t="s">
        <v>105</v>
      </c>
      <c r="P30" s="21" t="s">
        <v>106</v>
      </c>
      <c r="Q30" s="22">
        <f t="shared" si="14"/>
        <v>0</v>
      </c>
      <c r="R30" s="20" t="s">
        <v>20</v>
      </c>
      <c r="S30" s="21" t="s">
        <v>3</v>
      </c>
      <c r="T30" s="113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>
        <f t="shared" si="17"/>
        <v>0</v>
      </c>
      <c r="AA30" s="20" t="s">
        <v>106</v>
      </c>
      <c r="AB30" s="21" t="s">
        <v>108</v>
      </c>
      <c r="AC30" s="22">
        <f t="shared" si="18"/>
        <v>0</v>
      </c>
      <c r="AD30" s="23"/>
      <c r="AE30" s="21"/>
      <c r="AF30" s="22"/>
      <c r="AG30" s="24">
        <f t="shared" si="19"/>
        <v>3</v>
      </c>
      <c r="AH30" s="25">
        <f>'12.Spieltag'!AJ30</f>
        <v>163</v>
      </c>
      <c r="AI30" s="32">
        <f>'12.Spieltag'!AK30</f>
        <v>10</v>
      </c>
      <c r="AJ30" s="27">
        <f t="shared" si="20"/>
        <v>166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3</v>
      </c>
      <c r="F31" s="20" t="s">
        <v>105</v>
      </c>
      <c r="G31" s="21" t="s">
        <v>106</v>
      </c>
      <c r="H31" s="22" t="str">
        <f t="shared" si="11"/>
        <v>5</v>
      </c>
      <c r="I31" s="20" t="s">
        <v>3</v>
      </c>
      <c r="J31" s="21" t="s">
        <v>106</v>
      </c>
      <c r="K31" s="22" t="str">
        <f t="shared" si="12"/>
        <v>2</v>
      </c>
      <c r="L31" s="20" t="s">
        <v>105</v>
      </c>
      <c r="M31" s="21" t="s">
        <v>20</v>
      </c>
      <c r="N31" s="22" t="str">
        <f t="shared" si="13"/>
        <v>5</v>
      </c>
      <c r="O31" s="20" t="s">
        <v>106</v>
      </c>
      <c r="P31" s="21" t="s">
        <v>20</v>
      </c>
      <c r="Q31" s="22" t="str">
        <f t="shared" si="14"/>
        <v>5</v>
      </c>
      <c r="R31" s="20" t="s">
        <v>105</v>
      </c>
      <c r="S31" s="21" t="s">
        <v>20</v>
      </c>
      <c r="T31" s="113">
        <f t="shared" si="15"/>
        <v>0</v>
      </c>
      <c r="U31" s="20" t="s">
        <v>105</v>
      </c>
      <c r="V31" s="21" t="s">
        <v>3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105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'12.Spieltag'!AJ31</f>
        <v>166</v>
      </c>
      <c r="AI31" s="32">
        <f>'12.Spieltag'!AK31</f>
        <v>6</v>
      </c>
      <c r="AJ31" s="27">
        <f t="shared" si="20"/>
        <v>186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3</v>
      </c>
      <c r="B32" s="24" t="str">
        <f>'8.Spieltag'!B32</f>
        <v>SkillFailer</v>
      </c>
      <c r="C32" s="20" t="s">
        <v>106</v>
      </c>
      <c r="D32" s="21" t="s">
        <v>20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3</v>
      </c>
      <c r="I32" s="20" t="s">
        <v>3</v>
      </c>
      <c r="J32" s="21" t="s">
        <v>105</v>
      </c>
      <c r="K32" s="22" t="str">
        <f t="shared" si="12"/>
        <v>3</v>
      </c>
      <c r="L32" s="20" t="s">
        <v>105</v>
      </c>
      <c r="M32" s="21" t="s">
        <v>3</v>
      </c>
      <c r="N32" s="22" t="str">
        <f t="shared" si="13"/>
        <v>2</v>
      </c>
      <c r="O32" s="20" t="s">
        <v>105</v>
      </c>
      <c r="P32" s="21" t="s">
        <v>20</v>
      </c>
      <c r="Q32" s="22" t="str">
        <f t="shared" si="14"/>
        <v>2</v>
      </c>
      <c r="R32" s="20" t="s">
        <v>105</v>
      </c>
      <c r="S32" s="21" t="s">
        <v>20</v>
      </c>
      <c r="T32" s="113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14</v>
      </c>
      <c r="AH32" s="25">
        <f>'12.Spieltag'!AJ32</f>
        <v>175</v>
      </c>
      <c r="AI32" s="32">
        <f>'12.Spieltag'!AK32</f>
        <v>2</v>
      </c>
      <c r="AJ32" s="27">
        <f t="shared" si="20"/>
        <v>189</v>
      </c>
      <c r="AK32" s="28">
        <f t="shared" si="21"/>
        <v>3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108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106</v>
      </c>
      <c r="S33" s="21" t="s">
        <v>20</v>
      </c>
      <c r="T33" s="113">
        <f t="shared" si="15"/>
        <v>0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0" t="s">
        <v>20</v>
      </c>
      <c r="Y33" s="21" t="s">
        <v>106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12</v>
      </c>
      <c r="AH33" s="25">
        <f>'12.Spieltag'!AJ33</f>
        <v>132</v>
      </c>
      <c r="AI33" s="32">
        <f>'12.Spieltag'!AK33</f>
        <v>21</v>
      </c>
      <c r="AJ33" s="27">
        <f t="shared" ref="AJ33" si="31">AG33+AH33</f>
        <v>144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16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113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'12.Spieltag'!AJ34</f>
        <v>158</v>
      </c>
      <c r="AI34" s="32">
        <f>'12.Spieltag'!AK34</f>
        <v>13</v>
      </c>
      <c r="AJ34" s="27">
        <f t="shared" ref="AJ34" si="34">AG34+AH34</f>
        <v>158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6" priority="17">
      <formula>($AG11&gt;40)</formula>
    </cfRule>
  </conditionalFormatting>
  <conditionalFormatting sqref="B31:B32">
    <cfRule type="expression" dxfId="135" priority="8">
      <formula>($AG31&gt;40)</formula>
    </cfRule>
  </conditionalFormatting>
  <conditionalFormatting sqref="B33:B34">
    <cfRule type="expression" dxfId="134" priority="6">
      <formula>($AG33&gt;40)</formula>
    </cfRule>
  </conditionalFormatting>
  <conditionalFormatting sqref="AG1:AG1048576">
    <cfRule type="top10" dxfId="13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17</v>
      </c>
      <c r="G4" s="66"/>
      <c r="H4" s="66"/>
      <c r="I4" s="65" t="s">
        <v>14</v>
      </c>
      <c r="J4" s="66"/>
      <c r="K4" s="66"/>
      <c r="L4" s="65" t="s">
        <v>63</v>
      </c>
      <c r="M4" s="66"/>
      <c r="N4" s="66"/>
      <c r="O4" s="65" t="s">
        <v>13</v>
      </c>
      <c r="P4" s="66"/>
      <c r="Q4" s="66"/>
      <c r="R4" s="65" t="s">
        <v>12</v>
      </c>
      <c r="S4" s="66"/>
      <c r="T4" s="66"/>
      <c r="U4" s="65" t="s">
        <v>62</v>
      </c>
      <c r="V4" s="66"/>
      <c r="W4" s="66"/>
      <c r="X4" s="65" t="s">
        <v>22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19</v>
      </c>
      <c r="G6" s="68"/>
      <c r="H6" s="69"/>
      <c r="I6" s="64" t="s">
        <v>60</v>
      </c>
      <c r="J6" s="68"/>
      <c r="K6" s="69"/>
      <c r="L6" s="64" t="s">
        <v>64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61</v>
      </c>
      <c r="V6" s="68"/>
      <c r="W6" s="69"/>
      <c r="X6" s="64" t="s">
        <v>66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3</v>
      </c>
      <c r="D10" s="91" t="s">
        <v>105</v>
      </c>
      <c r="E10" s="92" t="s">
        <v>1</v>
      </c>
      <c r="F10" s="90" t="s">
        <v>20</v>
      </c>
      <c r="G10" s="91" t="s">
        <v>20</v>
      </c>
      <c r="H10" s="92" t="s">
        <v>1</v>
      </c>
      <c r="I10" s="90" t="s">
        <v>105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3</v>
      </c>
      <c r="P10" s="91" t="s">
        <v>106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105</v>
      </c>
      <c r="V10" s="91" t="s">
        <v>106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14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108</v>
      </c>
      <c r="P11" s="21" t="s">
        <v>105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0" t="s">
        <v>20</v>
      </c>
      <c r="S11" s="21" t="s">
        <v>20</v>
      </c>
      <c r="T11" s="113">
        <f>IF(OR(EXACT($R$10,R11)*(EXACT($S$10,S11)))=TRUE,$AJ$7,IF(($S$10-$R$10=S11-R11),$AJ$4,IF(OR(EXACT($R$10&gt;$S$10,R11&gt;S11)*EXACT($R$10=$S$10,R11=S11)*EXACT($R$10&lt;$S$10,R11&lt;S11)),$AJ$2,0)))*2*2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3</v>
      </c>
      <c r="X11" s="20" t="s">
        <v>3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8</v>
      </c>
      <c r="AH11" s="25">
        <f>'13.Spieltag'!AJ11</f>
        <v>167</v>
      </c>
      <c r="AI11" s="32">
        <f>'13.Spieltag'!AK11</f>
        <v>14</v>
      </c>
      <c r="AJ11" s="27">
        <f t="shared" ref="AJ11" si="8">AG11+AH11</f>
        <v>175</v>
      </c>
      <c r="AK11" s="28">
        <f>RANK(AJ11,$AJ$11:$AJ$34)</f>
        <v>14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20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21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11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0" t="s">
        <v>20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3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'13.Spieltag'!AJ12</f>
        <v>187</v>
      </c>
      <c r="AI12" s="32">
        <f>'13.Spieltag'!AK12</f>
        <v>4</v>
      </c>
      <c r="AJ12" s="27">
        <f t="shared" ref="AJ12:AJ32" si="20">AG12+AH12</f>
        <v>199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18</v>
      </c>
      <c r="B13" s="24" t="str">
        <f>'8.Spieltag'!B13</f>
        <v>cilli37</v>
      </c>
      <c r="C13" s="20" t="s">
        <v>105</v>
      </c>
      <c r="D13" s="21" t="s">
        <v>105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3</v>
      </c>
      <c r="L13" s="20" t="s">
        <v>105</v>
      </c>
      <c r="M13" s="21" t="s">
        <v>20</v>
      </c>
      <c r="N13" s="22">
        <f t="shared" si="13"/>
        <v>0</v>
      </c>
      <c r="O13" s="20" t="s">
        <v>3</v>
      </c>
      <c r="P13" s="21" t="s">
        <v>105</v>
      </c>
      <c r="Q13" s="22" t="str">
        <f t="shared" si="14"/>
        <v>2</v>
      </c>
      <c r="R13" s="20" t="s">
        <v>20</v>
      </c>
      <c r="S13" s="21" t="s">
        <v>105</v>
      </c>
      <c r="T13" s="113">
        <f t="shared" si="15"/>
        <v>0</v>
      </c>
      <c r="U13" s="20" t="s">
        <v>20</v>
      </c>
      <c r="V13" s="21" t="s">
        <v>20</v>
      </c>
      <c r="W13" s="22">
        <f t="shared" si="16"/>
        <v>0</v>
      </c>
      <c r="X13" s="20" t="s">
        <v>20</v>
      </c>
      <c r="Y13" s="21" t="s">
        <v>105</v>
      </c>
      <c r="Z13" s="22">
        <f t="shared" si="17"/>
        <v>0</v>
      </c>
      <c r="AA13" s="20" t="s">
        <v>3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7</v>
      </c>
      <c r="AH13" s="25">
        <f>'13.Spieltag'!AJ13</f>
        <v>155</v>
      </c>
      <c r="AI13" s="32">
        <f>'13.Spieltag'!AK13</f>
        <v>17</v>
      </c>
      <c r="AJ13" s="27">
        <f t="shared" si="20"/>
        <v>162</v>
      </c>
      <c r="AK13" s="28">
        <f t="shared" si="21"/>
        <v>18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3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5</v>
      </c>
      <c r="L14" s="20" t="s">
        <v>106</v>
      </c>
      <c r="M14" s="21" t="s">
        <v>20</v>
      </c>
      <c r="N14" s="22">
        <f t="shared" si="13"/>
        <v>0</v>
      </c>
      <c r="O14" s="20" t="s">
        <v>108</v>
      </c>
      <c r="P14" s="21" t="s">
        <v>106</v>
      </c>
      <c r="Q14" s="22" t="str">
        <f t="shared" si="14"/>
        <v>2</v>
      </c>
      <c r="R14" s="20" t="s">
        <v>20</v>
      </c>
      <c r="S14" s="21" t="s">
        <v>105</v>
      </c>
      <c r="T14" s="113">
        <f t="shared" si="15"/>
        <v>0</v>
      </c>
      <c r="U14" s="20" t="s">
        <v>106</v>
      </c>
      <c r="V14" s="21" t="s">
        <v>3</v>
      </c>
      <c r="W14" s="22">
        <f t="shared" si="16"/>
        <v>0</v>
      </c>
      <c r="X14" s="20" t="s">
        <v>105</v>
      </c>
      <c r="Y14" s="21" t="s">
        <v>106</v>
      </c>
      <c r="Z14" s="22">
        <f t="shared" si="17"/>
        <v>0</v>
      </c>
      <c r="AA14" s="20" t="s">
        <v>3</v>
      </c>
      <c r="AB14" s="21" t="s">
        <v>106</v>
      </c>
      <c r="AC14" s="22" t="str">
        <f t="shared" si="18"/>
        <v>5</v>
      </c>
      <c r="AD14" s="23"/>
      <c r="AE14" s="21"/>
      <c r="AF14" s="22"/>
      <c r="AG14" s="24">
        <f t="shared" si="19"/>
        <v>17</v>
      </c>
      <c r="AH14" s="25">
        <f>'13.Spieltag'!AJ14</f>
        <v>153</v>
      </c>
      <c r="AI14" s="32">
        <f>'13.Spieltag'!AK14</f>
        <v>18</v>
      </c>
      <c r="AJ14" s="27">
        <f t="shared" si="20"/>
        <v>170</v>
      </c>
      <c r="AK14" s="28">
        <f t="shared" si="21"/>
        <v>16</v>
      </c>
    </row>
    <row r="15" spans="1:38" ht="24.9" customHeight="1" thickBot="1" x14ac:dyDescent="0.3">
      <c r="A15" s="32">
        <f t="shared" si="9"/>
        <v>13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3</v>
      </c>
      <c r="F15" s="20" t="s">
        <v>105</v>
      </c>
      <c r="G15" s="21" t="s">
        <v>20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106</v>
      </c>
      <c r="Q15" s="22" t="str">
        <f t="shared" si="14"/>
        <v>2</v>
      </c>
      <c r="R15" s="20" t="s">
        <v>20</v>
      </c>
      <c r="S15" s="21" t="s">
        <v>105</v>
      </c>
      <c r="T15" s="113">
        <f t="shared" si="15"/>
        <v>0</v>
      </c>
      <c r="U15" s="20" t="s">
        <v>105</v>
      </c>
      <c r="V15" s="21" t="s">
        <v>20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'13.Spieltag'!AJ15</f>
        <v>168</v>
      </c>
      <c r="AI15" s="32">
        <f>'13.Spieltag'!AK15</f>
        <v>13</v>
      </c>
      <c r="AJ15" s="27">
        <f t="shared" si="20"/>
        <v>178</v>
      </c>
      <c r="AK15" s="28">
        <f t="shared" si="21"/>
        <v>13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106</v>
      </c>
      <c r="E16" s="22" t="str">
        <f t="shared" si="10"/>
        <v>3</v>
      </c>
      <c r="F16" s="20" t="s">
        <v>20</v>
      </c>
      <c r="G16" s="21" t="s">
        <v>20</v>
      </c>
      <c r="H16" s="22" t="str">
        <f t="shared" si="11"/>
        <v>5</v>
      </c>
      <c r="I16" s="20" t="s">
        <v>105</v>
      </c>
      <c r="J16" s="21" t="s">
        <v>105</v>
      </c>
      <c r="K16" s="22">
        <f t="shared" si="12"/>
        <v>0</v>
      </c>
      <c r="L16" s="20" t="s">
        <v>105</v>
      </c>
      <c r="M16" s="21" t="s">
        <v>20</v>
      </c>
      <c r="N16" s="22">
        <f t="shared" si="13"/>
        <v>0</v>
      </c>
      <c r="O16" s="20" t="s">
        <v>3</v>
      </c>
      <c r="P16" s="21" t="s">
        <v>105</v>
      </c>
      <c r="Q16" s="22" t="str">
        <f t="shared" si="14"/>
        <v>2</v>
      </c>
      <c r="R16" s="20" t="s">
        <v>20</v>
      </c>
      <c r="S16" s="21" t="s">
        <v>20</v>
      </c>
      <c r="T16" s="113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12</v>
      </c>
      <c r="AH16" s="25">
        <f>'13.Spieltag'!AJ16</f>
        <v>150</v>
      </c>
      <c r="AI16" s="32">
        <f>'13.Spieltag'!AK16</f>
        <v>20</v>
      </c>
      <c r="AJ16" s="27">
        <f t="shared" si="20"/>
        <v>162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106</v>
      </c>
      <c r="E17" s="22" t="str">
        <f t="shared" si="10"/>
        <v>2</v>
      </c>
      <c r="F17" s="20" t="s">
        <v>105</v>
      </c>
      <c r="G17" s="21" t="s">
        <v>20</v>
      </c>
      <c r="H17" s="22">
        <f t="shared" si="11"/>
        <v>0</v>
      </c>
      <c r="I17" s="20" t="s">
        <v>20</v>
      </c>
      <c r="J17" s="21" t="s">
        <v>20</v>
      </c>
      <c r="K17" s="22">
        <f t="shared" si="12"/>
        <v>0</v>
      </c>
      <c r="L17" s="20" t="s">
        <v>106</v>
      </c>
      <c r="M17" s="21" t="s">
        <v>105</v>
      </c>
      <c r="N17" s="22">
        <f t="shared" si="13"/>
        <v>0</v>
      </c>
      <c r="O17" s="20" t="s">
        <v>3</v>
      </c>
      <c r="P17" s="21" t="s">
        <v>106</v>
      </c>
      <c r="Q17" s="22" t="str">
        <f t="shared" si="14"/>
        <v>5</v>
      </c>
      <c r="R17" s="20" t="s">
        <v>3</v>
      </c>
      <c r="S17" s="21" t="s">
        <v>105</v>
      </c>
      <c r="T17" s="113">
        <f t="shared" si="15"/>
        <v>0</v>
      </c>
      <c r="U17" s="20" t="s">
        <v>105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>
        <f t="shared" si="17"/>
        <v>0</v>
      </c>
      <c r="AA17" s="20" t="s">
        <v>20</v>
      </c>
      <c r="AB17" s="21" t="s">
        <v>105</v>
      </c>
      <c r="AC17" s="22" t="str">
        <f t="shared" si="18"/>
        <v>2</v>
      </c>
      <c r="AD17" s="23"/>
      <c r="AE17" s="21"/>
      <c r="AF17" s="22"/>
      <c r="AG17" s="24">
        <f t="shared" si="19"/>
        <v>9</v>
      </c>
      <c r="AH17" s="25">
        <f>'13.Spieltag'!AJ17</f>
        <v>152</v>
      </c>
      <c r="AI17" s="32">
        <f>'13.Spieltag'!AK17</f>
        <v>19</v>
      </c>
      <c r="AJ17" s="27">
        <f t="shared" si="20"/>
        <v>161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3</v>
      </c>
      <c r="J18" s="21" t="s">
        <v>20</v>
      </c>
      <c r="K18" s="22" t="str">
        <f t="shared" si="12"/>
        <v>3</v>
      </c>
      <c r="L18" s="20" t="s">
        <v>20</v>
      </c>
      <c r="M18" s="21" t="s">
        <v>20</v>
      </c>
      <c r="N18" s="22">
        <f t="shared" si="13"/>
        <v>0</v>
      </c>
      <c r="O18" s="20" t="s">
        <v>3</v>
      </c>
      <c r="P18" s="21" t="s">
        <v>106</v>
      </c>
      <c r="Q18" s="22" t="str">
        <f t="shared" si="14"/>
        <v>5</v>
      </c>
      <c r="R18" s="20" t="s">
        <v>20</v>
      </c>
      <c r="S18" s="21" t="s">
        <v>20</v>
      </c>
      <c r="T18" s="113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20</v>
      </c>
      <c r="Y18" s="21" t="s">
        <v>105</v>
      </c>
      <c r="Z18" s="22">
        <f t="shared" si="17"/>
        <v>0</v>
      </c>
      <c r="AA18" s="20" t="s">
        <v>3</v>
      </c>
      <c r="AB18" s="21" t="s">
        <v>20</v>
      </c>
      <c r="AC18" s="22" t="str">
        <f t="shared" si="18"/>
        <v>2</v>
      </c>
      <c r="AD18" s="23"/>
      <c r="AE18" s="21"/>
      <c r="AF18" s="22"/>
      <c r="AG18" s="24">
        <f t="shared" si="19"/>
        <v>14</v>
      </c>
      <c r="AH18" s="25">
        <f>'13.Spieltag'!AJ18</f>
        <v>185</v>
      </c>
      <c r="AI18" s="32">
        <f>'13.Spieltag'!AK18</f>
        <v>6</v>
      </c>
      <c r="AJ18" s="27">
        <f t="shared" si="20"/>
        <v>199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23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113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'13.Spieltag'!AJ19</f>
        <v>135</v>
      </c>
      <c r="AI19" s="32">
        <f>'13.Spieltag'!AK19</f>
        <v>23</v>
      </c>
      <c r="AJ19" s="27">
        <f t="shared" si="20"/>
        <v>135</v>
      </c>
      <c r="AK19" s="28">
        <f t="shared" si="21"/>
        <v>23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 t="str">
        <f t="shared" si="10"/>
        <v>5</v>
      </c>
      <c r="F20" s="20" t="s">
        <v>20</v>
      </c>
      <c r="G20" s="21" t="s">
        <v>105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3</v>
      </c>
      <c r="L20" s="20" t="s">
        <v>105</v>
      </c>
      <c r="M20" s="21" t="s">
        <v>20</v>
      </c>
      <c r="N20" s="22">
        <f t="shared" si="13"/>
        <v>0</v>
      </c>
      <c r="O20" s="20" t="s">
        <v>3</v>
      </c>
      <c r="P20" s="21" t="s">
        <v>105</v>
      </c>
      <c r="Q20" s="22" t="str">
        <f t="shared" si="14"/>
        <v>2</v>
      </c>
      <c r="R20" s="20" t="s">
        <v>20</v>
      </c>
      <c r="S20" s="21" t="s">
        <v>105</v>
      </c>
      <c r="T20" s="113">
        <f t="shared" si="15"/>
        <v>0</v>
      </c>
      <c r="U20" s="20" t="s">
        <v>20</v>
      </c>
      <c r="V20" s="21" t="s">
        <v>105</v>
      </c>
      <c r="W20" s="22" t="str">
        <f t="shared" si="16"/>
        <v>3</v>
      </c>
      <c r="X20" s="20" t="s">
        <v>20</v>
      </c>
      <c r="Y20" s="21" t="s">
        <v>105</v>
      </c>
      <c r="Z20" s="22">
        <f t="shared" si="17"/>
        <v>0</v>
      </c>
      <c r="AA20" s="20" t="s">
        <v>3</v>
      </c>
      <c r="AB20" s="21" t="s">
        <v>106</v>
      </c>
      <c r="AC20" s="22" t="str">
        <f t="shared" si="18"/>
        <v>5</v>
      </c>
      <c r="AD20" s="23"/>
      <c r="AE20" s="21"/>
      <c r="AF20" s="22"/>
      <c r="AG20" s="24">
        <f t="shared" si="19"/>
        <v>18</v>
      </c>
      <c r="AH20" s="25">
        <f>'13.Spieltag'!AJ20</f>
        <v>170</v>
      </c>
      <c r="AI20" s="32">
        <f>'13.Spieltag'!AK20</f>
        <v>11</v>
      </c>
      <c r="AJ20" s="27">
        <f t="shared" si="20"/>
        <v>188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 t="str">
        <f t="shared" si="10"/>
        <v>2</v>
      </c>
      <c r="F21" s="20" t="s">
        <v>105</v>
      </c>
      <c r="G21" s="21" t="s">
        <v>105</v>
      </c>
      <c r="H21" s="22" t="str">
        <f t="shared" si="11"/>
        <v>3</v>
      </c>
      <c r="I21" s="20" t="s">
        <v>20</v>
      </c>
      <c r="J21" s="21" t="s">
        <v>105</v>
      </c>
      <c r="K21" s="22" t="str">
        <f t="shared" si="12"/>
        <v>3</v>
      </c>
      <c r="L21" s="20" t="s">
        <v>105</v>
      </c>
      <c r="M21" s="21" t="s">
        <v>105</v>
      </c>
      <c r="N21" s="22">
        <f t="shared" si="13"/>
        <v>0</v>
      </c>
      <c r="O21" s="20" t="s">
        <v>3</v>
      </c>
      <c r="P21" s="21" t="s">
        <v>105</v>
      </c>
      <c r="Q21" s="22" t="str">
        <f t="shared" si="14"/>
        <v>2</v>
      </c>
      <c r="R21" s="20" t="s">
        <v>20</v>
      </c>
      <c r="S21" s="21" t="s">
        <v>105</v>
      </c>
      <c r="T21" s="113">
        <f t="shared" si="15"/>
        <v>0</v>
      </c>
      <c r="U21" s="20" t="s">
        <v>105</v>
      </c>
      <c r="V21" s="21" t="s">
        <v>105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'13.Spieltag'!AJ21</f>
        <v>208</v>
      </c>
      <c r="AI21" s="32">
        <f>'13.Spieltag'!AK21</f>
        <v>1</v>
      </c>
      <c r="AJ21" s="27">
        <f t="shared" si="20"/>
        <v>220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9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3</v>
      </c>
      <c r="F22" s="20" t="s">
        <v>105</v>
      </c>
      <c r="G22" s="21" t="s">
        <v>20</v>
      </c>
      <c r="H22" s="22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106</v>
      </c>
      <c r="M22" s="21" t="s">
        <v>20</v>
      </c>
      <c r="N22" s="22">
        <f t="shared" si="13"/>
        <v>0</v>
      </c>
      <c r="O22" s="20" t="s">
        <v>3</v>
      </c>
      <c r="P22" s="21" t="s">
        <v>106</v>
      </c>
      <c r="Q22" s="22" t="str">
        <f t="shared" si="14"/>
        <v>5</v>
      </c>
      <c r="R22" s="20" t="s">
        <v>20</v>
      </c>
      <c r="S22" s="21" t="s">
        <v>106</v>
      </c>
      <c r="T22" s="113">
        <f t="shared" si="15"/>
        <v>0</v>
      </c>
      <c r="U22" s="20" t="s">
        <v>105</v>
      </c>
      <c r="V22" s="21" t="s">
        <v>105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12</v>
      </c>
      <c r="AH22" s="25">
        <f>'13.Spieltag'!AJ22</f>
        <v>175</v>
      </c>
      <c r="AI22" s="32">
        <f>'13.Spieltag'!AK22</f>
        <v>8</v>
      </c>
      <c r="AJ22" s="27">
        <f t="shared" si="20"/>
        <v>187</v>
      </c>
      <c r="AK22" s="28">
        <f t="shared" si="21"/>
        <v>9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2</v>
      </c>
      <c r="F23" s="20" t="s">
        <v>20</v>
      </c>
      <c r="G23" s="21" t="s">
        <v>20</v>
      </c>
      <c r="H23" s="22" t="str">
        <f t="shared" si="11"/>
        <v>5</v>
      </c>
      <c r="I23" s="20" t="s">
        <v>20</v>
      </c>
      <c r="J23" s="21" t="s">
        <v>105</v>
      </c>
      <c r="K23" s="22" t="str">
        <f t="shared" si="12"/>
        <v>3</v>
      </c>
      <c r="L23" s="20" t="s">
        <v>105</v>
      </c>
      <c r="M23" s="21" t="s">
        <v>20</v>
      </c>
      <c r="N23" s="22">
        <f t="shared" si="13"/>
        <v>0</v>
      </c>
      <c r="O23" s="20" t="s">
        <v>21</v>
      </c>
      <c r="P23" s="21" t="s">
        <v>106</v>
      </c>
      <c r="Q23" s="22" t="str">
        <f t="shared" si="14"/>
        <v>2</v>
      </c>
      <c r="R23" s="20" t="s">
        <v>3</v>
      </c>
      <c r="S23" s="21" t="s">
        <v>3</v>
      </c>
      <c r="T23" s="113">
        <f t="shared" si="15"/>
        <v>0</v>
      </c>
      <c r="U23" s="20" t="s">
        <v>105</v>
      </c>
      <c r="V23" s="21" t="s">
        <v>3</v>
      </c>
      <c r="W23" s="22">
        <f t="shared" si="16"/>
        <v>0</v>
      </c>
      <c r="X23" s="20" t="s">
        <v>20</v>
      </c>
      <c r="Y23" s="21" t="s">
        <v>106</v>
      </c>
      <c r="Z23" s="22">
        <f t="shared" si="17"/>
        <v>0</v>
      </c>
      <c r="AA23" s="20" t="s">
        <v>3</v>
      </c>
      <c r="AB23" s="21" t="s">
        <v>106</v>
      </c>
      <c r="AC23" s="22" t="str">
        <f t="shared" si="18"/>
        <v>5</v>
      </c>
      <c r="AD23" s="23"/>
      <c r="AE23" s="21"/>
      <c r="AF23" s="22"/>
      <c r="AG23" s="24">
        <f t="shared" si="19"/>
        <v>17</v>
      </c>
      <c r="AH23" s="25">
        <f>'13.Spieltag'!AJ23</f>
        <v>191</v>
      </c>
      <c r="AI23" s="32">
        <f>'13.Spieltag'!AK23</f>
        <v>2</v>
      </c>
      <c r="AJ23" s="27">
        <f t="shared" si="20"/>
        <v>208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106</v>
      </c>
      <c r="E24" s="22" t="str">
        <f t="shared" si="10"/>
        <v>3</v>
      </c>
      <c r="F24" s="20" t="s">
        <v>105</v>
      </c>
      <c r="G24" s="21" t="s">
        <v>105</v>
      </c>
      <c r="H24" s="22" t="str">
        <f t="shared" si="11"/>
        <v>3</v>
      </c>
      <c r="I24" s="20" t="s">
        <v>3</v>
      </c>
      <c r="J24" s="21" t="s">
        <v>20</v>
      </c>
      <c r="K24" s="22" t="str">
        <f t="shared" si="12"/>
        <v>3</v>
      </c>
      <c r="L24" s="20" t="s">
        <v>105</v>
      </c>
      <c r="M24" s="21" t="s">
        <v>105</v>
      </c>
      <c r="N24" s="22">
        <f t="shared" si="13"/>
        <v>0</v>
      </c>
      <c r="O24" s="20" t="s">
        <v>20</v>
      </c>
      <c r="P24" s="21" t="s">
        <v>105</v>
      </c>
      <c r="Q24" s="22" t="str">
        <f t="shared" si="14"/>
        <v>2</v>
      </c>
      <c r="R24" s="20" t="s">
        <v>108</v>
      </c>
      <c r="S24" s="21" t="s">
        <v>105</v>
      </c>
      <c r="T24" s="113">
        <f t="shared" si="15"/>
        <v>0</v>
      </c>
      <c r="U24" s="20" t="s">
        <v>105</v>
      </c>
      <c r="V24" s="21" t="s">
        <v>106</v>
      </c>
      <c r="W24" s="22" t="str">
        <f t="shared" si="16"/>
        <v>5</v>
      </c>
      <c r="X24" s="20" t="s">
        <v>20</v>
      </c>
      <c r="Y24" s="21" t="s">
        <v>106</v>
      </c>
      <c r="Z24" s="22">
        <f t="shared" si="17"/>
        <v>0</v>
      </c>
      <c r="AA24" s="20" t="s">
        <v>3</v>
      </c>
      <c r="AB24" s="21" t="s">
        <v>106</v>
      </c>
      <c r="AC24" s="22" t="str">
        <f t="shared" si="18"/>
        <v>5</v>
      </c>
      <c r="AD24" s="23"/>
      <c r="AE24" s="21"/>
      <c r="AF24" s="22"/>
      <c r="AG24" s="24">
        <f t="shared" si="19"/>
        <v>21</v>
      </c>
      <c r="AH24" s="25">
        <f>'13.Spieltag'!AJ24</f>
        <v>173</v>
      </c>
      <c r="AI24" s="32">
        <f>'13.Spieltag'!AK24</f>
        <v>9</v>
      </c>
      <c r="AJ24" s="27">
        <f t="shared" si="20"/>
        <v>194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24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3</v>
      </c>
      <c r="F25" s="20" t="s">
        <v>105</v>
      </c>
      <c r="G25" s="21" t="s">
        <v>20</v>
      </c>
      <c r="H25" s="22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21</v>
      </c>
      <c r="P25" s="21" t="s">
        <v>106</v>
      </c>
      <c r="Q25" s="22" t="str">
        <f t="shared" si="14"/>
        <v>2</v>
      </c>
      <c r="R25" s="20" t="s">
        <v>20</v>
      </c>
      <c r="S25" s="21" t="s">
        <v>105</v>
      </c>
      <c r="T25" s="113">
        <f t="shared" si="15"/>
        <v>0</v>
      </c>
      <c r="U25" s="20" t="s">
        <v>20</v>
      </c>
      <c r="V25" s="21" t="s">
        <v>20</v>
      </c>
      <c r="W25" s="22">
        <f t="shared" si="16"/>
        <v>0</v>
      </c>
      <c r="X25" s="20" t="s">
        <v>20</v>
      </c>
      <c r="Y25" s="21" t="s">
        <v>106</v>
      </c>
      <c r="Z25" s="22">
        <f t="shared" si="17"/>
        <v>0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10</v>
      </c>
      <c r="AH25" s="25">
        <f>'13.Spieltag'!AJ25</f>
        <v>120</v>
      </c>
      <c r="AI25" s="32">
        <f>'13.Spieltag'!AK25</f>
        <v>24</v>
      </c>
      <c r="AJ25" s="27">
        <f t="shared" si="20"/>
        <v>130</v>
      </c>
      <c r="AK25" s="28">
        <f t="shared" si="21"/>
        <v>24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20</v>
      </c>
      <c r="G26" s="21" t="s">
        <v>20</v>
      </c>
      <c r="H26" s="22" t="str">
        <f t="shared" si="11"/>
        <v>5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106</v>
      </c>
      <c r="P26" s="21" t="s">
        <v>105</v>
      </c>
      <c r="Q26" s="22">
        <f t="shared" si="14"/>
        <v>0</v>
      </c>
      <c r="R26" s="20" t="s">
        <v>3</v>
      </c>
      <c r="S26" s="21" t="s">
        <v>105</v>
      </c>
      <c r="T26" s="113">
        <f t="shared" si="15"/>
        <v>0</v>
      </c>
      <c r="U26" s="20" t="s">
        <v>20</v>
      </c>
      <c r="V26" s="21" t="s">
        <v>105</v>
      </c>
      <c r="W26" s="22" t="str">
        <f t="shared" si="16"/>
        <v>3</v>
      </c>
      <c r="X26" s="20" t="s">
        <v>105</v>
      </c>
      <c r="Y26" s="21" t="s">
        <v>20</v>
      </c>
      <c r="Z26" s="22">
        <f t="shared" si="17"/>
        <v>0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'13.Spieltag'!AJ26</f>
        <v>139</v>
      </c>
      <c r="AI26" s="32">
        <f>'13.Spieltag'!AK26</f>
        <v>22</v>
      </c>
      <c r="AJ26" s="27">
        <f t="shared" si="20"/>
        <v>149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20</v>
      </c>
      <c r="D27" s="21" t="s">
        <v>106</v>
      </c>
      <c r="E27" s="22" t="str">
        <f t="shared" si="10"/>
        <v>3</v>
      </c>
      <c r="F27" s="20" t="s">
        <v>20</v>
      </c>
      <c r="G27" s="21" t="s">
        <v>105</v>
      </c>
      <c r="H27" s="22">
        <f t="shared" si="11"/>
        <v>0</v>
      </c>
      <c r="I27" s="20" t="s">
        <v>105</v>
      </c>
      <c r="J27" s="21" t="s">
        <v>105</v>
      </c>
      <c r="K27" s="22">
        <f t="shared" si="12"/>
        <v>0</v>
      </c>
      <c r="L27" s="20" t="s">
        <v>105</v>
      </c>
      <c r="M27" s="21" t="s">
        <v>105</v>
      </c>
      <c r="N27" s="22">
        <f t="shared" si="13"/>
        <v>0</v>
      </c>
      <c r="O27" s="20" t="s">
        <v>108</v>
      </c>
      <c r="P27" s="21" t="s">
        <v>105</v>
      </c>
      <c r="Q27" s="22" t="str">
        <f t="shared" si="14"/>
        <v>3</v>
      </c>
      <c r="R27" s="20" t="s">
        <v>20</v>
      </c>
      <c r="S27" s="21" t="s">
        <v>20</v>
      </c>
      <c r="T27" s="113">
        <f t="shared" si="15"/>
        <v>0</v>
      </c>
      <c r="U27" s="20" t="s">
        <v>105</v>
      </c>
      <c r="V27" s="21" t="s">
        <v>105</v>
      </c>
      <c r="W27" s="22">
        <f t="shared" si="16"/>
        <v>0</v>
      </c>
      <c r="X27" s="20" t="s">
        <v>20</v>
      </c>
      <c r="Y27" s="21" t="s">
        <v>105</v>
      </c>
      <c r="Z27" s="22">
        <f t="shared" si="17"/>
        <v>0</v>
      </c>
      <c r="AA27" s="20" t="s">
        <v>3</v>
      </c>
      <c r="AB27" s="21" t="s">
        <v>105</v>
      </c>
      <c r="AC27" s="22" t="str">
        <f t="shared" si="18"/>
        <v>2</v>
      </c>
      <c r="AD27" s="23"/>
      <c r="AE27" s="21"/>
      <c r="AF27" s="22"/>
      <c r="AG27" s="24">
        <f t="shared" si="19"/>
        <v>8</v>
      </c>
      <c r="AH27" s="25">
        <f>'13.Spieltag'!AJ27</f>
        <v>178</v>
      </c>
      <c r="AI27" s="32">
        <f>'13.Spieltag'!AK27</f>
        <v>7</v>
      </c>
      <c r="AJ27" s="27">
        <f t="shared" si="20"/>
        <v>186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11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105</v>
      </c>
      <c r="H28" s="22" t="str">
        <f t="shared" si="11"/>
        <v>3</v>
      </c>
      <c r="I28" s="20" t="s">
        <v>20</v>
      </c>
      <c r="J28" s="21" t="s">
        <v>105</v>
      </c>
      <c r="K28" s="22" t="str">
        <f t="shared" si="12"/>
        <v>3</v>
      </c>
      <c r="L28" s="20" t="s">
        <v>105</v>
      </c>
      <c r="M28" s="21" t="s">
        <v>3</v>
      </c>
      <c r="N28" s="22">
        <f t="shared" si="13"/>
        <v>0</v>
      </c>
      <c r="O28" s="20" t="s">
        <v>21</v>
      </c>
      <c r="P28" s="21" t="s">
        <v>106</v>
      </c>
      <c r="Q28" s="22" t="str">
        <f t="shared" si="14"/>
        <v>2</v>
      </c>
      <c r="R28" s="20" t="s">
        <v>105</v>
      </c>
      <c r="S28" s="21" t="s">
        <v>105</v>
      </c>
      <c r="T28" s="113">
        <f t="shared" si="15"/>
        <v>0</v>
      </c>
      <c r="U28" s="20" t="s">
        <v>105</v>
      </c>
      <c r="V28" s="21" t="s">
        <v>20</v>
      </c>
      <c r="W28" s="22">
        <f t="shared" si="16"/>
        <v>0</v>
      </c>
      <c r="X28" s="20" t="s">
        <v>20</v>
      </c>
      <c r="Y28" s="21" t="s">
        <v>105</v>
      </c>
      <c r="Z28" s="22">
        <f t="shared" si="17"/>
        <v>0</v>
      </c>
      <c r="AA28" s="20" t="s">
        <v>3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12</v>
      </c>
      <c r="AH28" s="25">
        <f>'13.Spieltag'!AJ28</f>
        <v>171</v>
      </c>
      <c r="AI28" s="32">
        <f>'13.Spieltag'!AK28</f>
        <v>10</v>
      </c>
      <c r="AJ28" s="27">
        <f t="shared" si="20"/>
        <v>183</v>
      </c>
      <c r="AK28" s="28">
        <f t="shared" si="21"/>
        <v>11</v>
      </c>
      <c r="AL28" s="1"/>
    </row>
    <row r="29" spans="1:38" ht="24.9" customHeight="1" thickBot="1" x14ac:dyDescent="0.3">
      <c r="A29" s="32">
        <f t="shared" si="9"/>
        <v>12</v>
      </c>
      <c r="B29" s="24" t="str">
        <f>'8.Spieltag'!B29</f>
        <v>shiny</v>
      </c>
      <c r="C29" s="20" t="s">
        <v>20</v>
      </c>
      <c r="D29" s="21" t="s">
        <v>106</v>
      </c>
      <c r="E29" s="22" t="str">
        <f t="shared" si="10"/>
        <v>3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3</v>
      </c>
      <c r="L29" s="20" t="s">
        <v>105</v>
      </c>
      <c r="M29" s="21" t="s">
        <v>20</v>
      </c>
      <c r="N29" s="22">
        <f t="shared" si="13"/>
        <v>0</v>
      </c>
      <c r="O29" s="20" t="s">
        <v>108</v>
      </c>
      <c r="P29" s="21" t="s">
        <v>106</v>
      </c>
      <c r="Q29" s="22" t="str">
        <f t="shared" si="14"/>
        <v>2</v>
      </c>
      <c r="R29" s="20" t="s">
        <v>105</v>
      </c>
      <c r="S29" s="21" t="s">
        <v>105</v>
      </c>
      <c r="T29" s="113">
        <f t="shared" si="15"/>
        <v>0</v>
      </c>
      <c r="U29" s="20" t="s">
        <v>105</v>
      </c>
      <c r="V29" s="21" t="s">
        <v>20</v>
      </c>
      <c r="W29" s="22">
        <f t="shared" si="16"/>
        <v>0</v>
      </c>
      <c r="X29" s="20" t="s">
        <v>20</v>
      </c>
      <c r="Y29" s="21" t="s">
        <v>106</v>
      </c>
      <c r="Z29" s="22">
        <f t="shared" si="17"/>
        <v>0</v>
      </c>
      <c r="AA29" s="20" t="s">
        <v>20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10</v>
      </c>
      <c r="AH29" s="25">
        <f>'13.Spieltag'!AJ29</f>
        <v>170</v>
      </c>
      <c r="AI29" s="32">
        <f>'13.Spieltag'!AK29</f>
        <v>11</v>
      </c>
      <c r="AJ29" s="27">
        <f t="shared" si="20"/>
        <v>180</v>
      </c>
      <c r="AK29" s="28">
        <f t="shared" si="21"/>
        <v>12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105</v>
      </c>
      <c r="D30" s="21" t="s">
        <v>105</v>
      </c>
      <c r="E30" s="22">
        <f t="shared" si="10"/>
        <v>0</v>
      </c>
      <c r="F30" s="20" t="s">
        <v>20</v>
      </c>
      <c r="G30" s="21" t="s">
        <v>105</v>
      </c>
      <c r="H30" s="22">
        <f t="shared" si="11"/>
        <v>0</v>
      </c>
      <c r="I30" s="20" t="s">
        <v>106</v>
      </c>
      <c r="J30" s="21" t="s">
        <v>20</v>
      </c>
      <c r="K30" s="22">
        <f t="shared" si="12"/>
        <v>0</v>
      </c>
      <c r="L30" s="20" t="s">
        <v>20</v>
      </c>
      <c r="M30" s="21" t="s">
        <v>3</v>
      </c>
      <c r="N30" s="22">
        <f t="shared" si="13"/>
        <v>0</v>
      </c>
      <c r="O30" s="20" t="s">
        <v>3</v>
      </c>
      <c r="P30" s="21" t="s">
        <v>105</v>
      </c>
      <c r="Q30" s="22" t="str">
        <f t="shared" si="14"/>
        <v>2</v>
      </c>
      <c r="R30" s="20" t="s">
        <v>108</v>
      </c>
      <c r="S30" s="21" t="s">
        <v>3</v>
      </c>
      <c r="T30" s="113">
        <f t="shared" si="15"/>
        <v>0</v>
      </c>
      <c r="U30" s="20" t="s">
        <v>108</v>
      </c>
      <c r="V30" s="21" t="s">
        <v>20</v>
      </c>
      <c r="W30" s="22" t="str">
        <f t="shared" si="16"/>
        <v>2</v>
      </c>
      <c r="X30" s="20" t="s">
        <v>106</v>
      </c>
      <c r="Y30" s="21" t="s">
        <v>106</v>
      </c>
      <c r="Z30" s="22" t="str">
        <f t="shared" si="17"/>
        <v>3</v>
      </c>
      <c r="AA30" s="20" t="s">
        <v>3</v>
      </c>
      <c r="AB30" s="21" t="s">
        <v>105</v>
      </c>
      <c r="AC30" s="22" t="str">
        <f t="shared" si="18"/>
        <v>2</v>
      </c>
      <c r="AD30" s="23"/>
      <c r="AE30" s="21"/>
      <c r="AF30" s="22"/>
      <c r="AG30" s="24">
        <f t="shared" si="19"/>
        <v>9</v>
      </c>
      <c r="AH30" s="25">
        <f>'13.Spieltag'!AJ30</f>
        <v>166</v>
      </c>
      <c r="AI30" s="32">
        <f>'13.Spieltag'!AK30</f>
        <v>15</v>
      </c>
      <c r="AJ30" s="27">
        <f t="shared" si="20"/>
        <v>175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6</v>
      </c>
      <c r="B31" s="24" t="str">
        <f>'8.Spieltag'!B31</f>
        <v>Silja04</v>
      </c>
      <c r="C31" s="20" t="s">
        <v>20</v>
      </c>
      <c r="D31" s="21" t="s">
        <v>105</v>
      </c>
      <c r="E31" s="22" t="str">
        <f t="shared" si="10"/>
        <v>2</v>
      </c>
      <c r="F31" s="20" t="s">
        <v>106</v>
      </c>
      <c r="G31" s="21" t="s">
        <v>20</v>
      </c>
      <c r="H31" s="22">
        <f t="shared" si="11"/>
        <v>0</v>
      </c>
      <c r="I31" s="20" t="s">
        <v>3</v>
      </c>
      <c r="J31" s="21" t="s">
        <v>106</v>
      </c>
      <c r="K31" s="22" t="str">
        <f t="shared" si="12"/>
        <v>2</v>
      </c>
      <c r="L31" s="20" t="s">
        <v>106</v>
      </c>
      <c r="M31" s="21" t="s">
        <v>105</v>
      </c>
      <c r="N31" s="22">
        <f t="shared" si="13"/>
        <v>0</v>
      </c>
      <c r="O31" s="20" t="s">
        <v>3</v>
      </c>
      <c r="P31" s="21" t="s">
        <v>105</v>
      </c>
      <c r="Q31" s="22" t="str">
        <f t="shared" si="14"/>
        <v>2</v>
      </c>
      <c r="R31" s="20" t="s">
        <v>20</v>
      </c>
      <c r="S31" s="21" t="s">
        <v>105</v>
      </c>
      <c r="T31" s="113">
        <f t="shared" si="15"/>
        <v>0</v>
      </c>
      <c r="U31" s="20" t="s">
        <v>20</v>
      </c>
      <c r="V31" s="21" t="s">
        <v>20</v>
      </c>
      <c r="W31" s="22">
        <f t="shared" si="16"/>
        <v>0</v>
      </c>
      <c r="X31" s="20" t="s">
        <v>20</v>
      </c>
      <c r="Y31" s="21" t="s">
        <v>106</v>
      </c>
      <c r="Z31" s="22">
        <f t="shared" si="17"/>
        <v>0</v>
      </c>
      <c r="AA31" s="20" t="s">
        <v>3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8</v>
      </c>
      <c r="AH31" s="25">
        <f>'13.Spieltag'!AJ31</f>
        <v>186</v>
      </c>
      <c r="AI31" s="32">
        <f>'13.Spieltag'!AK31</f>
        <v>5</v>
      </c>
      <c r="AJ31" s="27">
        <f t="shared" si="20"/>
        <v>194</v>
      </c>
      <c r="AK31" s="28">
        <f t="shared" si="21"/>
        <v>6</v>
      </c>
      <c r="AL31" s="1"/>
    </row>
    <row r="32" spans="1:38" ht="28.2" customHeight="1" thickBot="1" x14ac:dyDescent="0.3">
      <c r="A32" s="32">
        <f t="shared" si="9"/>
        <v>5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3</v>
      </c>
      <c r="L32" s="20" t="s">
        <v>105</v>
      </c>
      <c r="M32" s="21" t="s">
        <v>20</v>
      </c>
      <c r="N32" s="22">
        <f t="shared" si="13"/>
        <v>0</v>
      </c>
      <c r="O32" s="20" t="s">
        <v>3</v>
      </c>
      <c r="P32" s="21" t="s">
        <v>105</v>
      </c>
      <c r="Q32" s="22" t="str">
        <f t="shared" si="14"/>
        <v>2</v>
      </c>
      <c r="R32" s="20" t="s">
        <v>20</v>
      </c>
      <c r="S32" s="21" t="s">
        <v>105</v>
      </c>
      <c r="T32" s="113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>
        <f t="shared" si="17"/>
        <v>0</v>
      </c>
      <c r="AA32" s="20" t="s">
        <v>20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7</v>
      </c>
      <c r="AH32" s="25">
        <f>'13.Spieltag'!AJ32</f>
        <v>189</v>
      </c>
      <c r="AI32" s="32">
        <f>'13.Spieltag'!AK32</f>
        <v>3</v>
      </c>
      <c r="AJ32" s="27">
        <f t="shared" si="20"/>
        <v>196</v>
      </c>
      <c r="AK32" s="28">
        <f t="shared" si="21"/>
        <v>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106</v>
      </c>
      <c r="M33" s="21" t="s">
        <v>20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108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20</v>
      </c>
      <c r="S33" s="21" t="s">
        <v>105</v>
      </c>
      <c r="T33" s="113">
        <f t="shared" si="15"/>
        <v>0</v>
      </c>
      <c r="U33" s="20" t="s">
        <v>105</v>
      </c>
      <c r="V33" s="21" t="s">
        <v>20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0" t="s">
        <v>20</v>
      </c>
      <c r="AB33" s="21" t="s">
        <v>106</v>
      </c>
      <c r="AC33" s="22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0">E33+H33+K33+N33+Q33+T33+W33+Z33+AC33+AF33</f>
        <v>13</v>
      </c>
      <c r="AH33" s="25">
        <f>'13.Spieltag'!AJ33</f>
        <v>144</v>
      </c>
      <c r="AI33" s="32">
        <f>'13.Spieltag'!AK33</f>
        <v>21</v>
      </c>
      <c r="AJ33" s="27">
        <f t="shared" ref="AJ33" si="31">AG33+AH33</f>
        <v>157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106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0" t="s">
        <v>3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20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115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20</v>
      </c>
      <c r="S34" s="21" t="s">
        <v>105</v>
      </c>
      <c r="T34" s="113">
        <f t="shared" si="15"/>
        <v>0</v>
      </c>
      <c r="U34" s="20" t="s">
        <v>105</v>
      </c>
      <c r="V34" s="21" t="s">
        <v>20</v>
      </c>
      <c r="W34" s="22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106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3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1">E34+H34+K34+N34+Q34+T34+W34+Z34+AC34+AF34</f>
        <v>9</v>
      </c>
      <c r="AH34" s="25">
        <f>'13.Spieltag'!AJ34</f>
        <v>158</v>
      </c>
      <c r="AI34" s="32">
        <f>'13.Spieltag'!AK34</f>
        <v>16</v>
      </c>
      <c r="AJ34" s="27">
        <f t="shared" ref="AJ34" si="42">AG34+AH34</f>
        <v>167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2" priority="17">
      <formula>($AG11&gt;40)</formula>
    </cfRule>
  </conditionalFormatting>
  <conditionalFormatting sqref="B31:B32">
    <cfRule type="expression" dxfId="131" priority="8">
      <formula>($AG31&gt;40)</formula>
    </cfRule>
  </conditionalFormatting>
  <conditionalFormatting sqref="B33:B34">
    <cfRule type="expression" dxfId="130" priority="6">
      <formula>($AG33&gt;40)</formula>
    </cfRule>
  </conditionalFormatting>
  <conditionalFormatting sqref="AG1:AG1048576">
    <cfRule type="top10" dxfId="1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60</v>
      </c>
      <c r="G4" s="66"/>
      <c r="H4" s="66"/>
      <c r="I4" s="65" t="s">
        <v>65</v>
      </c>
      <c r="J4" s="66"/>
      <c r="K4" s="66"/>
      <c r="L4" s="65" t="s">
        <v>103</v>
      </c>
      <c r="M4" s="66"/>
      <c r="N4" s="66"/>
      <c r="O4" s="65" t="s">
        <v>66</v>
      </c>
      <c r="P4" s="66"/>
      <c r="Q4" s="66"/>
      <c r="R4" s="65" t="s">
        <v>19</v>
      </c>
      <c r="S4" s="66"/>
      <c r="T4" s="66"/>
      <c r="U4" s="65" t="s">
        <v>16</v>
      </c>
      <c r="V4" s="66"/>
      <c r="W4" s="66"/>
      <c r="X4" s="65" t="s">
        <v>64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17</v>
      </c>
      <c r="D6" s="68"/>
      <c r="E6" s="69"/>
      <c r="F6" s="64" t="s">
        <v>12</v>
      </c>
      <c r="G6" s="68"/>
      <c r="H6" s="69"/>
      <c r="I6" s="64" t="s">
        <v>62</v>
      </c>
      <c r="J6" s="68"/>
      <c r="K6" s="69"/>
      <c r="L6" s="64" t="s">
        <v>63</v>
      </c>
      <c r="M6" s="68"/>
      <c r="N6" s="69"/>
      <c r="O6" s="64" t="s">
        <v>13</v>
      </c>
      <c r="P6" s="68"/>
      <c r="Q6" s="69"/>
      <c r="R6" s="64" t="s">
        <v>18</v>
      </c>
      <c r="S6" s="68"/>
      <c r="T6" s="69"/>
      <c r="U6" s="64" t="s">
        <v>15</v>
      </c>
      <c r="V6" s="68"/>
      <c r="W6" s="69"/>
      <c r="X6" s="64" t="s">
        <v>22</v>
      </c>
      <c r="Y6" s="68"/>
      <c r="Z6" s="69"/>
      <c r="AA6" s="64" t="s">
        <v>14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20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108</v>
      </c>
      <c r="Q10" s="92" t="s">
        <v>1</v>
      </c>
      <c r="R10" s="90" t="s">
        <v>106</v>
      </c>
      <c r="S10" s="91" t="s">
        <v>106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5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20</v>
      </c>
      <c r="I11" s="20" t="s">
        <v>20</v>
      </c>
      <c r="J11" s="21" t="s">
        <v>105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20</v>
      </c>
      <c r="M11" s="21" t="s">
        <v>105</v>
      </c>
      <c r="N11" s="22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3</v>
      </c>
      <c r="S11" s="21" t="s">
        <v>3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20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36</v>
      </c>
      <c r="AH11" s="25">
        <f>'14.Spieltag'!AJ11</f>
        <v>175</v>
      </c>
      <c r="AI11" s="32">
        <f>'14.Spieltag'!AK11</f>
        <v>14</v>
      </c>
      <c r="AJ11" s="27">
        <f t="shared" ref="AJ11" si="8">AG11+AH11</f>
        <v>211</v>
      </c>
      <c r="AK11" s="28">
        <f>RANK(AJ11,$AJ$11:$AJ$34)</f>
        <v>5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105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105</v>
      </c>
      <c r="J12" s="21" t="s">
        <v>106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19">E12+H12+K12+N12+Q12+T12+W12+Z12+AC12+AF12</f>
        <v>19</v>
      </c>
      <c r="AH12" s="25">
        <f>'14.Spieltag'!AJ12</f>
        <v>199</v>
      </c>
      <c r="AI12" s="32">
        <f>'14.Spieltag'!AK12</f>
        <v>3</v>
      </c>
      <c r="AJ12" s="27">
        <f t="shared" ref="AJ12:AJ32" si="20">AG12+AH12</f>
        <v>218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0"/>
        <v>2</v>
      </c>
      <c r="F13" s="20" t="s">
        <v>105</v>
      </c>
      <c r="G13" s="21" t="s">
        <v>20</v>
      </c>
      <c r="H13" s="113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105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108</v>
      </c>
      <c r="V13" s="21" t="s">
        <v>105</v>
      </c>
      <c r="W13" s="22" t="str">
        <f t="shared" si="16"/>
        <v>2</v>
      </c>
      <c r="X13" s="20" t="s">
        <v>20</v>
      </c>
      <c r="Y13" s="21" t="s">
        <v>105</v>
      </c>
      <c r="Z13" s="22" t="str">
        <f t="shared" si="17"/>
        <v>2</v>
      </c>
      <c r="AA13" s="20" t="s">
        <v>20</v>
      </c>
      <c r="AB13" s="21" t="s">
        <v>105</v>
      </c>
      <c r="AC13" s="22" t="str">
        <f t="shared" si="18"/>
        <v>5</v>
      </c>
      <c r="AD13" s="23"/>
      <c r="AE13" s="21"/>
      <c r="AF13" s="22"/>
      <c r="AG13" s="24">
        <f t="shared" si="19"/>
        <v>16</v>
      </c>
      <c r="AH13" s="25">
        <f>'14.Spieltag'!AJ13</f>
        <v>162</v>
      </c>
      <c r="AI13" s="32">
        <f>'14.Spieltag'!AK13</f>
        <v>18</v>
      </c>
      <c r="AJ13" s="27">
        <f t="shared" si="20"/>
        <v>178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105</v>
      </c>
      <c r="D14" s="21" t="s">
        <v>20</v>
      </c>
      <c r="E14" s="22" t="str">
        <f t="shared" si="10"/>
        <v>2</v>
      </c>
      <c r="F14" s="20" t="s">
        <v>106</v>
      </c>
      <c r="G14" s="21" t="s">
        <v>105</v>
      </c>
      <c r="H14" s="113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105</v>
      </c>
      <c r="T14" s="22" t="str">
        <f t="shared" si="15"/>
        <v>3</v>
      </c>
      <c r="U14" s="20" t="s">
        <v>3</v>
      </c>
      <c r="V14" s="21" t="s">
        <v>105</v>
      </c>
      <c r="W14" s="22" t="str">
        <f t="shared" si="16"/>
        <v>2</v>
      </c>
      <c r="X14" s="20" t="s">
        <v>105</v>
      </c>
      <c r="Y14" s="21" t="s">
        <v>106</v>
      </c>
      <c r="Z14" s="22" t="str">
        <f t="shared" si="17"/>
        <v>2</v>
      </c>
      <c r="AA14" s="20" t="s">
        <v>3</v>
      </c>
      <c r="AB14" s="21" t="s">
        <v>20</v>
      </c>
      <c r="AC14" s="22" t="str">
        <f t="shared" si="18"/>
        <v>3</v>
      </c>
      <c r="AD14" s="23"/>
      <c r="AE14" s="21"/>
      <c r="AF14" s="22"/>
      <c r="AG14" s="24">
        <f t="shared" si="19"/>
        <v>14</v>
      </c>
      <c r="AH14" s="25">
        <f>'14.Spieltag'!AJ14</f>
        <v>170</v>
      </c>
      <c r="AI14" s="32">
        <f>'14.Spieltag'!AK14</f>
        <v>16</v>
      </c>
      <c r="AJ14" s="27">
        <f t="shared" si="20"/>
        <v>184</v>
      </c>
      <c r="AK14" s="28">
        <f t="shared" si="21"/>
        <v>15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 t="s">
        <v>105</v>
      </c>
      <c r="D15" s="21" t="s">
        <v>20</v>
      </c>
      <c r="E15" s="22" t="str">
        <f t="shared" si="10"/>
        <v>2</v>
      </c>
      <c r="F15" s="20" t="s">
        <v>106</v>
      </c>
      <c r="G15" s="21" t="s">
        <v>105</v>
      </c>
      <c r="H15" s="113">
        <f t="shared" si="11"/>
        <v>0</v>
      </c>
      <c r="I15" s="20" t="s">
        <v>105</v>
      </c>
      <c r="J15" s="21" t="s">
        <v>20</v>
      </c>
      <c r="K15" s="22">
        <f t="shared" si="12"/>
        <v>0</v>
      </c>
      <c r="L15" s="20" t="s">
        <v>105</v>
      </c>
      <c r="M15" s="21" t="s">
        <v>20</v>
      </c>
      <c r="N15" s="22">
        <f t="shared" si="13"/>
        <v>0</v>
      </c>
      <c r="O15" s="20" t="s">
        <v>106</v>
      </c>
      <c r="P15" s="21" t="s">
        <v>20</v>
      </c>
      <c r="Q15" s="22" t="str">
        <f t="shared" si="14"/>
        <v>2</v>
      </c>
      <c r="R15" s="20" t="s">
        <v>20</v>
      </c>
      <c r="S15" s="21" t="s">
        <v>105</v>
      </c>
      <c r="T15" s="22">
        <f t="shared" si="15"/>
        <v>0</v>
      </c>
      <c r="U15" s="20" t="s">
        <v>3</v>
      </c>
      <c r="V15" s="21" t="s">
        <v>105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8</v>
      </c>
      <c r="AH15" s="25">
        <f>'14.Spieltag'!AJ15</f>
        <v>178</v>
      </c>
      <c r="AI15" s="32">
        <f>'14.Spieltag'!AK15</f>
        <v>13</v>
      </c>
      <c r="AJ15" s="27">
        <f t="shared" si="20"/>
        <v>186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106</v>
      </c>
      <c r="P16" s="21" t="s">
        <v>3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20</v>
      </c>
      <c r="Y16" s="21" t="s">
        <v>20</v>
      </c>
      <c r="Z16" s="22">
        <f t="shared" si="17"/>
        <v>0</v>
      </c>
      <c r="AA16" s="20" t="s">
        <v>20</v>
      </c>
      <c r="AB16" s="21" t="s">
        <v>105</v>
      </c>
      <c r="AC16" s="22" t="str">
        <f t="shared" si="18"/>
        <v>5</v>
      </c>
      <c r="AD16" s="23"/>
      <c r="AE16" s="21"/>
      <c r="AF16" s="22"/>
      <c r="AG16" s="24">
        <f t="shared" si="19"/>
        <v>11</v>
      </c>
      <c r="AH16" s="25">
        <f>'14.Spieltag'!AJ16</f>
        <v>162</v>
      </c>
      <c r="AI16" s="32">
        <f>'14.Spieltag'!AK16</f>
        <v>18</v>
      </c>
      <c r="AJ16" s="27">
        <f t="shared" si="20"/>
        <v>173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105</v>
      </c>
      <c r="J17" s="21" t="s">
        <v>105</v>
      </c>
      <c r="K17" s="22">
        <f t="shared" si="12"/>
        <v>0</v>
      </c>
      <c r="L17" s="20" t="s">
        <v>106</v>
      </c>
      <c r="M17" s="21" t="s">
        <v>20</v>
      </c>
      <c r="N17" s="22">
        <f t="shared" si="13"/>
        <v>0</v>
      </c>
      <c r="O17" s="20" t="s">
        <v>106</v>
      </c>
      <c r="P17" s="21" t="s">
        <v>3</v>
      </c>
      <c r="Q17" s="22" t="str">
        <f t="shared" si="14"/>
        <v>2</v>
      </c>
      <c r="R17" s="20" t="s">
        <v>105</v>
      </c>
      <c r="S17" s="21" t="s">
        <v>20</v>
      </c>
      <c r="T17" s="22">
        <f t="shared" si="15"/>
        <v>0</v>
      </c>
      <c r="U17" s="20" t="s">
        <v>3</v>
      </c>
      <c r="V17" s="21" t="s">
        <v>106</v>
      </c>
      <c r="W17" s="22" t="str">
        <f t="shared" si="16"/>
        <v>2</v>
      </c>
      <c r="X17" s="20" t="s">
        <v>20</v>
      </c>
      <c r="Y17" s="21" t="s">
        <v>105</v>
      </c>
      <c r="Z17" s="22" t="str">
        <f t="shared" si="17"/>
        <v>2</v>
      </c>
      <c r="AA17" s="20" t="s">
        <v>105</v>
      </c>
      <c r="AB17" s="21" t="s">
        <v>106</v>
      </c>
      <c r="AC17" s="22" t="str">
        <f t="shared" si="18"/>
        <v>3</v>
      </c>
      <c r="AD17" s="23"/>
      <c r="AE17" s="21"/>
      <c r="AF17" s="22"/>
      <c r="AG17" s="24">
        <f t="shared" si="19"/>
        <v>9</v>
      </c>
      <c r="AH17" s="25">
        <f>'14.Spieltag'!AJ17</f>
        <v>161</v>
      </c>
      <c r="AI17" s="32">
        <f>'14.Spieltag'!AK17</f>
        <v>20</v>
      </c>
      <c r="AJ17" s="27">
        <f t="shared" si="20"/>
        <v>170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7</v>
      </c>
      <c r="B18" s="24" t="str">
        <f>'8.Spieltag'!B18</f>
        <v>Hans 04</v>
      </c>
      <c r="C18" s="20" t="s">
        <v>105</v>
      </c>
      <c r="D18" s="21" t="s">
        <v>105</v>
      </c>
      <c r="E18" s="22">
        <f t="shared" si="10"/>
        <v>0</v>
      </c>
      <c r="F18" s="20" t="s">
        <v>106</v>
      </c>
      <c r="G18" s="21" t="s">
        <v>105</v>
      </c>
      <c r="H18" s="113">
        <f t="shared" si="11"/>
        <v>0</v>
      </c>
      <c r="I18" s="20" t="s">
        <v>20</v>
      </c>
      <c r="J18" s="21" t="s">
        <v>20</v>
      </c>
      <c r="K18" s="22">
        <f t="shared" si="12"/>
        <v>0</v>
      </c>
      <c r="L18" s="20" t="s">
        <v>106</v>
      </c>
      <c r="M18" s="21" t="s">
        <v>20</v>
      </c>
      <c r="N18" s="22">
        <f t="shared" si="13"/>
        <v>0</v>
      </c>
      <c r="O18" s="20" t="s">
        <v>105</v>
      </c>
      <c r="P18" s="21" t="s">
        <v>3</v>
      </c>
      <c r="Q18" s="22" t="str">
        <f t="shared" si="14"/>
        <v>2</v>
      </c>
      <c r="R18" s="20" t="s">
        <v>20</v>
      </c>
      <c r="S18" s="21" t="s">
        <v>105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3</v>
      </c>
      <c r="Y18" s="21" t="s">
        <v>106</v>
      </c>
      <c r="Z18" s="22" t="str">
        <f t="shared" si="17"/>
        <v>3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'14.Spieltag'!AJ18</f>
        <v>199</v>
      </c>
      <c r="AI18" s="32">
        <f>'14.Spieltag'!AK18</f>
        <v>3</v>
      </c>
      <c r="AJ18" s="27">
        <f t="shared" si="20"/>
        <v>208</v>
      </c>
      <c r="AK18" s="28">
        <f t="shared" si="21"/>
        <v>7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'14.Spieltag'!AJ19</f>
        <v>135</v>
      </c>
      <c r="AI19" s="32">
        <f>'14.Spieltag'!AK19</f>
        <v>23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113">
        <f t="shared" si="11"/>
        <v>0</v>
      </c>
      <c r="I20" s="20" t="s">
        <v>105</v>
      </c>
      <c r="J20" s="21" t="s">
        <v>105</v>
      </c>
      <c r="K20" s="22">
        <f t="shared" si="12"/>
        <v>0</v>
      </c>
      <c r="L20" s="20" t="s">
        <v>105</v>
      </c>
      <c r="M20" s="21" t="s">
        <v>105</v>
      </c>
      <c r="N20" s="22">
        <f t="shared" si="13"/>
        <v>0</v>
      </c>
      <c r="O20" s="20" t="s">
        <v>105</v>
      </c>
      <c r="P20" s="21" t="s">
        <v>3</v>
      </c>
      <c r="Q20" s="22" t="str">
        <f t="shared" si="14"/>
        <v>2</v>
      </c>
      <c r="R20" s="20" t="s">
        <v>20</v>
      </c>
      <c r="S20" s="21" t="s">
        <v>20</v>
      </c>
      <c r="T20" s="22" t="str">
        <f t="shared" si="15"/>
        <v>3</v>
      </c>
      <c r="U20" s="20" t="s">
        <v>20</v>
      </c>
      <c r="V20" s="21" t="s">
        <v>105</v>
      </c>
      <c r="W20" s="22" t="str">
        <f t="shared" si="16"/>
        <v>5</v>
      </c>
      <c r="X20" s="20" t="s">
        <v>3</v>
      </c>
      <c r="Y20" s="21" t="s">
        <v>105</v>
      </c>
      <c r="Z20" s="22" t="str">
        <f t="shared" si="17"/>
        <v>2</v>
      </c>
      <c r="AA20" s="20" t="s">
        <v>105</v>
      </c>
      <c r="AB20" s="21" t="s">
        <v>106</v>
      </c>
      <c r="AC20" s="22" t="str">
        <f t="shared" si="18"/>
        <v>3</v>
      </c>
      <c r="AD20" s="23"/>
      <c r="AE20" s="21"/>
      <c r="AF20" s="22"/>
      <c r="AG20" s="24">
        <f t="shared" si="19"/>
        <v>15</v>
      </c>
      <c r="AH20" s="25">
        <f>'14.Spieltag'!AJ20</f>
        <v>188</v>
      </c>
      <c r="AI20" s="32">
        <f>'14.Spieltag'!AK20</f>
        <v>8</v>
      </c>
      <c r="AJ20" s="27">
        <f t="shared" si="20"/>
        <v>203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105</v>
      </c>
      <c r="E21" s="22">
        <f t="shared" si="10"/>
        <v>0</v>
      </c>
      <c r="F21" s="20" t="s">
        <v>105</v>
      </c>
      <c r="G21" s="21" t="s">
        <v>105</v>
      </c>
      <c r="H21" s="113">
        <f t="shared" si="11"/>
        <v>20</v>
      </c>
      <c r="I21" s="20" t="s">
        <v>20</v>
      </c>
      <c r="J21" s="21" t="s">
        <v>105</v>
      </c>
      <c r="K21" s="22" t="str">
        <f t="shared" si="12"/>
        <v>5</v>
      </c>
      <c r="L21" s="20" t="s">
        <v>105</v>
      </c>
      <c r="M21" s="21" t="s">
        <v>3</v>
      </c>
      <c r="N21" s="22">
        <f t="shared" si="13"/>
        <v>0</v>
      </c>
      <c r="O21" s="20" t="s">
        <v>105</v>
      </c>
      <c r="P21" s="21" t="s">
        <v>3</v>
      </c>
      <c r="Q21" s="22" t="str">
        <f t="shared" si="14"/>
        <v>2</v>
      </c>
      <c r="R21" s="20" t="s">
        <v>20</v>
      </c>
      <c r="S21" s="21" t="s">
        <v>3</v>
      </c>
      <c r="T21" s="22">
        <f t="shared" si="15"/>
        <v>0</v>
      </c>
      <c r="U21" s="20" t="s">
        <v>3</v>
      </c>
      <c r="V21" s="21" t="s">
        <v>20</v>
      </c>
      <c r="W21" s="22" t="str">
        <f t="shared" si="16"/>
        <v>3</v>
      </c>
      <c r="X21" s="20" t="s">
        <v>20</v>
      </c>
      <c r="Y21" s="21" t="s">
        <v>105</v>
      </c>
      <c r="Z21" s="22" t="str">
        <f t="shared" si="17"/>
        <v>2</v>
      </c>
      <c r="AA21" s="20" t="s">
        <v>20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32</v>
      </c>
      <c r="AH21" s="25">
        <f>'14.Spieltag'!AJ21</f>
        <v>220</v>
      </c>
      <c r="AI21" s="32">
        <f>'14.Spieltag'!AK21</f>
        <v>1</v>
      </c>
      <c r="AJ21" s="27">
        <f t="shared" si="20"/>
        <v>252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105</v>
      </c>
      <c r="D22" s="21" t="s">
        <v>20</v>
      </c>
      <c r="E22" s="22" t="str">
        <f t="shared" si="10"/>
        <v>2</v>
      </c>
      <c r="F22" s="20" t="s">
        <v>106</v>
      </c>
      <c r="G22" s="21" t="s">
        <v>105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5</v>
      </c>
      <c r="L22" s="20" t="s">
        <v>106</v>
      </c>
      <c r="M22" s="21" t="s">
        <v>105</v>
      </c>
      <c r="N22" s="22">
        <f t="shared" si="13"/>
        <v>0</v>
      </c>
      <c r="O22" s="20" t="s">
        <v>106</v>
      </c>
      <c r="P22" s="21" t="s">
        <v>3</v>
      </c>
      <c r="Q22" s="22" t="str">
        <f t="shared" si="14"/>
        <v>2</v>
      </c>
      <c r="R22" s="20" t="s">
        <v>20</v>
      </c>
      <c r="S22" s="21" t="s">
        <v>105</v>
      </c>
      <c r="T22" s="22">
        <f t="shared" si="15"/>
        <v>0</v>
      </c>
      <c r="U22" s="20" t="s">
        <v>3</v>
      </c>
      <c r="V22" s="21" t="s">
        <v>106</v>
      </c>
      <c r="W22" s="22" t="str">
        <f t="shared" si="16"/>
        <v>2</v>
      </c>
      <c r="X22" s="20" t="s">
        <v>3</v>
      </c>
      <c r="Y22" s="21" t="s">
        <v>106</v>
      </c>
      <c r="Z22" s="22" t="str">
        <f t="shared" si="17"/>
        <v>3</v>
      </c>
      <c r="AA22" s="20" t="s">
        <v>105</v>
      </c>
      <c r="AB22" s="21" t="s">
        <v>105</v>
      </c>
      <c r="AC22" s="22">
        <f t="shared" si="18"/>
        <v>0</v>
      </c>
      <c r="AD22" s="23"/>
      <c r="AE22" s="21"/>
      <c r="AF22" s="22"/>
      <c r="AG22" s="24">
        <f t="shared" si="19"/>
        <v>14</v>
      </c>
      <c r="AH22" s="25">
        <f>'14.Spieltag'!AJ22</f>
        <v>187</v>
      </c>
      <c r="AI22" s="32">
        <f>'14.Spieltag'!AK22</f>
        <v>9</v>
      </c>
      <c r="AJ22" s="27">
        <f t="shared" si="20"/>
        <v>201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105</v>
      </c>
      <c r="G23" s="21" t="s">
        <v>105</v>
      </c>
      <c r="H23" s="113">
        <f t="shared" si="11"/>
        <v>20</v>
      </c>
      <c r="I23" s="20" t="s">
        <v>20</v>
      </c>
      <c r="J23" s="21" t="s">
        <v>20</v>
      </c>
      <c r="K23" s="22">
        <f t="shared" si="12"/>
        <v>0</v>
      </c>
      <c r="L23" s="20" t="s">
        <v>105</v>
      </c>
      <c r="M23" s="21" t="s">
        <v>105</v>
      </c>
      <c r="N23" s="22">
        <f t="shared" si="13"/>
        <v>0</v>
      </c>
      <c r="O23" s="20" t="s">
        <v>105</v>
      </c>
      <c r="P23" s="21" t="s">
        <v>3</v>
      </c>
      <c r="Q23" s="22" t="str">
        <f t="shared" si="14"/>
        <v>2</v>
      </c>
      <c r="R23" s="20" t="s">
        <v>20</v>
      </c>
      <c r="S23" s="21" t="s">
        <v>3</v>
      </c>
      <c r="T23" s="22">
        <f t="shared" si="15"/>
        <v>0</v>
      </c>
      <c r="U23" s="20" t="s">
        <v>3</v>
      </c>
      <c r="V23" s="21" t="s">
        <v>105</v>
      </c>
      <c r="W23" s="22" t="str">
        <f t="shared" si="16"/>
        <v>2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 t="str">
        <f t="shared" si="18"/>
        <v>5</v>
      </c>
      <c r="AD23" s="23"/>
      <c r="AE23" s="21"/>
      <c r="AF23" s="22"/>
      <c r="AG23" s="24">
        <f t="shared" si="19"/>
        <v>33</v>
      </c>
      <c r="AH23" s="25">
        <f>'14.Spieltag'!AJ23</f>
        <v>208</v>
      </c>
      <c r="AI23" s="32">
        <f>'14.Spieltag'!AK23</f>
        <v>2</v>
      </c>
      <c r="AJ23" s="27">
        <f t="shared" si="20"/>
        <v>241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0"/>
        <v>0</v>
      </c>
      <c r="F24" s="20" t="s">
        <v>106</v>
      </c>
      <c r="G24" s="21" t="s">
        <v>105</v>
      </c>
      <c r="H24" s="113">
        <f t="shared" si="11"/>
        <v>0</v>
      </c>
      <c r="I24" s="20" t="s">
        <v>105</v>
      </c>
      <c r="J24" s="21" t="s">
        <v>20</v>
      </c>
      <c r="K24" s="22">
        <f t="shared" si="12"/>
        <v>0</v>
      </c>
      <c r="L24" s="20" t="s">
        <v>3</v>
      </c>
      <c r="M24" s="21" t="s">
        <v>20</v>
      </c>
      <c r="N24" s="22" t="str">
        <f t="shared" si="13"/>
        <v>2</v>
      </c>
      <c r="O24" s="20" t="s">
        <v>105</v>
      </c>
      <c r="P24" s="21" t="s">
        <v>3</v>
      </c>
      <c r="Q24" s="22" t="str">
        <f t="shared" si="14"/>
        <v>2</v>
      </c>
      <c r="R24" s="20" t="s">
        <v>20</v>
      </c>
      <c r="S24" s="21" t="s">
        <v>20</v>
      </c>
      <c r="T24" s="22" t="str">
        <f t="shared" si="15"/>
        <v>3</v>
      </c>
      <c r="U24" s="20" t="s">
        <v>20</v>
      </c>
      <c r="V24" s="21" t="s">
        <v>105</v>
      </c>
      <c r="W24" s="22" t="str">
        <f t="shared" si="16"/>
        <v>5</v>
      </c>
      <c r="X24" s="20" t="s">
        <v>108</v>
      </c>
      <c r="Y24" s="21" t="s">
        <v>105</v>
      </c>
      <c r="Z24" s="22" t="str">
        <f t="shared" si="17"/>
        <v>5</v>
      </c>
      <c r="AA24" s="20" t="s">
        <v>20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17</v>
      </c>
      <c r="AH24" s="25">
        <f>'14.Spieltag'!AJ24</f>
        <v>194</v>
      </c>
      <c r="AI24" s="32">
        <f>'14.Spieltag'!AK24</f>
        <v>6</v>
      </c>
      <c r="AJ24" s="27">
        <f t="shared" si="20"/>
        <v>211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106</v>
      </c>
      <c r="D25" s="21" t="s">
        <v>105</v>
      </c>
      <c r="E25" s="22" t="str">
        <f t="shared" si="10"/>
        <v>2</v>
      </c>
      <c r="F25" s="20" t="s">
        <v>105</v>
      </c>
      <c r="G25" s="21" t="s">
        <v>20</v>
      </c>
      <c r="H25" s="113">
        <f t="shared" si="11"/>
        <v>0</v>
      </c>
      <c r="I25" s="20" t="s">
        <v>106</v>
      </c>
      <c r="J25" s="21" t="s">
        <v>20</v>
      </c>
      <c r="K25" s="22">
        <f t="shared" si="12"/>
        <v>0</v>
      </c>
      <c r="L25" s="20" t="s">
        <v>105</v>
      </c>
      <c r="M25" s="21" t="s">
        <v>20</v>
      </c>
      <c r="N25" s="22">
        <f t="shared" si="13"/>
        <v>0</v>
      </c>
      <c r="O25" s="20" t="s">
        <v>106</v>
      </c>
      <c r="P25" s="21" t="s">
        <v>108</v>
      </c>
      <c r="Q25" s="22" t="str">
        <f t="shared" si="14"/>
        <v>5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105</v>
      </c>
      <c r="Z25" s="22">
        <f t="shared" si="17"/>
        <v>0</v>
      </c>
      <c r="AA25" s="20" t="s">
        <v>20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14</v>
      </c>
      <c r="AH25" s="25">
        <f>'14.Spieltag'!AJ25</f>
        <v>130</v>
      </c>
      <c r="AI25" s="32">
        <f>'14.Spieltag'!AK25</f>
        <v>24</v>
      </c>
      <c r="AJ25" s="27">
        <f t="shared" si="20"/>
        <v>144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105</v>
      </c>
      <c r="E26" s="22">
        <f t="shared" si="10"/>
        <v>0</v>
      </c>
      <c r="F26" s="20" t="s">
        <v>106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5</v>
      </c>
      <c r="O26" s="20" t="s">
        <v>105</v>
      </c>
      <c r="P26" s="21" t="s">
        <v>105</v>
      </c>
      <c r="Q26" s="22">
        <f t="shared" si="14"/>
        <v>0</v>
      </c>
      <c r="R26" s="20" t="s">
        <v>20</v>
      </c>
      <c r="S26" s="21" t="s">
        <v>20</v>
      </c>
      <c r="T26" s="22" t="str">
        <f t="shared" si="15"/>
        <v>3</v>
      </c>
      <c r="U26" s="20" t="s">
        <v>3</v>
      </c>
      <c r="V26" s="21" t="s">
        <v>105</v>
      </c>
      <c r="W26" s="22" t="str">
        <f t="shared" si="16"/>
        <v>2</v>
      </c>
      <c r="X26" s="20" t="s">
        <v>106</v>
      </c>
      <c r="Y26" s="21" t="s">
        <v>105</v>
      </c>
      <c r="Z26" s="22">
        <f t="shared" si="17"/>
        <v>0</v>
      </c>
      <c r="AA26" s="20" t="s">
        <v>20</v>
      </c>
      <c r="AB26" s="21" t="s">
        <v>20</v>
      </c>
      <c r="AC26" s="22">
        <f t="shared" si="18"/>
        <v>0</v>
      </c>
      <c r="AD26" s="23"/>
      <c r="AE26" s="21"/>
      <c r="AF26" s="22"/>
      <c r="AG26" s="24">
        <f t="shared" si="19"/>
        <v>10</v>
      </c>
      <c r="AH26" s="25">
        <f>'14.Spieltag'!AJ26</f>
        <v>149</v>
      </c>
      <c r="AI26" s="32">
        <f>'14.Spieltag'!AK26</f>
        <v>22</v>
      </c>
      <c r="AJ26" s="27">
        <f t="shared" si="20"/>
        <v>159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105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3</v>
      </c>
      <c r="L27" s="20" t="s">
        <v>105</v>
      </c>
      <c r="M27" s="21" t="s">
        <v>105</v>
      </c>
      <c r="N27" s="22">
        <f t="shared" si="13"/>
        <v>0</v>
      </c>
      <c r="O27" s="20" t="s">
        <v>105</v>
      </c>
      <c r="P27" s="21" t="s">
        <v>3</v>
      </c>
      <c r="Q27" s="22" t="str">
        <f t="shared" si="14"/>
        <v>2</v>
      </c>
      <c r="R27" s="20" t="s">
        <v>105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 t="str">
        <f t="shared" si="16"/>
        <v>5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 t="str">
        <f t="shared" si="18"/>
        <v>5</v>
      </c>
      <c r="AD27" s="23"/>
      <c r="AE27" s="21"/>
      <c r="AF27" s="22"/>
      <c r="AG27" s="24">
        <f t="shared" si="19"/>
        <v>20</v>
      </c>
      <c r="AH27" s="25">
        <f>'14.Spieltag'!AJ27</f>
        <v>186</v>
      </c>
      <c r="AI27" s="32">
        <f>'14.Spieltag'!AK27</f>
        <v>10</v>
      </c>
      <c r="AJ27" s="27">
        <f t="shared" si="20"/>
        <v>206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13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0"/>
        <v>2</v>
      </c>
      <c r="F28" s="20" t="s">
        <v>106</v>
      </c>
      <c r="G28" s="21" t="s">
        <v>105</v>
      </c>
      <c r="H28" s="113">
        <f t="shared" si="11"/>
        <v>0</v>
      </c>
      <c r="I28" s="20" t="s">
        <v>105</v>
      </c>
      <c r="J28" s="21" t="s">
        <v>3</v>
      </c>
      <c r="K28" s="22">
        <f t="shared" si="12"/>
        <v>0</v>
      </c>
      <c r="L28" s="20" t="s">
        <v>105</v>
      </c>
      <c r="M28" s="21" t="s">
        <v>20</v>
      </c>
      <c r="N28" s="22">
        <f t="shared" si="13"/>
        <v>0</v>
      </c>
      <c r="O28" s="20" t="s">
        <v>106</v>
      </c>
      <c r="P28" s="21" t="s">
        <v>105</v>
      </c>
      <c r="Q28" s="22" t="str">
        <f t="shared" si="14"/>
        <v>2</v>
      </c>
      <c r="R28" s="20" t="s">
        <v>20</v>
      </c>
      <c r="S28" s="21" t="s">
        <v>20</v>
      </c>
      <c r="T28" s="22" t="str">
        <f t="shared" si="15"/>
        <v>3</v>
      </c>
      <c r="U28" s="20" t="s">
        <v>3</v>
      </c>
      <c r="V28" s="21" t="s">
        <v>105</v>
      </c>
      <c r="W28" s="22" t="str">
        <f t="shared" si="16"/>
        <v>2</v>
      </c>
      <c r="X28" s="20" t="s">
        <v>3</v>
      </c>
      <c r="Y28" s="21" t="s">
        <v>105</v>
      </c>
      <c r="Z28" s="22" t="str">
        <f t="shared" si="17"/>
        <v>2</v>
      </c>
      <c r="AA28" s="20" t="s">
        <v>20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16</v>
      </c>
      <c r="AH28" s="25">
        <f>'14.Spieltag'!AJ28</f>
        <v>183</v>
      </c>
      <c r="AI28" s="32">
        <f>'14.Spieltag'!AK28</f>
        <v>11</v>
      </c>
      <c r="AJ28" s="27">
        <f t="shared" si="20"/>
        <v>199</v>
      </c>
      <c r="AK28" s="28">
        <f t="shared" si="21"/>
        <v>13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105</v>
      </c>
      <c r="G29" s="21" t="s">
        <v>105</v>
      </c>
      <c r="H29" s="113">
        <f t="shared" si="11"/>
        <v>20</v>
      </c>
      <c r="I29" s="20" t="s">
        <v>106</v>
      </c>
      <c r="J29" s="21" t="s">
        <v>105</v>
      </c>
      <c r="K29" s="22">
        <f t="shared" si="12"/>
        <v>0</v>
      </c>
      <c r="L29" s="20" t="s">
        <v>105</v>
      </c>
      <c r="M29" s="21" t="s">
        <v>105</v>
      </c>
      <c r="N29" s="22">
        <f t="shared" si="13"/>
        <v>0</v>
      </c>
      <c r="O29" s="20" t="s">
        <v>106</v>
      </c>
      <c r="P29" s="21" t="s">
        <v>20</v>
      </c>
      <c r="Q29" s="22" t="str">
        <f t="shared" si="14"/>
        <v>2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20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33</v>
      </c>
      <c r="AH29" s="25">
        <f>'14.Spieltag'!AJ29</f>
        <v>180</v>
      </c>
      <c r="AI29" s="32">
        <f>'14.Spieltag'!AK29</f>
        <v>12</v>
      </c>
      <c r="AJ29" s="27">
        <f t="shared" si="20"/>
        <v>213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15</v>
      </c>
      <c r="B30" s="24" t="str">
        <f>'8.Spieltag'!B30</f>
        <v>Silfa04</v>
      </c>
      <c r="C30" s="20" t="s">
        <v>106</v>
      </c>
      <c r="D30" s="21" t="s">
        <v>20</v>
      </c>
      <c r="E30" s="22" t="str">
        <f t="shared" si="10"/>
        <v>5</v>
      </c>
      <c r="F30" s="20" t="s">
        <v>105</v>
      </c>
      <c r="G30" s="21" t="s">
        <v>20</v>
      </c>
      <c r="H30" s="113">
        <f t="shared" si="11"/>
        <v>0</v>
      </c>
      <c r="I30" s="20" t="s">
        <v>106</v>
      </c>
      <c r="J30" s="21" t="s">
        <v>3</v>
      </c>
      <c r="K30" s="22">
        <f t="shared" si="12"/>
        <v>0</v>
      </c>
      <c r="L30" s="20" t="s">
        <v>105</v>
      </c>
      <c r="M30" s="21" t="s">
        <v>3</v>
      </c>
      <c r="N30" s="22">
        <f t="shared" si="13"/>
        <v>0</v>
      </c>
      <c r="O30" s="20" t="s">
        <v>20</v>
      </c>
      <c r="P30" s="21" t="s">
        <v>108</v>
      </c>
      <c r="Q30" s="22" t="str">
        <f t="shared" si="14"/>
        <v>2</v>
      </c>
      <c r="R30" s="20" t="s">
        <v>105</v>
      </c>
      <c r="S30" s="21" t="s">
        <v>108</v>
      </c>
      <c r="T30" s="22">
        <f t="shared" si="15"/>
        <v>0</v>
      </c>
      <c r="U30" s="20" t="s">
        <v>3</v>
      </c>
      <c r="V30" s="21" t="s">
        <v>106</v>
      </c>
      <c r="W30" s="22" t="str">
        <f t="shared" si="16"/>
        <v>2</v>
      </c>
      <c r="X30" s="20" t="s">
        <v>105</v>
      </c>
      <c r="Y30" s="21" t="s">
        <v>105</v>
      </c>
      <c r="Z30" s="22">
        <f t="shared" si="17"/>
        <v>0</v>
      </c>
      <c r="AA30" s="20" t="s">
        <v>20</v>
      </c>
      <c r="AB30" s="21" t="s">
        <v>20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'14.Spieltag'!AJ30</f>
        <v>175</v>
      </c>
      <c r="AI30" s="32">
        <f>'14.Spieltag'!AK30</f>
        <v>14</v>
      </c>
      <c r="AJ30" s="27">
        <f t="shared" si="20"/>
        <v>184</v>
      </c>
      <c r="AK30" s="28">
        <f t="shared" si="21"/>
        <v>15</v>
      </c>
      <c r="AL30" s="1"/>
    </row>
    <row r="31" spans="1:38" ht="28.2" customHeight="1" thickBot="1" x14ac:dyDescent="0.3">
      <c r="A31" s="32">
        <f t="shared" si="9"/>
        <v>8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105</v>
      </c>
      <c r="G31" s="21" t="s">
        <v>20</v>
      </c>
      <c r="H31" s="113">
        <f t="shared" si="11"/>
        <v>0</v>
      </c>
      <c r="I31" s="20" t="s">
        <v>106</v>
      </c>
      <c r="J31" s="21" t="s">
        <v>20</v>
      </c>
      <c r="K31" s="22">
        <f t="shared" si="12"/>
        <v>0</v>
      </c>
      <c r="L31" s="20" t="s">
        <v>106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106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20</v>
      </c>
      <c r="Y31" s="21" t="s">
        <v>105</v>
      </c>
      <c r="Z31" s="22" t="str">
        <f t="shared" si="17"/>
        <v>2</v>
      </c>
      <c r="AA31" s="20" t="s">
        <v>20</v>
      </c>
      <c r="AB31" s="21" t="s">
        <v>105</v>
      </c>
      <c r="AC31" s="22" t="str">
        <f t="shared" si="18"/>
        <v>5</v>
      </c>
      <c r="AD31" s="23"/>
      <c r="AE31" s="21"/>
      <c r="AF31" s="22"/>
      <c r="AG31" s="24">
        <f t="shared" si="19"/>
        <v>13</v>
      </c>
      <c r="AH31" s="25">
        <f>'14.Spieltag'!AJ31</f>
        <v>194</v>
      </c>
      <c r="AI31" s="32">
        <f>'14.Spieltag'!AK31</f>
        <v>6</v>
      </c>
      <c r="AJ31" s="27">
        <f t="shared" si="20"/>
        <v>207</v>
      </c>
      <c r="AK31" s="28">
        <f t="shared" si="21"/>
        <v>8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3</v>
      </c>
      <c r="Q32" s="22" t="str">
        <f t="shared" si="14"/>
        <v>2</v>
      </c>
      <c r="R32" s="20" t="s">
        <v>105</v>
      </c>
      <c r="S32" s="21" t="s">
        <v>20</v>
      </c>
      <c r="T32" s="22">
        <f t="shared" si="15"/>
        <v>0</v>
      </c>
      <c r="U32" s="20" t="s">
        <v>3</v>
      </c>
      <c r="V32" s="21" t="s">
        <v>105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6</v>
      </c>
      <c r="AH32" s="25">
        <f>'14.Spieltag'!AJ32</f>
        <v>196</v>
      </c>
      <c r="AI32" s="32">
        <f>'14.Spieltag'!AK32</f>
        <v>5</v>
      </c>
      <c r="AJ32" s="27">
        <f t="shared" si="20"/>
        <v>202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105</v>
      </c>
      <c r="D33" s="21" t="s">
        <v>105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20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105</v>
      </c>
      <c r="N33" s="22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0" t="s">
        <v>106</v>
      </c>
      <c r="P33" s="21" t="s">
        <v>20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3</v>
      </c>
      <c r="V33" s="21" t="s">
        <v>105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13</v>
      </c>
      <c r="AH33" s="25">
        <f>'14.Spieltag'!AJ33</f>
        <v>157</v>
      </c>
      <c r="AI33" s="32">
        <f>'14.Spieltag'!AK33</f>
        <v>21</v>
      </c>
      <c r="AJ33" s="27">
        <f t="shared" ref="AJ33" si="31">AG33+AH33</f>
        <v>170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17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0" t="s">
        <v>3</v>
      </c>
      <c r="G34" s="21" t="s">
        <v>105</v>
      </c>
      <c r="H34" s="113">
        <f t="shared" si="11"/>
        <v>0</v>
      </c>
      <c r="I34" s="20" t="s">
        <v>105</v>
      </c>
      <c r="J34" s="21" t="s">
        <v>20</v>
      </c>
      <c r="K34" s="22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0" t="s">
        <v>105</v>
      </c>
      <c r="M34" s="21" t="s">
        <v>20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106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0" t="s">
        <v>106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3</v>
      </c>
      <c r="V34" s="21" t="s">
        <v>106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106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1">E34+H34+K34+N34+Q34+T34+W34+Z34+AC34+AF34</f>
        <v>11</v>
      </c>
      <c r="AH34" s="25">
        <f>'14.Spieltag'!AJ34</f>
        <v>167</v>
      </c>
      <c r="AI34" s="32">
        <f>'14.Spieltag'!AK34</f>
        <v>17</v>
      </c>
      <c r="AJ34" s="27">
        <f t="shared" ref="AJ34" si="42">AG34+AH34</f>
        <v>178</v>
      </c>
      <c r="AK34" s="28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8" priority="23">
      <formula>($AG11&gt;40)</formula>
    </cfRule>
  </conditionalFormatting>
  <conditionalFormatting sqref="B31:B32">
    <cfRule type="expression" dxfId="127" priority="8">
      <formula>($AG31&gt;40)</formula>
    </cfRule>
  </conditionalFormatting>
  <conditionalFormatting sqref="B33:B34">
    <cfRule type="expression" dxfId="126" priority="6">
      <formula>($AG33&gt;40)</formula>
    </cfRule>
  </conditionalFormatting>
  <conditionalFormatting sqref="AG1:AG1048576">
    <cfRule type="top10" dxfId="12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17</v>
      </c>
      <c r="G4" s="66"/>
      <c r="H4" s="66"/>
      <c r="I4" s="65" t="s">
        <v>103</v>
      </c>
      <c r="J4" s="66"/>
      <c r="K4" s="66"/>
      <c r="L4" s="65" t="s">
        <v>62</v>
      </c>
      <c r="M4" s="66"/>
      <c r="N4" s="66"/>
      <c r="O4" s="65" t="s">
        <v>12</v>
      </c>
      <c r="P4" s="66"/>
      <c r="Q4" s="66"/>
      <c r="R4" s="65" t="s">
        <v>13</v>
      </c>
      <c r="S4" s="66"/>
      <c r="T4" s="66"/>
      <c r="U4" s="65" t="s">
        <v>63</v>
      </c>
      <c r="V4" s="66"/>
      <c r="W4" s="66"/>
      <c r="X4" s="65" t="s">
        <v>15</v>
      </c>
      <c r="Y4" s="66"/>
      <c r="Z4" s="66"/>
      <c r="AA4" s="65" t="s">
        <v>22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65</v>
      </c>
      <c r="G6" s="68"/>
      <c r="H6" s="69"/>
      <c r="I6" s="64" t="s">
        <v>16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64</v>
      </c>
      <c r="S6" s="68"/>
      <c r="T6" s="69"/>
      <c r="U6" s="64" t="s">
        <v>66</v>
      </c>
      <c r="V6" s="68"/>
      <c r="W6" s="69"/>
      <c r="X6" s="64" t="s">
        <v>19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106</v>
      </c>
      <c r="E10" s="92" t="s">
        <v>1</v>
      </c>
      <c r="F10" s="90" t="s">
        <v>20</v>
      </c>
      <c r="G10" s="91" t="s">
        <v>106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20</v>
      </c>
      <c r="M10" s="91" t="s">
        <v>20</v>
      </c>
      <c r="N10" s="92" t="s">
        <v>1</v>
      </c>
      <c r="O10" s="90" t="s">
        <v>105</v>
      </c>
      <c r="P10" s="91" t="s">
        <v>20</v>
      </c>
      <c r="Q10" s="92" t="s">
        <v>1</v>
      </c>
      <c r="R10" s="90" t="s">
        <v>105</v>
      </c>
      <c r="S10" s="91" t="s">
        <v>106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105</v>
      </c>
      <c r="Y10" s="91" t="s">
        <v>105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8</v>
      </c>
      <c r="B11" s="24" t="str">
        <f>'8.Spieltag'!B11</f>
        <v>archie04</v>
      </c>
      <c r="C11" s="20" t="s">
        <v>21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106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3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20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'15.Spieltag'!AJ11</f>
        <v>211</v>
      </c>
      <c r="AI11" s="32">
        <f>'15.Spieltag'!AK11</f>
        <v>5</v>
      </c>
      <c r="AJ11" s="27">
        <f t="shared" ref="AJ11" si="8">AG11+AH11</f>
        <v>216</v>
      </c>
      <c r="AK11" s="28">
        <f>RANK(AJ11,$AJ$11:$AJ$34)</f>
        <v>8</v>
      </c>
    </row>
    <row r="12" spans="1:38" ht="24.9" customHeight="1" thickBot="1" x14ac:dyDescent="0.3">
      <c r="A12" s="32">
        <f t="shared" ref="A12:A33" si="9">AK12</f>
        <v>3</v>
      </c>
      <c r="B12" s="24" t="str">
        <f>'8.Spieltag'!B12</f>
        <v>atschi91</v>
      </c>
      <c r="C12" s="20" t="s">
        <v>20</v>
      </c>
      <c r="D12" s="21" t="s">
        <v>105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0" t="s">
        <v>106</v>
      </c>
      <c r="J12" s="21" t="s">
        <v>3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106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106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0" t="s">
        <v>105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3"/>
      <c r="AE12" s="21"/>
      <c r="AF12" s="22"/>
      <c r="AG12" s="24">
        <f t="shared" ref="AG12:AG32" si="19">E12+H12+K12+N12+Q12+T12+W12+Z12+AC12+AF12</f>
        <v>12</v>
      </c>
      <c r="AH12" s="25">
        <f>'15.Spieltag'!AJ12</f>
        <v>218</v>
      </c>
      <c r="AI12" s="32">
        <f>'15.Spieltag'!AK12</f>
        <v>3</v>
      </c>
      <c r="AJ12" s="27">
        <f t="shared" ref="AJ12:AJ32" si="20">AG12+AH12</f>
        <v>230</v>
      </c>
      <c r="AK12" s="28">
        <f t="shared" ref="AK12:AK34" si="21">RANK(AJ12,$AJ$11:$AJ$34)</f>
        <v>3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3</v>
      </c>
      <c r="D13" s="21" t="s">
        <v>105</v>
      </c>
      <c r="E13" s="22" t="str">
        <f t="shared" si="10"/>
        <v>3</v>
      </c>
      <c r="F13" s="20" t="s">
        <v>20</v>
      </c>
      <c r="G13" s="21" t="s">
        <v>105</v>
      </c>
      <c r="H13" s="22" t="str">
        <f t="shared" si="11"/>
        <v>2</v>
      </c>
      <c r="I13" s="20" t="s">
        <v>105</v>
      </c>
      <c r="J13" s="21" t="s">
        <v>3</v>
      </c>
      <c r="K13" s="22">
        <f t="shared" si="12"/>
        <v>0</v>
      </c>
      <c r="L13" s="20" t="s">
        <v>20</v>
      </c>
      <c r="M13" s="21" t="s">
        <v>20</v>
      </c>
      <c r="N13" s="22" t="str">
        <f t="shared" si="13"/>
        <v>5</v>
      </c>
      <c r="O13" s="20" t="s">
        <v>20</v>
      </c>
      <c r="P13" s="21" t="s">
        <v>105</v>
      </c>
      <c r="Q13" s="113">
        <f t="shared" si="14"/>
        <v>0</v>
      </c>
      <c r="R13" s="20" t="s">
        <v>3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20</v>
      </c>
      <c r="Z13" s="22">
        <f t="shared" si="17"/>
        <v>0</v>
      </c>
      <c r="AA13" s="20" t="s">
        <v>105</v>
      </c>
      <c r="AB13" s="21" t="s">
        <v>20</v>
      </c>
      <c r="AC13" s="22">
        <f t="shared" si="18"/>
        <v>0</v>
      </c>
      <c r="AD13" s="23"/>
      <c r="AE13" s="21"/>
      <c r="AF13" s="22"/>
      <c r="AG13" s="24">
        <f t="shared" si="19"/>
        <v>10</v>
      </c>
      <c r="AH13" s="25">
        <f>'15.Spieltag'!AJ13</f>
        <v>178</v>
      </c>
      <c r="AI13" s="32">
        <f>'15.Spieltag'!AK13</f>
        <v>17</v>
      </c>
      <c r="AJ13" s="27">
        <f t="shared" si="20"/>
        <v>188</v>
      </c>
      <c r="AK13" s="28">
        <f t="shared" si="21"/>
        <v>17</v>
      </c>
    </row>
    <row r="14" spans="1:38" ht="24.9" customHeight="1" thickBot="1" x14ac:dyDescent="0.3">
      <c r="A14" s="32">
        <f t="shared" si="9"/>
        <v>15</v>
      </c>
      <c r="B14" s="24" t="str">
        <f>'8.Spieltag'!B14</f>
        <v>Fabian1904</v>
      </c>
      <c r="C14" s="20" t="s">
        <v>3</v>
      </c>
      <c r="D14" s="21" t="s">
        <v>106</v>
      </c>
      <c r="E14" s="22" t="str">
        <f t="shared" si="10"/>
        <v>2</v>
      </c>
      <c r="F14" s="20" t="s">
        <v>106</v>
      </c>
      <c r="G14" s="21" t="s">
        <v>105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105</v>
      </c>
      <c r="M14" s="21" t="s">
        <v>105</v>
      </c>
      <c r="N14" s="22" t="str">
        <f t="shared" si="13"/>
        <v>3</v>
      </c>
      <c r="O14" s="20" t="s">
        <v>20</v>
      </c>
      <c r="P14" s="21" t="s">
        <v>105</v>
      </c>
      <c r="Q14" s="113">
        <f t="shared" si="14"/>
        <v>0</v>
      </c>
      <c r="R14" s="20" t="s">
        <v>3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 t="str">
        <f t="shared" si="16"/>
        <v>5</v>
      </c>
      <c r="X14" s="20" t="s">
        <v>106</v>
      </c>
      <c r="Y14" s="21" t="s">
        <v>105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12</v>
      </c>
      <c r="AH14" s="25">
        <f>'15.Spieltag'!AJ14</f>
        <v>184</v>
      </c>
      <c r="AI14" s="32">
        <f>'15.Spieltag'!AK14</f>
        <v>15</v>
      </c>
      <c r="AJ14" s="27">
        <f t="shared" si="20"/>
        <v>196</v>
      </c>
      <c r="AK14" s="28">
        <f t="shared" si="21"/>
        <v>15</v>
      </c>
    </row>
    <row r="15" spans="1:38" ht="24.9" customHeight="1" thickBot="1" x14ac:dyDescent="0.3">
      <c r="A15" s="32">
        <f t="shared" si="9"/>
        <v>16</v>
      </c>
      <c r="B15" s="24" t="str">
        <f>'8.Spieltag'!B15</f>
        <v>Franzi 04</v>
      </c>
      <c r="C15" s="20" t="s">
        <v>20</v>
      </c>
      <c r="D15" s="21" t="s">
        <v>106</v>
      </c>
      <c r="E15" s="22" t="str">
        <f t="shared" si="10"/>
        <v>5</v>
      </c>
      <c r="F15" s="20" t="s">
        <v>20</v>
      </c>
      <c r="G15" s="21" t="s">
        <v>105</v>
      </c>
      <c r="H15" s="22" t="str">
        <f t="shared" si="11"/>
        <v>2</v>
      </c>
      <c r="I15" s="20" t="s">
        <v>106</v>
      </c>
      <c r="J15" s="21" t="s">
        <v>3</v>
      </c>
      <c r="K15" s="22">
        <f t="shared" si="12"/>
        <v>0</v>
      </c>
      <c r="L15" s="20" t="s">
        <v>20</v>
      </c>
      <c r="M15" s="21" t="s">
        <v>105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3</v>
      </c>
      <c r="S15" s="21" t="s">
        <v>105</v>
      </c>
      <c r="T15" s="22" t="str">
        <f t="shared" si="15"/>
        <v>2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9</v>
      </c>
      <c r="AH15" s="25">
        <f>'15.Spieltag'!AJ15</f>
        <v>186</v>
      </c>
      <c r="AI15" s="32">
        <f>'15.Spieltag'!AK15</f>
        <v>14</v>
      </c>
      <c r="AJ15" s="27">
        <f t="shared" si="20"/>
        <v>195</v>
      </c>
      <c r="AK15" s="28">
        <f t="shared" si="21"/>
        <v>16</v>
      </c>
      <c r="AL15" s="1"/>
    </row>
    <row r="16" spans="1:38" ht="24.9" customHeight="1" thickBot="1" x14ac:dyDescent="0.3">
      <c r="A16" s="32">
        <f t="shared" si="9"/>
        <v>17</v>
      </c>
      <c r="B16" s="24" t="str">
        <f>'8.Spieltag'!B16</f>
        <v>gaby04</v>
      </c>
      <c r="C16" s="20" t="s">
        <v>3</v>
      </c>
      <c r="D16" s="21" t="s">
        <v>106</v>
      </c>
      <c r="E16" s="22" t="str">
        <f t="shared" si="10"/>
        <v>2</v>
      </c>
      <c r="F16" s="20" t="s">
        <v>20</v>
      </c>
      <c r="G16" s="21" t="s">
        <v>105</v>
      </c>
      <c r="H16" s="22" t="str">
        <f t="shared" si="11"/>
        <v>2</v>
      </c>
      <c r="I16" s="20" t="s">
        <v>106</v>
      </c>
      <c r="J16" s="21" t="s">
        <v>3</v>
      </c>
      <c r="K16" s="22">
        <f t="shared" si="12"/>
        <v>0</v>
      </c>
      <c r="L16" s="20" t="s">
        <v>20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20</v>
      </c>
      <c r="S16" s="21" t="s">
        <v>105</v>
      </c>
      <c r="T16" s="22" t="str">
        <f t="shared" si="15"/>
        <v>3</v>
      </c>
      <c r="U16" s="20" t="s">
        <v>20</v>
      </c>
      <c r="V16" s="21" t="s">
        <v>105</v>
      </c>
      <c r="W16" s="22">
        <f t="shared" si="16"/>
        <v>0</v>
      </c>
      <c r="X16" s="20" t="s">
        <v>20</v>
      </c>
      <c r="Y16" s="21" t="s">
        <v>20</v>
      </c>
      <c r="Z16" s="22" t="str">
        <f t="shared" si="17"/>
        <v>3</v>
      </c>
      <c r="AA16" s="20" t="s">
        <v>20</v>
      </c>
      <c r="AB16" s="21" t="s">
        <v>20</v>
      </c>
      <c r="AC16" s="22" t="str">
        <f t="shared" si="18"/>
        <v>5</v>
      </c>
      <c r="AD16" s="23"/>
      <c r="AE16" s="21"/>
      <c r="AF16" s="22"/>
      <c r="AG16" s="24">
        <f t="shared" si="19"/>
        <v>15</v>
      </c>
      <c r="AH16" s="25">
        <f>'15.Spieltag'!AJ16</f>
        <v>173</v>
      </c>
      <c r="AI16" s="32">
        <f>'15.Spieltag'!AK16</f>
        <v>19</v>
      </c>
      <c r="AJ16" s="27">
        <f t="shared" si="20"/>
        <v>188</v>
      </c>
      <c r="AK16" s="28">
        <f t="shared" si="21"/>
        <v>17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3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0" t="s">
        <v>106</v>
      </c>
      <c r="G17" s="21" t="s">
        <v>20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105</v>
      </c>
      <c r="J17" s="21" t="s">
        <v>108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20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0" t="s">
        <v>3</v>
      </c>
      <c r="P17" s="21" t="s">
        <v>105</v>
      </c>
      <c r="Q17" s="11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0" t="s">
        <v>3</v>
      </c>
      <c r="S17" s="21" t="s">
        <v>106</v>
      </c>
      <c r="T17" s="22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0" t="s">
        <v>20</v>
      </c>
      <c r="V17" s="21" t="s">
        <v>105</v>
      </c>
      <c r="W17" s="22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0" t="s">
        <v>106</v>
      </c>
      <c r="Y17" s="21" t="s">
        <v>105</v>
      </c>
      <c r="Z17" s="22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0" t="s">
        <v>106</v>
      </c>
      <c r="AB17" s="21" t="s">
        <v>20</v>
      </c>
      <c r="AC17" s="22">
        <f t="shared" si="18"/>
        <v>0</v>
      </c>
      <c r="AD17" s="23"/>
      <c r="AE17" s="21"/>
      <c r="AF17" s="22"/>
      <c r="AG17" s="24">
        <f t="shared" si="19"/>
        <v>10</v>
      </c>
      <c r="AH17" s="25">
        <f>'15.Spieltag'!AJ17</f>
        <v>170</v>
      </c>
      <c r="AI17" s="32">
        <f>'15.Spieltag'!AK17</f>
        <v>20</v>
      </c>
      <c r="AJ17" s="27">
        <f t="shared" si="20"/>
        <v>180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6</v>
      </c>
      <c r="B18" s="24" t="str">
        <f>'8.Spieltag'!B18</f>
        <v>Hans 04</v>
      </c>
      <c r="C18" s="20" t="s">
        <v>108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2</v>
      </c>
      <c r="I18" s="20" t="s">
        <v>20</v>
      </c>
      <c r="J18" s="21" t="s">
        <v>3</v>
      </c>
      <c r="K18" s="22">
        <f t="shared" si="12"/>
        <v>0</v>
      </c>
      <c r="L18" s="20" t="s">
        <v>20</v>
      </c>
      <c r="M18" s="21" t="s">
        <v>106</v>
      </c>
      <c r="N18" s="22">
        <f t="shared" si="13"/>
        <v>0</v>
      </c>
      <c r="O18" s="20" t="s">
        <v>20</v>
      </c>
      <c r="P18" s="21" t="s">
        <v>105</v>
      </c>
      <c r="Q18" s="113">
        <f t="shared" si="14"/>
        <v>0</v>
      </c>
      <c r="R18" s="20" t="s">
        <v>3</v>
      </c>
      <c r="S18" s="21" t="s">
        <v>105</v>
      </c>
      <c r="T18" s="22" t="str">
        <f t="shared" si="15"/>
        <v>2</v>
      </c>
      <c r="U18" s="20" t="s">
        <v>3</v>
      </c>
      <c r="V18" s="21" t="s">
        <v>105</v>
      </c>
      <c r="W18" s="22">
        <f t="shared" si="16"/>
        <v>0</v>
      </c>
      <c r="X18" s="20" t="s">
        <v>20</v>
      </c>
      <c r="Y18" s="21" t="s">
        <v>20</v>
      </c>
      <c r="Z18" s="22" t="str">
        <f t="shared" si="17"/>
        <v>3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9</v>
      </c>
      <c r="AH18" s="25">
        <f>'15.Spieltag'!AJ18</f>
        <v>208</v>
      </c>
      <c r="AI18" s="32">
        <f>'15.Spieltag'!AK18</f>
        <v>7</v>
      </c>
      <c r="AJ18" s="27">
        <f t="shared" si="20"/>
        <v>217</v>
      </c>
      <c r="AK18" s="28">
        <f t="shared" si="21"/>
        <v>6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'15.Spieltag'!AJ19</f>
        <v>135</v>
      </c>
      <c r="AI19" s="32">
        <f>'15.Spieltag'!AK19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12</v>
      </c>
      <c r="B20" s="24" t="str">
        <f>'8.Spieltag'!B20</f>
        <v>Lola04</v>
      </c>
      <c r="C20" s="20" t="s">
        <v>3</v>
      </c>
      <c r="D20" s="21" t="s">
        <v>106</v>
      </c>
      <c r="E20" s="22" t="str">
        <f t="shared" si="10"/>
        <v>2</v>
      </c>
      <c r="F20" s="20" t="s">
        <v>3</v>
      </c>
      <c r="G20" s="21" t="s">
        <v>105</v>
      </c>
      <c r="H20" s="22" t="str">
        <f t="shared" si="11"/>
        <v>3</v>
      </c>
      <c r="I20" s="20" t="s">
        <v>105</v>
      </c>
      <c r="J20" s="21" t="s">
        <v>3</v>
      </c>
      <c r="K20" s="22">
        <f t="shared" si="12"/>
        <v>0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113">
        <f t="shared" si="14"/>
        <v>0</v>
      </c>
      <c r="R20" s="20" t="s">
        <v>20</v>
      </c>
      <c r="S20" s="21" t="s">
        <v>20</v>
      </c>
      <c r="T20" s="22">
        <f t="shared" si="15"/>
        <v>0</v>
      </c>
      <c r="U20" s="20" t="s">
        <v>3</v>
      </c>
      <c r="V20" s="21" t="s">
        <v>105</v>
      </c>
      <c r="W20" s="22">
        <f t="shared" si="16"/>
        <v>0</v>
      </c>
      <c r="X20" s="20" t="s">
        <v>20</v>
      </c>
      <c r="Y20" s="21" t="s">
        <v>105</v>
      </c>
      <c r="Z20" s="22">
        <f t="shared" si="17"/>
        <v>0</v>
      </c>
      <c r="AA20" s="20" t="s">
        <v>20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5</v>
      </c>
      <c r="AH20" s="25">
        <f>'15.Spieltag'!AJ20</f>
        <v>203</v>
      </c>
      <c r="AI20" s="32">
        <f>'15.Spieltag'!AK20</f>
        <v>10</v>
      </c>
      <c r="AJ20" s="27">
        <f t="shared" si="20"/>
        <v>208</v>
      </c>
      <c r="AK20" s="28">
        <f t="shared" si="21"/>
        <v>12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 t="str">
        <f t="shared" si="10"/>
        <v>3</v>
      </c>
      <c r="F21" s="20" t="s">
        <v>20</v>
      </c>
      <c r="G21" s="21" t="s">
        <v>106</v>
      </c>
      <c r="H21" s="22" t="str">
        <f t="shared" si="11"/>
        <v>5</v>
      </c>
      <c r="I21" s="20" t="s">
        <v>105</v>
      </c>
      <c r="J21" s="21" t="s">
        <v>3</v>
      </c>
      <c r="K21" s="22">
        <f t="shared" si="12"/>
        <v>0</v>
      </c>
      <c r="L21" s="20" t="s">
        <v>105</v>
      </c>
      <c r="M21" s="21" t="s">
        <v>105</v>
      </c>
      <c r="N21" s="22" t="str">
        <f t="shared" si="13"/>
        <v>3</v>
      </c>
      <c r="O21" s="20" t="s">
        <v>20</v>
      </c>
      <c r="P21" s="21" t="s">
        <v>20</v>
      </c>
      <c r="Q21" s="113">
        <f t="shared" si="14"/>
        <v>0</v>
      </c>
      <c r="R21" s="20" t="s">
        <v>20</v>
      </c>
      <c r="S21" s="21" t="s">
        <v>105</v>
      </c>
      <c r="T21" s="22" t="str">
        <f t="shared" si="15"/>
        <v>3</v>
      </c>
      <c r="U21" s="20" t="s">
        <v>3</v>
      </c>
      <c r="V21" s="21" t="s">
        <v>105</v>
      </c>
      <c r="W21" s="22">
        <f t="shared" si="16"/>
        <v>0</v>
      </c>
      <c r="X21" s="20" t="s">
        <v>20</v>
      </c>
      <c r="Y21" s="21" t="s">
        <v>3</v>
      </c>
      <c r="Z21" s="22">
        <f t="shared" si="17"/>
        <v>0</v>
      </c>
      <c r="AA21" s="20" t="s">
        <v>20</v>
      </c>
      <c r="AB21" s="21" t="s">
        <v>20</v>
      </c>
      <c r="AC21" s="22" t="str">
        <f t="shared" si="18"/>
        <v>5</v>
      </c>
      <c r="AD21" s="23"/>
      <c r="AE21" s="21"/>
      <c r="AF21" s="22"/>
      <c r="AG21" s="24">
        <f t="shared" si="19"/>
        <v>19</v>
      </c>
      <c r="AH21" s="25">
        <f>'15.Spieltag'!AJ21</f>
        <v>252</v>
      </c>
      <c r="AI21" s="32">
        <f>'15.Spieltag'!AK21</f>
        <v>1</v>
      </c>
      <c r="AJ21" s="27">
        <f t="shared" si="20"/>
        <v>271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12</v>
      </c>
      <c r="B22" s="24" t="str">
        <f>'8.Spieltag'!B22</f>
        <v>Mike04</v>
      </c>
      <c r="C22" s="20" t="s">
        <v>20</v>
      </c>
      <c r="D22" s="21" t="s">
        <v>106</v>
      </c>
      <c r="E22" s="22" t="str">
        <f t="shared" si="10"/>
        <v>5</v>
      </c>
      <c r="F22" s="20" t="s">
        <v>105</v>
      </c>
      <c r="G22" s="21" t="s">
        <v>105</v>
      </c>
      <c r="H22" s="22">
        <f t="shared" si="11"/>
        <v>0</v>
      </c>
      <c r="I22" s="20" t="s">
        <v>106</v>
      </c>
      <c r="J22" s="21" t="s">
        <v>20</v>
      </c>
      <c r="K22" s="22">
        <f t="shared" si="12"/>
        <v>0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113">
        <f t="shared" si="14"/>
        <v>0</v>
      </c>
      <c r="R22" s="20" t="s">
        <v>20</v>
      </c>
      <c r="S22" s="21" t="s">
        <v>106</v>
      </c>
      <c r="T22" s="22" t="str">
        <f t="shared" si="15"/>
        <v>2</v>
      </c>
      <c r="U22" s="20" t="s">
        <v>20</v>
      </c>
      <c r="V22" s="21" t="s">
        <v>106</v>
      </c>
      <c r="W22" s="22">
        <f t="shared" si="16"/>
        <v>0</v>
      </c>
      <c r="X22" s="20" t="s">
        <v>106</v>
      </c>
      <c r="Y22" s="21" t="s">
        <v>20</v>
      </c>
      <c r="Z22" s="22">
        <f t="shared" si="17"/>
        <v>0</v>
      </c>
      <c r="AA22" s="20" t="s">
        <v>105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7</v>
      </c>
      <c r="AH22" s="25">
        <f>'15.Spieltag'!AJ22</f>
        <v>201</v>
      </c>
      <c r="AI22" s="32">
        <f>'15.Spieltag'!AK22</f>
        <v>12</v>
      </c>
      <c r="AJ22" s="27">
        <f t="shared" si="20"/>
        <v>208</v>
      </c>
      <c r="AK22" s="28">
        <f t="shared" si="21"/>
        <v>12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108</v>
      </c>
      <c r="D23" s="21" t="s">
        <v>105</v>
      </c>
      <c r="E23" s="22" t="str">
        <f t="shared" si="10"/>
        <v>2</v>
      </c>
      <c r="F23" s="20" t="s">
        <v>20</v>
      </c>
      <c r="G23" s="21" t="s">
        <v>105</v>
      </c>
      <c r="H23" s="22" t="str">
        <f t="shared" si="11"/>
        <v>2</v>
      </c>
      <c r="I23" s="20" t="s">
        <v>106</v>
      </c>
      <c r="J23" s="21" t="s">
        <v>3</v>
      </c>
      <c r="K23" s="22">
        <f t="shared" si="12"/>
        <v>0</v>
      </c>
      <c r="L23" s="20" t="s">
        <v>20</v>
      </c>
      <c r="M23" s="21" t="s">
        <v>105</v>
      </c>
      <c r="N23" s="22">
        <f t="shared" si="13"/>
        <v>0</v>
      </c>
      <c r="O23" s="20" t="s">
        <v>20</v>
      </c>
      <c r="P23" s="21" t="s">
        <v>105</v>
      </c>
      <c r="Q23" s="113">
        <f t="shared" si="14"/>
        <v>0</v>
      </c>
      <c r="R23" s="20" t="s">
        <v>3</v>
      </c>
      <c r="S23" s="21" t="s">
        <v>105</v>
      </c>
      <c r="T23" s="22" t="str">
        <f t="shared" si="15"/>
        <v>2</v>
      </c>
      <c r="U23" s="20" t="s">
        <v>20</v>
      </c>
      <c r="V23" s="21" t="s">
        <v>105</v>
      </c>
      <c r="W23" s="22">
        <f t="shared" si="16"/>
        <v>0</v>
      </c>
      <c r="X23" s="20" t="s">
        <v>20</v>
      </c>
      <c r="Y23" s="21" t="s">
        <v>20</v>
      </c>
      <c r="Z23" s="22" t="str">
        <f t="shared" si="17"/>
        <v>3</v>
      </c>
      <c r="AA23" s="20" t="s">
        <v>105</v>
      </c>
      <c r="AB23" s="21" t="s">
        <v>20</v>
      </c>
      <c r="AC23" s="22">
        <f t="shared" si="18"/>
        <v>0</v>
      </c>
      <c r="AD23" s="23"/>
      <c r="AE23" s="21"/>
      <c r="AF23" s="22"/>
      <c r="AG23" s="24">
        <f t="shared" si="19"/>
        <v>9</v>
      </c>
      <c r="AH23" s="25">
        <f>'15.Spieltag'!AJ23</f>
        <v>241</v>
      </c>
      <c r="AI23" s="32">
        <f>'15.Spieltag'!AK23</f>
        <v>2</v>
      </c>
      <c r="AJ23" s="27">
        <f t="shared" si="20"/>
        <v>250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5</v>
      </c>
      <c r="B24" s="24" t="str">
        <f>'8.Spieltag'!B24</f>
        <v>Reinhold</v>
      </c>
      <c r="C24" s="20" t="s">
        <v>108</v>
      </c>
      <c r="D24" s="21" t="s">
        <v>106</v>
      </c>
      <c r="E24" s="22" t="str">
        <f t="shared" si="10"/>
        <v>2</v>
      </c>
      <c r="F24" s="20" t="s">
        <v>20</v>
      </c>
      <c r="G24" s="21" t="s">
        <v>105</v>
      </c>
      <c r="H24" s="22" t="str">
        <f t="shared" si="11"/>
        <v>2</v>
      </c>
      <c r="I24" s="20" t="s">
        <v>105</v>
      </c>
      <c r="J24" s="21" t="s">
        <v>108</v>
      </c>
      <c r="K24" s="22">
        <f t="shared" si="12"/>
        <v>0</v>
      </c>
      <c r="L24" s="20" t="s">
        <v>105</v>
      </c>
      <c r="M24" s="21" t="s">
        <v>105</v>
      </c>
      <c r="N24" s="22" t="str">
        <f t="shared" si="13"/>
        <v>3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 t="str">
        <f t="shared" si="15"/>
        <v>3</v>
      </c>
      <c r="U24" s="20" t="s">
        <v>20</v>
      </c>
      <c r="V24" s="21" t="s">
        <v>106</v>
      </c>
      <c r="W24" s="22">
        <f t="shared" si="16"/>
        <v>0</v>
      </c>
      <c r="X24" s="20" t="s">
        <v>20</v>
      </c>
      <c r="Y24" s="21" t="s">
        <v>20</v>
      </c>
      <c r="Z24" s="22" t="str">
        <f t="shared" si="17"/>
        <v>3</v>
      </c>
      <c r="AA24" s="20" t="s">
        <v>105</v>
      </c>
      <c r="AB24" s="21" t="s">
        <v>3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'15.Spieltag'!AJ24</f>
        <v>211</v>
      </c>
      <c r="AI24" s="32">
        <f>'15.Spieltag'!AK24</f>
        <v>5</v>
      </c>
      <c r="AJ24" s="27">
        <f t="shared" si="20"/>
        <v>224</v>
      </c>
      <c r="AK24" s="28">
        <f t="shared" si="21"/>
        <v>5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20</v>
      </c>
      <c r="D25" s="21" t="s">
        <v>106</v>
      </c>
      <c r="E25" s="22" t="str">
        <f t="shared" si="10"/>
        <v>5</v>
      </c>
      <c r="F25" s="20" t="s">
        <v>105</v>
      </c>
      <c r="G25" s="21" t="s">
        <v>105</v>
      </c>
      <c r="H25" s="22">
        <f t="shared" si="11"/>
        <v>0</v>
      </c>
      <c r="I25" s="20" t="s">
        <v>106</v>
      </c>
      <c r="J25" s="21" t="s">
        <v>3</v>
      </c>
      <c r="K25" s="22">
        <f t="shared" si="12"/>
        <v>0</v>
      </c>
      <c r="L25" s="20" t="s">
        <v>105</v>
      </c>
      <c r="M25" s="21" t="s">
        <v>106</v>
      </c>
      <c r="N25" s="22">
        <f t="shared" si="13"/>
        <v>0</v>
      </c>
      <c r="O25" s="20" t="s">
        <v>20</v>
      </c>
      <c r="P25" s="21" t="s">
        <v>105</v>
      </c>
      <c r="Q25" s="113">
        <f t="shared" si="14"/>
        <v>0</v>
      </c>
      <c r="R25" s="20" t="s">
        <v>3</v>
      </c>
      <c r="S25" s="21" t="s">
        <v>105</v>
      </c>
      <c r="T25" s="22" t="str">
        <f t="shared" si="15"/>
        <v>2</v>
      </c>
      <c r="U25" s="20" t="s">
        <v>105</v>
      </c>
      <c r="V25" s="21" t="s">
        <v>105</v>
      </c>
      <c r="W25" s="22" t="str">
        <f t="shared" si="16"/>
        <v>5</v>
      </c>
      <c r="X25" s="20" t="s">
        <v>105</v>
      </c>
      <c r="Y25" s="21" t="s">
        <v>20</v>
      </c>
      <c r="Z25" s="22">
        <f t="shared" si="17"/>
        <v>0</v>
      </c>
      <c r="AA25" s="20" t="s">
        <v>105</v>
      </c>
      <c r="AB25" s="21" t="s">
        <v>3</v>
      </c>
      <c r="AC25" s="22">
        <f t="shared" si="18"/>
        <v>0</v>
      </c>
      <c r="AD25" s="23"/>
      <c r="AE25" s="21"/>
      <c r="AF25" s="22"/>
      <c r="AG25" s="24">
        <f t="shared" si="19"/>
        <v>12</v>
      </c>
      <c r="AH25" s="25">
        <f>'15.Spieltag'!AJ25</f>
        <v>144</v>
      </c>
      <c r="AI25" s="32">
        <f>'15.Spieltag'!AK25</f>
        <v>23</v>
      </c>
      <c r="AJ25" s="27">
        <f t="shared" si="20"/>
        <v>156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20</v>
      </c>
      <c r="D26" s="21" t="s">
        <v>106</v>
      </c>
      <c r="E26" s="22" t="str">
        <f t="shared" si="10"/>
        <v>5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20</v>
      </c>
      <c r="K26" s="22">
        <f t="shared" si="12"/>
        <v>0</v>
      </c>
      <c r="L26" s="20" t="s">
        <v>20</v>
      </c>
      <c r="M26" s="21" t="s">
        <v>106</v>
      </c>
      <c r="N26" s="22">
        <f t="shared" si="13"/>
        <v>0</v>
      </c>
      <c r="O26" s="20" t="s">
        <v>105</v>
      </c>
      <c r="P26" s="21" t="s">
        <v>106</v>
      </c>
      <c r="Q26" s="113">
        <f t="shared" si="14"/>
        <v>0</v>
      </c>
      <c r="R26" s="20" t="s">
        <v>3</v>
      </c>
      <c r="S26" s="21" t="s">
        <v>106</v>
      </c>
      <c r="T26" s="22" t="str">
        <f t="shared" si="15"/>
        <v>2</v>
      </c>
      <c r="U26" s="20" t="s">
        <v>105</v>
      </c>
      <c r="V26" s="21" t="s">
        <v>20</v>
      </c>
      <c r="W26" s="22">
        <f t="shared" si="16"/>
        <v>0</v>
      </c>
      <c r="X26" s="20" t="s">
        <v>20</v>
      </c>
      <c r="Y26" s="21" t="s">
        <v>105</v>
      </c>
      <c r="Z26" s="22">
        <f t="shared" si="17"/>
        <v>0</v>
      </c>
      <c r="AA26" s="20" t="s">
        <v>105</v>
      </c>
      <c r="AB26" s="21" t="s">
        <v>106</v>
      </c>
      <c r="AC26" s="22">
        <f t="shared" si="18"/>
        <v>0</v>
      </c>
      <c r="AD26" s="23"/>
      <c r="AE26" s="21"/>
      <c r="AF26" s="22"/>
      <c r="AG26" s="24">
        <f t="shared" si="19"/>
        <v>7</v>
      </c>
      <c r="AH26" s="25">
        <f>'15.Spieltag'!AJ26</f>
        <v>159</v>
      </c>
      <c r="AI26" s="32">
        <f>'15.Spieltag'!AK26</f>
        <v>22</v>
      </c>
      <c r="AJ26" s="27">
        <f t="shared" si="20"/>
        <v>166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106</v>
      </c>
      <c r="E27" s="22" t="str">
        <f t="shared" si="10"/>
        <v>2</v>
      </c>
      <c r="F27" s="20" t="s">
        <v>105</v>
      </c>
      <c r="G27" s="21" t="s">
        <v>105</v>
      </c>
      <c r="H27" s="22">
        <f t="shared" si="11"/>
        <v>0</v>
      </c>
      <c r="I27" s="20" t="s">
        <v>105</v>
      </c>
      <c r="J27" s="21" t="s">
        <v>3</v>
      </c>
      <c r="K27" s="22">
        <f t="shared" si="12"/>
        <v>0</v>
      </c>
      <c r="L27" s="20" t="s">
        <v>3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 t="str">
        <f t="shared" si="15"/>
        <v>3</v>
      </c>
      <c r="U27" s="20" t="s">
        <v>20</v>
      </c>
      <c r="V27" s="21" t="s">
        <v>105</v>
      </c>
      <c r="W27" s="22">
        <f t="shared" si="16"/>
        <v>0</v>
      </c>
      <c r="X27" s="20" t="s">
        <v>20</v>
      </c>
      <c r="Y27" s="21" t="s">
        <v>20</v>
      </c>
      <c r="Z27" s="22" t="str">
        <f t="shared" si="17"/>
        <v>3</v>
      </c>
      <c r="AA27" s="20" t="s">
        <v>105</v>
      </c>
      <c r="AB27" s="21" t="s">
        <v>3</v>
      </c>
      <c r="AC27" s="22">
        <f t="shared" si="18"/>
        <v>0</v>
      </c>
      <c r="AD27" s="23"/>
      <c r="AE27" s="21"/>
      <c r="AF27" s="22"/>
      <c r="AG27" s="24">
        <f t="shared" si="19"/>
        <v>8</v>
      </c>
      <c r="AH27" s="25">
        <f>'15.Spieltag'!AJ27</f>
        <v>206</v>
      </c>
      <c r="AI27" s="32">
        <f>'15.Spieltag'!AK27</f>
        <v>9</v>
      </c>
      <c r="AJ27" s="27">
        <f t="shared" si="20"/>
        <v>214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3</v>
      </c>
      <c r="D28" s="21" t="s">
        <v>105</v>
      </c>
      <c r="E28" s="22" t="str">
        <f t="shared" si="10"/>
        <v>3</v>
      </c>
      <c r="F28" s="20" t="s">
        <v>20</v>
      </c>
      <c r="G28" s="21" t="s">
        <v>105</v>
      </c>
      <c r="H28" s="22" t="str">
        <f t="shared" si="11"/>
        <v>2</v>
      </c>
      <c r="I28" s="20" t="s">
        <v>105</v>
      </c>
      <c r="J28" s="21" t="s">
        <v>21</v>
      </c>
      <c r="K28" s="22">
        <f t="shared" si="12"/>
        <v>0</v>
      </c>
      <c r="L28" s="20" t="s">
        <v>105</v>
      </c>
      <c r="M28" s="21" t="s">
        <v>105</v>
      </c>
      <c r="N28" s="22" t="str">
        <f t="shared" si="13"/>
        <v>3</v>
      </c>
      <c r="O28" s="20" t="s">
        <v>20</v>
      </c>
      <c r="P28" s="21" t="s">
        <v>105</v>
      </c>
      <c r="Q28" s="113">
        <f t="shared" si="14"/>
        <v>0</v>
      </c>
      <c r="R28" s="20" t="s">
        <v>3</v>
      </c>
      <c r="S28" s="21" t="s">
        <v>105</v>
      </c>
      <c r="T28" s="22" t="str">
        <f t="shared" si="15"/>
        <v>2</v>
      </c>
      <c r="U28" s="20" t="s">
        <v>105</v>
      </c>
      <c r="V28" s="21" t="s">
        <v>105</v>
      </c>
      <c r="W28" s="22" t="str">
        <f t="shared" si="16"/>
        <v>5</v>
      </c>
      <c r="X28" s="20" t="s">
        <v>20</v>
      </c>
      <c r="Y28" s="21" t="s">
        <v>20</v>
      </c>
      <c r="Z28" s="22" t="str">
        <f t="shared" si="17"/>
        <v>3</v>
      </c>
      <c r="AA28" s="20" t="s">
        <v>105</v>
      </c>
      <c r="AB28" s="21" t="s">
        <v>20</v>
      </c>
      <c r="AC28" s="22">
        <f t="shared" si="18"/>
        <v>0</v>
      </c>
      <c r="AD28" s="23"/>
      <c r="AE28" s="21"/>
      <c r="AF28" s="22"/>
      <c r="AG28" s="24">
        <f t="shared" si="19"/>
        <v>18</v>
      </c>
      <c r="AH28" s="25">
        <f>'15.Spieltag'!AJ28</f>
        <v>199</v>
      </c>
      <c r="AI28" s="32">
        <f>'15.Spieltag'!AK28</f>
        <v>13</v>
      </c>
      <c r="AJ28" s="27">
        <f t="shared" si="20"/>
        <v>217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4</v>
      </c>
      <c r="B29" s="24" t="str">
        <f>'8.Spieltag'!B29</f>
        <v>shiny</v>
      </c>
      <c r="C29" s="20" t="s">
        <v>3</v>
      </c>
      <c r="D29" s="21" t="s">
        <v>105</v>
      </c>
      <c r="E29" s="22" t="str">
        <f t="shared" si="10"/>
        <v>3</v>
      </c>
      <c r="F29" s="20" t="s">
        <v>20</v>
      </c>
      <c r="G29" s="21" t="s">
        <v>106</v>
      </c>
      <c r="H29" s="22" t="str">
        <f t="shared" si="11"/>
        <v>5</v>
      </c>
      <c r="I29" s="20" t="s">
        <v>106</v>
      </c>
      <c r="J29" s="21" t="s">
        <v>20</v>
      </c>
      <c r="K29" s="22">
        <f t="shared" si="12"/>
        <v>0</v>
      </c>
      <c r="L29" s="20" t="s">
        <v>20</v>
      </c>
      <c r="M29" s="21" t="s">
        <v>105</v>
      </c>
      <c r="N29" s="22">
        <f t="shared" si="13"/>
        <v>0</v>
      </c>
      <c r="O29" s="20" t="s">
        <v>106</v>
      </c>
      <c r="P29" s="21" t="s">
        <v>106</v>
      </c>
      <c r="Q29" s="113">
        <f t="shared" si="14"/>
        <v>0</v>
      </c>
      <c r="R29" s="20" t="s">
        <v>20</v>
      </c>
      <c r="S29" s="21" t="s">
        <v>105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20</v>
      </c>
      <c r="Y29" s="21" t="s">
        <v>105</v>
      </c>
      <c r="Z29" s="22">
        <f t="shared" si="17"/>
        <v>0</v>
      </c>
      <c r="AA29" s="20" t="s">
        <v>105</v>
      </c>
      <c r="AB29" s="21" t="s">
        <v>105</v>
      </c>
      <c r="AC29" s="22" t="str">
        <f t="shared" si="18"/>
        <v>3</v>
      </c>
      <c r="AD29" s="23"/>
      <c r="AE29" s="21"/>
      <c r="AF29" s="22"/>
      <c r="AG29" s="24">
        <f t="shared" si="19"/>
        <v>14</v>
      </c>
      <c r="AH29" s="25">
        <f>'15.Spieltag'!AJ29</f>
        <v>213</v>
      </c>
      <c r="AI29" s="32">
        <f>'15.Spieltag'!AK29</f>
        <v>4</v>
      </c>
      <c r="AJ29" s="27">
        <f t="shared" si="20"/>
        <v>227</v>
      </c>
      <c r="AK29" s="28">
        <f t="shared" si="21"/>
        <v>4</v>
      </c>
      <c r="AL29" s="1"/>
    </row>
    <row r="30" spans="1:38" ht="28.2" customHeight="1" thickBot="1" x14ac:dyDescent="0.3">
      <c r="A30" s="32">
        <f t="shared" si="9"/>
        <v>14</v>
      </c>
      <c r="B30" s="24" t="str">
        <f>'8.Spieltag'!B30</f>
        <v>Silfa04</v>
      </c>
      <c r="C30" s="20" t="s">
        <v>3</v>
      </c>
      <c r="D30" s="21" t="s">
        <v>106</v>
      </c>
      <c r="E30" s="22" t="str">
        <f t="shared" si="10"/>
        <v>2</v>
      </c>
      <c r="F30" s="20" t="s">
        <v>20</v>
      </c>
      <c r="G30" s="21" t="s">
        <v>106</v>
      </c>
      <c r="H30" s="22" t="str">
        <f t="shared" si="11"/>
        <v>5</v>
      </c>
      <c r="I30" s="20" t="s">
        <v>106</v>
      </c>
      <c r="J30" s="21" t="s">
        <v>108</v>
      </c>
      <c r="K30" s="22">
        <f t="shared" si="12"/>
        <v>0</v>
      </c>
      <c r="L30" s="20" t="s">
        <v>105</v>
      </c>
      <c r="M30" s="21" t="s">
        <v>105</v>
      </c>
      <c r="N30" s="22" t="str">
        <f t="shared" si="13"/>
        <v>3</v>
      </c>
      <c r="O30" s="20" t="s">
        <v>20</v>
      </c>
      <c r="P30" s="21" t="s">
        <v>105</v>
      </c>
      <c r="Q30" s="113">
        <f t="shared" si="14"/>
        <v>0</v>
      </c>
      <c r="R30" s="20" t="s">
        <v>20</v>
      </c>
      <c r="S30" s="21" t="s">
        <v>20</v>
      </c>
      <c r="T30" s="22">
        <f t="shared" si="15"/>
        <v>0</v>
      </c>
      <c r="U30" s="20" t="s">
        <v>105</v>
      </c>
      <c r="V30" s="21" t="s">
        <v>20</v>
      </c>
      <c r="W30" s="22">
        <f t="shared" si="16"/>
        <v>0</v>
      </c>
      <c r="X30" s="20" t="s">
        <v>20</v>
      </c>
      <c r="Y30" s="21" t="s">
        <v>3</v>
      </c>
      <c r="Z30" s="22">
        <f t="shared" si="17"/>
        <v>0</v>
      </c>
      <c r="AA30" s="20" t="s">
        <v>106</v>
      </c>
      <c r="AB30" s="21" t="s">
        <v>106</v>
      </c>
      <c r="AC30" s="22" t="str">
        <f t="shared" si="18"/>
        <v>3</v>
      </c>
      <c r="AD30" s="23"/>
      <c r="AE30" s="21"/>
      <c r="AF30" s="22"/>
      <c r="AG30" s="24">
        <f t="shared" si="19"/>
        <v>13</v>
      </c>
      <c r="AH30" s="25">
        <f>'15.Spieltag'!AJ30</f>
        <v>184</v>
      </c>
      <c r="AI30" s="32">
        <f>'15.Spieltag'!AK30</f>
        <v>15</v>
      </c>
      <c r="AJ30" s="27">
        <f t="shared" si="20"/>
        <v>197</v>
      </c>
      <c r="AK30" s="28">
        <f t="shared" si="21"/>
        <v>14</v>
      </c>
      <c r="AL30" s="1"/>
    </row>
    <row r="31" spans="1:38" ht="28.2" customHeight="1" thickBot="1" x14ac:dyDescent="0.3">
      <c r="A31" s="32">
        <f t="shared" si="9"/>
        <v>9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3</v>
      </c>
      <c r="F31" s="20" t="s">
        <v>20</v>
      </c>
      <c r="G31" s="21" t="s">
        <v>105</v>
      </c>
      <c r="H31" s="22" t="str">
        <f t="shared" si="11"/>
        <v>2</v>
      </c>
      <c r="I31" s="20" t="s">
        <v>106</v>
      </c>
      <c r="J31" s="21" t="s">
        <v>3</v>
      </c>
      <c r="K31" s="22">
        <f t="shared" si="12"/>
        <v>0</v>
      </c>
      <c r="L31" s="20" t="s">
        <v>20</v>
      </c>
      <c r="M31" s="21" t="s">
        <v>106</v>
      </c>
      <c r="N31" s="22">
        <f t="shared" si="13"/>
        <v>0</v>
      </c>
      <c r="O31" s="20" t="s">
        <v>20</v>
      </c>
      <c r="P31" s="21" t="s">
        <v>105</v>
      </c>
      <c r="Q31" s="113">
        <f t="shared" si="14"/>
        <v>0</v>
      </c>
      <c r="R31" s="20" t="s">
        <v>3</v>
      </c>
      <c r="S31" s="21" t="s">
        <v>20</v>
      </c>
      <c r="T31" s="22" t="str">
        <f t="shared" si="15"/>
        <v>3</v>
      </c>
      <c r="U31" s="20" t="s">
        <v>20</v>
      </c>
      <c r="V31" s="21" t="s">
        <v>106</v>
      </c>
      <c r="W31" s="22">
        <f t="shared" si="16"/>
        <v>0</v>
      </c>
      <c r="X31" s="20" t="s">
        <v>105</v>
      </c>
      <c r="Y31" s="21" t="s">
        <v>20</v>
      </c>
      <c r="Z31" s="22">
        <f t="shared" si="17"/>
        <v>0</v>
      </c>
      <c r="AA31" s="20" t="s">
        <v>106</v>
      </c>
      <c r="AB31" s="21" t="s">
        <v>20</v>
      </c>
      <c r="AC31" s="22">
        <f t="shared" si="18"/>
        <v>0</v>
      </c>
      <c r="AD31" s="23"/>
      <c r="AE31" s="21"/>
      <c r="AF31" s="22"/>
      <c r="AG31" s="24">
        <f t="shared" si="19"/>
        <v>8</v>
      </c>
      <c r="AH31" s="25">
        <f>'15.Spieltag'!AJ31</f>
        <v>207</v>
      </c>
      <c r="AI31" s="32">
        <f>'15.Spieltag'!AK31</f>
        <v>8</v>
      </c>
      <c r="AJ31" s="27">
        <f t="shared" si="20"/>
        <v>215</v>
      </c>
      <c r="AK31" s="28">
        <f t="shared" si="21"/>
        <v>9</v>
      </c>
      <c r="AL31" s="1"/>
    </row>
    <row r="32" spans="1:38" ht="28.2" customHeight="1" thickBot="1" x14ac:dyDescent="0.3">
      <c r="A32" s="32">
        <f t="shared" si="9"/>
        <v>11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2</v>
      </c>
      <c r="F32" s="20" t="s">
        <v>20</v>
      </c>
      <c r="G32" s="21" t="s">
        <v>105</v>
      </c>
      <c r="H32" s="22" t="str">
        <f t="shared" si="11"/>
        <v>2</v>
      </c>
      <c r="I32" s="20" t="s">
        <v>105</v>
      </c>
      <c r="J32" s="21" t="s">
        <v>3</v>
      </c>
      <c r="K32" s="22">
        <f t="shared" si="12"/>
        <v>0</v>
      </c>
      <c r="L32" s="20" t="s">
        <v>20</v>
      </c>
      <c r="M32" s="21" t="s">
        <v>105</v>
      </c>
      <c r="N32" s="22">
        <f t="shared" si="13"/>
        <v>0</v>
      </c>
      <c r="O32" s="20" t="s">
        <v>20</v>
      </c>
      <c r="P32" s="21" t="s">
        <v>105</v>
      </c>
      <c r="Q32" s="113">
        <f t="shared" si="14"/>
        <v>0</v>
      </c>
      <c r="R32" s="20" t="s">
        <v>20</v>
      </c>
      <c r="S32" s="21" t="s">
        <v>105</v>
      </c>
      <c r="T32" s="22" t="str">
        <f t="shared" si="15"/>
        <v>3</v>
      </c>
      <c r="U32" s="20" t="s">
        <v>105</v>
      </c>
      <c r="V32" s="21" t="s">
        <v>20</v>
      </c>
      <c r="W32" s="22">
        <f t="shared" si="16"/>
        <v>0</v>
      </c>
      <c r="X32" s="20" t="s">
        <v>105</v>
      </c>
      <c r="Y32" s="21" t="s">
        <v>20</v>
      </c>
      <c r="Z32" s="22">
        <f t="shared" si="17"/>
        <v>0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7</v>
      </c>
      <c r="AH32" s="25">
        <f>'15.Spieltag'!AJ32</f>
        <v>202</v>
      </c>
      <c r="AI32" s="32">
        <f>'15.Spieltag'!AK32</f>
        <v>11</v>
      </c>
      <c r="AJ32" s="27">
        <f t="shared" si="20"/>
        <v>209</v>
      </c>
      <c r="AK32" s="28">
        <f t="shared" si="21"/>
        <v>11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3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105</v>
      </c>
      <c r="M33" s="21" t="s">
        <v>105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105</v>
      </c>
      <c r="P33" s="21" t="s">
        <v>106</v>
      </c>
      <c r="Q33" s="113">
        <f t="shared" si="14"/>
        <v>0</v>
      </c>
      <c r="R33" s="20" t="s">
        <v>3</v>
      </c>
      <c r="S33" s="21" t="s">
        <v>105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20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20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8">E33+H33+K33+N33+Q33+T33+W33+Z33+AC33+AF33</f>
        <v>10</v>
      </c>
      <c r="AH33" s="25">
        <f>'15.Spieltag'!AJ33</f>
        <v>170</v>
      </c>
      <c r="AI33" s="32">
        <f>'15.Spieltag'!AK33</f>
        <v>20</v>
      </c>
      <c r="AJ33" s="27">
        <f t="shared" ref="AJ33" si="39">AG33+AH33</f>
        <v>180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0">AK34</f>
        <v>19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0" t="s">
        <v>20</v>
      </c>
      <c r="G34" s="21" t="s">
        <v>105</v>
      </c>
      <c r="H34" s="22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0" t="s">
        <v>105</v>
      </c>
      <c r="J34" s="21" t="s">
        <v>3</v>
      </c>
      <c r="K34" s="22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105</v>
      </c>
      <c r="Q34" s="113">
        <f t="shared" si="14"/>
        <v>0</v>
      </c>
      <c r="R34" s="20" t="s">
        <v>3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0" t="s">
        <v>20</v>
      </c>
      <c r="V34" s="21" t="s">
        <v>105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20</v>
      </c>
      <c r="Y34" s="21" t="s">
        <v>105</v>
      </c>
      <c r="Z34" s="22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0" t="s">
        <v>105</v>
      </c>
      <c r="AB34" s="21" t="s">
        <v>3</v>
      </c>
      <c r="AC34" s="22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9">E34+H34+K34+N34+Q34+T34+W34+Z34+AC34+AF34</f>
        <v>7</v>
      </c>
      <c r="AH34" s="25">
        <f>'15.Spieltag'!AJ34</f>
        <v>178</v>
      </c>
      <c r="AI34" s="32">
        <f>'15.Spieltag'!AK34</f>
        <v>17</v>
      </c>
      <c r="AJ34" s="27">
        <f t="shared" ref="AJ34" si="50">AG34+AH34</f>
        <v>185</v>
      </c>
      <c r="AK34" s="28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4" priority="17">
      <formula>($AG11&gt;40)</formula>
    </cfRule>
  </conditionalFormatting>
  <conditionalFormatting sqref="B31:B32">
    <cfRule type="expression" dxfId="123" priority="8">
      <formula>($AG31&gt;40)</formula>
    </cfRule>
  </conditionalFormatting>
  <conditionalFormatting sqref="B33:B34">
    <cfRule type="expression" dxfId="122" priority="6">
      <formula>($AG33&gt;40)</formula>
    </cfRule>
  </conditionalFormatting>
  <conditionalFormatting sqref="AG1:AG1048576">
    <cfRule type="top10" dxfId="12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64</v>
      </c>
      <c r="G4" s="66"/>
      <c r="H4" s="66"/>
      <c r="I4" s="65" t="s">
        <v>65</v>
      </c>
      <c r="J4" s="66"/>
      <c r="K4" s="66"/>
      <c r="L4" s="65" t="s">
        <v>104</v>
      </c>
      <c r="M4" s="66"/>
      <c r="N4" s="66"/>
      <c r="O4" s="65" t="s">
        <v>66</v>
      </c>
      <c r="P4" s="66"/>
      <c r="Q4" s="66"/>
      <c r="R4" s="65" t="s">
        <v>14</v>
      </c>
      <c r="S4" s="66"/>
      <c r="T4" s="66"/>
      <c r="U4" s="65" t="s">
        <v>61</v>
      </c>
      <c r="V4" s="66"/>
      <c r="W4" s="66"/>
      <c r="X4" s="65" t="s">
        <v>60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18</v>
      </c>
      <c r="D6" s="68"/>
      <c r="E6" s="69"/>
      <c r="F6" s="64" t="s">
        <v>15</v>
      </c>
      <c r="G6" s="68"/>
      <c r="H6" s="69"/>
      <c r="I6" s="64" t="s">
        <v>12</v>
      </c>
      <c r="J6" s="68"/>
      <c r="K6" s="69"/>
      <c r="L6" s="64" t="s">
        <v>63</v>
      </c>
      <c r="M6" s="68"/>
      <c r="N6" s="69"/>
      <c r="O6" s="64" t="s">
        <v>103</v>
      </c>
      <c r="P6" s="68"/>
      <c r="Q6" s="69"/>
      <c r="R6" s="64" t="s">
        <v>62</v>
      </c>
      <c r="S6" s="68"/>
      <c r="T6" s="69"/>
      <c r="U6" s="64" t="s">
        <v>13</v>
      </c>
      <c r="V6" s="68"/>
      <c r="W6" s="69"/>
      <c r="X6" s="64" t="s">
        <v>17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3</v>
      </c>
      <c r="G10" s="91" t="s">
        <v>20</v>
      </c>
      <c r="H10" s="92" t="s">
        <v>1</v>
      </c>
      <c r="I10" s="90" t="s">
        <v>105</v>
      </c>
      <c r="J10" s="91" t="s">
        <v>3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3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13</v>
      </c>
      <c r="B11" s="24" t="str">
        <f>'8.Spieltag'!B11</f>
        <v>archie04</v>
      </c>
      <c r="C11" s="20" t="s">
        <v>3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3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0" t="s">
        <v>105</v>
      </c>
      <c r="J11" s="21" t="s">
        <v>105</v>
      </c>
      <c r="K11" s="113">
        <f>IF(OR(EXACT($I$10,I11)*(EXACT($J$10,J11)))=TRUE,$AJ$7,IF(($J$10-$I$10=J11-I11),$AJ$4,IF(OR(EXACT($I$10&gt;$J$10,I11&gt;J11)*EXACT($I$10=$J$10,I11=J11)*EXACT($I$10&lt;$J$10,I11&lt;J11)),$AJ$2,0)))*2*2</f>
        <v>0</v>
      </c>
      <c r="L11" s="20" t="s">
        <v>20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20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4</v>
      </c>
      <c r="AH11" s="25">
        <f>'16.Spieltag'!AJ11</f>
        <v>216</v>
      </c>
      <c r="AI11" s="32">
        <f>'16.Spieltag'!AK11</f>
        <v>8</v>
      </c>
      <c r="AJ11" s="27">
        <f t="shared" ref="AJ11" si="8">AG11+AH11</f>
        <v>220</v>
      </c>
      <c r="AK11" s="28">
        <f>RANK(AJ11,$AJ$11:$AJ$34)</f>
        <v>13</v>
      </c>
    </row>
    <row r="12" spans="1:38" ht="24.9" customHeight="1" thickBot="1" x14ac:dyDescent="0.3">
      <c r="A12" s="32">
        <f t="shared" ref="A12:A33" si="9">AK12</f>
        <v>4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0" t="s">
        <v>106</v>
      </c>
      <c r="J12" s="21" t="s">
        <v>3</v>
      </c>
      <c r="K12" s="11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105</v>
      </c>
      <c r="Y12" s="21" t="s">
        <v>106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14</v>
      </c>
      <c r="AH12" s="25">
        <f>'16.Spieltag'!AJ12</f>
        <v>230</v>
      </c>
      <c r="AI12" s="32">
        <f>'16.Spieltag'!AK12</f>
        <v>3</v>
      </c>
      <c r="AJ12" s="27">
        <f t="shared" ref="AJ12:AJ32" si="20">AG12+AH12</f>
        <v>244</v>
      </c>
      <c r="AK12" s="28">
        <f t="shared" ref="AK12:AK34" si="21">RANK(AJ12,$AJ$11:$AJ$34)</f>
        <v>4</v>
      </c>
    </row>
    <row r="13" spans="1:38" ht="24.9" customHeight="1" thickBot="1" x14ac:dyDescent="0.3">
      <c r="A13" s="32">
        <f t="shared" si="9"/>
        <v>17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3</v>
      </c>
      <c r="I13" s="20" t="s">
        <v>105</v>
      </c>
      <c r="J13" s="21" t="s">
        <v>20</v>
      </c>
      <c r="K13" s="113">
        <f t="shared" si="12"/>
        <v>8</v>
      </c>
      <c r="L13" s="20" t="s">
        <v>105</v>
      </c>
      <c r="M13" s="21" t="s">
        <v>20</v>
      </c>
      <c r="N13" s="22" t="str">
        <f t="shared" si="13"/>
        <v>3</v>
      </c>
      <c r="O13" s="20" t="s">
        <v>105</v>
      </c>
      <c r="P13" s="21" t="s">
        <v>20</v>
      </c>
      <c r="Q13" s="22" t="str">
        <f t="shared" si="14"/>
        <v>3</v>
      </c>
      <c r="R13" s="20" t="s">
        <v>20</v>
      </c>
      <c r="S13" s="21" t="s">
        <v>105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105</v>
      </c>
      <c r="Y13" s="21" t="s">
        <v>105</v>
      </c>
      <c r="Z13" s="22">
        <f t="shared" si="17"/>
        <v>0</v>
      </c>
      <c r="AA13" s="20" t="s">
        <v>20</v>
      </c>
      <c r="AB13" s="21" t="s">
        <v>106</v>
      </c>
      <c r="AC13" s="22">
        <f t="shared" si="18"/>
        <v>0</v>
      </c>
      <c r="AD13" s="23"/>
      <c r="AE13" s="21"/>
      <c r="AF13" s="22"/>
      <c r="AG13" s="24">
        <f t="shared" si="19"/>
        <v>19</v>
      </c>
      <c r="AH13" s="25">
        <f>'16.Spieltag'!AJ13</f>
        <v>188</v>
      </c>
      <c r="AI13" s="32">
        <f>'16.Spieltag'!AK13</f>
        <v>17</v>
      </c>
      <c r="AJ13" s="27">
        <f t="shared" si="20"/>
        <v>207</v>
      </c>
      <c r="AK13" s="28">
        <f t="shared" si="21"/>
        <v>17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20</v>
      </c>
      <c r="D14" s="21" t="s">
        <v>20</v>
      </c>
      <c r="E14" s="22">
        <f t="shared" si="10"/>
        <v>0</v>
      </c>
      <c r="F14" s="20" t="s">
        <v>3</v>
      </c>
      <c r="G14" s="21" t="s">
        <v>20</v>
      </c>
      <c r="H14" s="22" t="str">
        <f t="shared" si="11"/>
        <v>5</v>
      </c>
      <c r="I14" s="20" t="s">
        <v>106</v>
      </c>
      <c r="J14" s="21" t="s">
        <v>105</v>
      </c>
      <c r="K14" s="113">
        <f t="shared" si="12"/>
        <v>8</v>
      </c>
      <c r="L14" s="20" t="s">
        <v>105</v>
      </c>
      <c r="M14" s="21" t="s">
        <v>3</v>
      </c>
      <c r="N14" s="22" t="str">
        <f t="shared" si="13"/>
        <v>2</v>
      </c>
      <c r="O14" s="20" t="s">
        <v>105</v>
      </c>
      <c r="P14" s="21" t="s">
        <v>105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2</v>
      </c>
      <c r="U14" s="20" t="s">
        <v>105</v>
      </c>
      <c r="V14" s="21" t="s">
        <v>105</v>
      </c>
      <c r="W14" s="22">
        <f t="shared" si="16"/>
        <v>0</v>
      </c>
      <c r="X14" s="20" t="s">
        <v>105</v>
      </c>
      <c r="Y14" s="21" t="s">
        <v>105</v>
      </c>
      <c r="Z14" s="22">
        <f t="shared" si="17"/>
        <v>0</v>
      </c>
      <c r="AA14" s="20" t="s">
        <v>20</v>
      </c>
      <c r="AB14" s="21" t="s">
        <v>105</v>
      </c>
      <c r="AC14" s="22">
        <f t="shared" si="18"/>
        <v>0</v>
      </c>
      <c r="AD14" s="23"/>
      <c r="AE14" s="21"/>
      <c r="AF14" s="22"/>
      <c r="AG14" s="24">
        <f t="shared" si="19"/>
        <v>17</v>
      </c>
      <c r="AH14" s="25">
        <f>'16.Spieltag'!AJ14</f>
        <v>196</v>
      </c>
      <c r="AI14" s="32">
        <f>'16.Spieltag'!AK14</f>
        <v>15</v>
      </c>
      <c r="AJ14" s="27">
        <f t="shared" si="20"/>
        <v>213</v>
      </c>
      <c r="AK14" s="28">
        <f t="shared" si="21"/>
        <v>14</v>
      </c>
    </row>
    <row r="15" spans="1:38" ht="24.9" customHeight="1" thickBot="1" x14ac:dyDescent="0.3">
      <c r="A15" s="32">
        <f t="shared" si="9"/>
        <v>14</v>
      </c>
      <c r="B15" s="24" t="str">
        <f>'8.Spieltag'!B15</f>
        <v>Franzi 04</v>
      </c>
      <c r="C15" s="20"/>
      <c r="D15" s="21"/>
      <c r="E15" s="22"/>
      <c r="F15" s="20" t="s">
        <v>20</v>
      </c>
      <c r="G15" s="21" t="s">
        <v>105</v>
      </c>
      <c r="H15" s="22" t="str">
        <f t="shared" si="11"/>
        <v>3</v>
      </c>
      <c r="I15" s="20" t="s">
        <v>105</v>
      </c>
      <c r="J15" s="21" t="s">
        <v>20</v>
      </c>
      <c r="K15" s="113">
        <f t="shared" si="12"/>
        <v>8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20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2</v>
      </c>
      <c r="U15" s="20" t="s">
        <v>105</v>
      </c>
      <c r="V15" s="21" t="s">
        <v>3</v>
      </c>
      <c r="W15" s="22" t="str">
        <f t="shared" si="16"/>
        <v>2</v>
      </c>
      <c r="X15" s="20" t="s">
        <v>20</v>
      </c>
      <c r="Y15" s="21" t="s">
        <v>105</v>
      </c>
      <c r="Z15" s="22">
        <f t="shared" si="17"/>
        <v>0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18</v>
      </c>
      <c r="AH15" s="25">
        <f>'16.Spieltag'!AJ15</f>
        <v>195</v>
      </c>
      <c r="AI15" s="32">
        <f>'16.Spieltag'!AK15</f>
        <v>16</v>
      </c>
      <c r="AJ15" s="27">
        <f t="shared" si="20"/>
        <v>213</v>
      </c>
      <c r="AK15" s="28">
        <f t="shared" si="21"/>
        <v>14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3</v>
      </c>
      <c r="I16" s="20" t="s">
        <v>105</v>
      </c>
      <c r="J16" s="21" t="s">
        <v>20</v>
      </c>
      <c r="K16" s="113">
        <f t="shared" si="12"/>
        <v>8</v>
      </c>
      <c r="L16" s="20" t="s">
        <v>105</v>
      </c>
      <c r="M16" s="21" t="s">
        <v>20</v>
      </c>
      <c r="N16" s="22" t="str">
        <f t="shared" si="13"/>
        <v>3</v>
      </c>
      <c r="O16" s="20" t="s">
        <v>105</v>
      </c>
      <c r="P16" s="21" t="s">
        <v>20</v>
      </c>
      <c r="Q16" s="22" t="str">
        <f t="shared" si="14"/>
        <v>3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17</v>
      </c>
      <c r="AH16" s="25">
        <f>'16.Spieltag'!AJ16</f>
        <v>188</v>
      </c>
      <c r="AI16" s="32">
        <f>'16.Spieltag'!AK16</f>
        <v>17</v>
      </c>
      <c r="AJ16" s="27">
        <f t="shared" si="20"/>
        <v>205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20</v>
      </c>
      <c r="D17" s="21" t="s">
        <v>3</v>
      </c>
      <c r="E17" s="22">
        <f t="shared" si="10"/>
        <v>0</v>
      </c>
      <c r="F17" s="20" t="s">
        <v>105</v>
      </c>
      <c r="G17" s="21" t="s">
        <v>106</v>
      </c>
      <c r="H17" s="22" t="str">
        <f t="shared" si="11"/>
        <v>3</v>
      </c>
      <c r="I17" s="20" t="s">
        <v>105</v>
      </c>
      <c r="J17" s="21" t="s">
        <v>3</v>
      </c>
      <c r="K17" s="113">
        <f t="shared" si="12"/>
        <v>20</v>
      </c>
      <c r="L17" s="20" t="s">
        <v>20</v>
      </c>
      <c r="M17" s="21" t="s">
        <v>20</v>
      </c>
      <c r="N17" s="22">
        <f t="shared" si="13"/>
        <v>0</v>
      </c>
      <c r="O17" s="20" t="s">
        <v>20</v>
      </c>
      <c r="P17" s="21" t="s">
        <v>105</v>
      </c>
      <c r="Q17" s="22">
        <f t="shared" si="14"/>
        <v>0</v>
      </c>
      <c r="R17" s="20" t="s">
        <v>105</v>
      </c>
      <c r="S17" s="21" t="s">
        <v>20</v>
      </c>
      <c r="T17" s="22">
        <f t="shared" si="15"/>
        <v>0</v>
      </c>
      <c r="U17" s="20" t="s">
        <v>105</v>
      </c>
      <c r="V17" s="21" t="s">
        <v>3</v>
      </c>
      <c r="W17" s="22" t="str">
        <f t="shared" si="16"/>
        <v>2</v>
      </c>
      <c r="X17" s="20" t="s">
        <v>20</v>
      </c>
      <c r="Y17" s="21" t="s">
        <v>105</v>
      </c>
      <c r="Z17" s="22">
        <f t="shared" si="17"/>
        <v>0</v>
      </c>
      <c r="AA17" s="20" t="s">
        <v>20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25</v>
      </c>
      <c r="AH17" s="25">
        <f>'16.Spieltag'!AJ17</f>
        <v>180</v>
      </c>
      <c r="AI17" s="32">
        <f>'16.Spieltag'!AK17</f>
        <v>20</v>
      </c>
      <c r="AJ17" s="27">
        <f t="shared" si="20"/>
        <v>205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5</v>
      </c>
      <c r="B18" s="24" t="str">
        <f>'8.Spieltag'!B18</f>
        <v>Hans 04</v>
      </c>
      <c r="C18" s="20" t="s">
        <v>3</v>
      </c>
      <c r="D18" s="21" t="s">
        <v>105</v>
      </c>
      <c r="E18" s="22" t="str">
        <f t="shared" si="10"/>
        <v>2</v>
      </c>
      <c r="F18" s="20" t="s">
        <v>20</v>
      </c>
      <c r="G18" s="21" t="s">
        <v>105</v>
      </c>
      <c r="H18" s="22" t="str">
        <f t="shared" si="11"/>
        <v>3</v>
      </c>
      <c r="I18" s="20" t="s">
        <v>105</v>
      </c>
      <c r="J18" s="21" t="s">
        <v>20</v>
      </c>
      <c r="K18" s="113">
        <f t="shared" si="12"/>
        <v>8</v>
      </c>
      <c r="L18" s="20" t="s">
        <v>105</v>
      </c>
      <c r="M18" s="21" t="s">
        <v>20</v>
      </c>
      <c r="N18" s="22" t="str">
        <f t="shared" si="13"/>
        <v>3</v>
      </c>
      <c r="O18" s="20" t="s">
        <v>20</v>
      </c>
      <c r="P18" s="21" t="s">
        <v>20</v>
      </c>
      <c r="Q18" s="22">
        <f t="shared" si="14"/>
        <v>0</v>
      </c>
      <c r="R18" s="20" t="s">
        <v>3</v>
      </c>
      <c r="S18" s="21" t="s">
        <v>105</v>
      </c>
      <c r="T18" s="22" t="str">
        <f t="shared" si="15"/>
        <v>5</v>
      </c>
      <c r="U18" s="20" t="s">
        <v>20</v>
      </c>
      <c r="V18" s="21" t="s">
        <v>20</v>
      </c>
      <c r="W18" s="22">
        <f t="shared" si="16"/>
        <v>0</v>
      </c>
      <c r="X18" s="20" t="s">
        <v>3</v>
      </c>
      <c r="Y18" s="21" t="s">
        <v>105</v>
      </c>
      <c r="Z18" s="22">
        <f t="shared" si="17"/>
        <v>0</v>
      </c>
      <c r="AA18" s="20" t="s">
        <v>105</v>
      </c>
      <c r="AB18" s="21" t="s">
        <v>105</v>
      </c>
      <c r="AC18" s="22" t="str">
        <f t="shared" si="18"/>
        <v>5</v>
      </c>
      <c r="AD18" s="23"/>
      <c r="AE18" s="21"/>
      <c r="AF18" s="22"/>
      <c r="AG18" s="24">
        <f t="shared" si="19"/>
        <v>26</v>
      </c>
      <c r="AH18" s="25">
        <f>'16.Spieltag'!AJ18</f>
        <v>217</v>
      </c>
      <c r="AI18" s="32">
        <f>'16.Spieltag'!AK18</f>
        <v>6</v>
      </c>
      <c r="AJ18" s="27">
        <f t="shared" si="20"/>
        <v>243</v>
      </c>
      <c r="AK18" s="28">
        <f t="shared" si="21"/>
        <v>5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113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'16.Spieltag'!AJ19</f>
        <v>135</v>
      </c>
      <c r="AI19" s="32">
        <f>'16.Spieltag'!AK19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105</v>
      </c>
      <c r="D20" s="21" t="s">
        <v>20</v>
      </c>
      <c r="E20" s="22">
        <f t="shared" si="10"/>
        <v>0</v>
      </c>
      <c r="F20" s="20" t="s">
        <v>3</v>
      </c>
      <c r="G20" s="21" t="s">
        <v>105</v>
      </c>
      <c r="H20" s="22" t="str">
        <f t="shared" si="11"/>
        <v>2</v>
      </c>
      <c r="I20" s="20" t="s">
        <v>105</v>
      </c>
      <c r="J20" s="21" t="s">
        <v>20</v>
      </c>
      <c r="K20" s="113">
        <f t="shared" si="12"/>
        <v>8</v>
      </c>
      <c r="L20" s="20" t="s">
        <v>20</v>
      </c>
      <c r="M20" s="21" t="s">
        <v>105</v>
      </c>
      <c r="N20" s="22">
        <f t="shared" si="13"/>
        <v>0</v>
      </c>
      <c r="O20" s="20" t="s">
        <v>20</v>
      </c>
      <c r="P20" s="21" t="s">
        <v>105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5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3</v>
      </c>
      <c r="Z20" s="22" t="str">
        <f t="shared" si="17"/>
        <v>5</v>
      </c>
      <c r="AA20" s="20" t="s">
        <v>3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22</v>
      </c>
      <c r="AH20" s="25">
        <f>'16.Spieltag'!AJ20</f>
        <v>208</v>
      </c>
      <c r="AI20" s="32">
        <f>'16.Spieltag'!AK20</f>
        <v>12</v>
      </c>
      <c r="AJ20" s="27">
        <f t="shared" si="20"/>
        <v>230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20</v>
      </c>
      <c r="E21" s="22" t="str">
        <f t="shared" si="10"/>
        <v>3</v>
      </c>
      <c r="F21" s="20" t="s">
        <v>3</v>
      </c>
      <c r="G21" s="21" t="s">
        <v>105</v>
      </c>
      <c r="H21" s="22" t="str">
        <f t="shared" si="11"/>
        <v>2</v>
      </c>
      <c r="I21" s="20" t="s">
        <v>105</v>
      </c>
      <c r="J21" s="21" t="s">
        <v>20</v>
      </c>
      <c r="K21" s="113">
        <f t="shared" si="12"/>
        <v>8</v>
      </c>
      <c r="L21" s="20" t="s">
        <v>105</v>
      </c>
      <c r="M21" s="21" t="s">
        <v>3</v>
      </c>
      <c r="N21" s="22" t="str">
        <f t="shared" si="13"/>
        <v>2</v>
      </c>
      <c r="O21" s="20" t="s">
        <v>105</v>
      </c>
      <c r="P21" s="21" t="s">
        <v>20</v>
      </c>
      <c r="Q21" s="22" t="str">
        <f t="shared" si="14"/>
        <v>3</v>
      </c>
      <c r="R21" s="20" t="s">
        <v>3</v>
      </c>
      <c r="S21" s="21" t="s">
        <v>105</v>
      </c>
      <c r="T21" s="22" t="str">
        <f t="shared" si="15"/>
        <v>5</v>
      </c>
      <c r="U21" s="20" t="s">
        <v>20</v>
      </c>
      <c r="V21" s="21" t="s">
        <v>3</v>
      </c>
      <c r="W21" s="22" t="str">
        <f t="shared" si="16"/>
        <v>2</v>
      </c>
      <c r="X21" s="20" t="s">
        <v>105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25</v>
      </c>
      <c r="AH21" s="25">
        <f>'16.Spieltag'!AJ21</f>
        <v>271</v>
      </c>
      <c r="AI21" s="32">
        <f>'16.Spieltag'!AK21</f>
        <v>1</v>
      </c>
      <c r="AJ21" s="27">
        <f t="shared" si="20"/>
        <v>296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11</v>
      </c>
      <c r="B22" s="24" t="str">
        <f>'8.Spieltag'!B22</f>
        <v>Mike04</v>
      </c>
      <c r="C22" s="20" t="s">
        <v>3</v>
      </c>
      <c r="D22" s="21" t="s">
        <v>105</v>
      </c>
      <c r="E22" s="22" t="str">
        <f t="shared" si="10"/>
        <v>2</v>
      </c>
      <c r="F22" s="20" t="s">
        <v>20</v>
      </c>
      <c r="G22" s="21" t="s">
        <v>106</v>
      </c>
      <c r="H22" s="22" t="str">
        <f t="shared" si="11"/>
        <v>2</v>
      </c>
      <c r="I22" s="20" t="s">
        <v>106</v>
      </c>
      <c r="J22" s="21" t="s">
        <v>105</v>
      </c>
      <c r="K22" s="113">
        <f t="shared" si="12"/>
        <v>8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 t="str">
        <f t="shared" si="15"/>
        <v>3</v>
      </c>
      <c r="U22" s="20" t="s">
        <v>106</v>
      </c>
      <c r="V22" s="21" t="s">
        <v>20</v>
      </c>
      <c r="W22" s="22" t="str">
        <f t="shared" si="16"/>
        <v>2</v>
      </c>
      <c r="X22" s="20" t="s">
        <v>105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17</v>
      </c>
      <c r="AH22" s="25">
        <f>'16.Spieltag'!AJ22</f>
        <v>208</v>
      </c>
      <c r="AI22" s="32">
        <f>'16.Spieltag'!AK22</f>
        <v>12</v>
      </c>
      <c r="AJ22" s="27">
        <f t="shared" si="20"/>
        <v>225</v>
      </c>
      <c r="AK22" s="28">
        <f t="shared" si="21"/>
        <v>11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105</v>
      </c>
      <c r="E23" s="22" t="str">
        <f t="shared" si="10"/>
        <v>5</v>
      </c>
      <c r="F23" s="20" t="s">
        <v>20</v>
      </c>
      <c r="G23" s="21" t="s">
        <v>105</v>
      </c>
      <c r="H23" s="22" t="str">
        <f t="shared" si="11"/>
        <v>3</v>
      </c>
      <c r="I23" s="20" t="s">
        <v>105</v>
      </c>
      <c r="J23" s="21" t="s">
        <v>20</v>
      </c>
      <c r="K23" s="113">
        <f t="shared" si="12"/>
        <v>8</v>
      </c>
      <c r="L23" s="20" t="s">
        <v>20</v>
      </c>
      <c r="M23" s="21" t="s">
        <v>20</v>
      </c>
      <c r="N23" s="22">
        <f t="shared" si="13"/>
        <v>0</v>
      </c>
      <c r="O23" s="20" t="s">
        <v>20</v>
      </c>
      <c r="P23" s="21" t="s">
        <v>20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105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18</v>
      </c>
      <c r="AH23" s="25">
        <f>'16.Spieltag'!AJ23</f>
        <v>250</v>
      </c>
      <c r="AI23" s="32">
        <f>'16.Spieltag'!AK23</f>
        <v>2</v>
      </c>
      <c r="AJ23" s="27">
        <f t="shared" si="20"/>
        <v>268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6</v>
      </c>
      <c r="B24" s="24" t="str">
        <f>'8.Spieltag'!B24</f>
        <v>Reinhold</v>
      </c>
      <c r="C24" s="20" t="s">
        <v>20</v>
      </c>
      <c r="D24" s="21" t="s">
        <v>3</v>
      </c>
      <c r="E24" s="22">
        <f t="shared" si="10"/>
        <v>0</v>
      </c>
      <c r="F24" s="20" t="s">
        <v>105</v>
      </c>
      <c r="G24" s="21" t="s">
        <v>106</v>
      </c>
      <c r="H24" s="22" t="str">
        <f t="shared" si="11"/>
        <v>3</v>
      </c>
      <c r="I24" s="20" t="s">
        <v>105</v>
      </c>
      <c r="J24" s="21" t="s">
        <v>20</v>
      </c>
      <c r="K24" s="113">
        <f t="shared" si="12"/>
        <v>8</v>
      </c>
      <c r="L24" s="20" t="s">
        <v>3</v>
      </c>
      <c r="M24" s="21" t="s">
        <v>3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20</v>
      </c>
      <c r="S24" s="21" t="s">
        <v>105</v>
      </c>
      <c r="T24" s="22" t="str">
        <f t="shared" si="15"/>
        <v>2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>
        <f t="shared" si="17"/>
        <v>0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13</v>
      </c>
      <c r="AH24" s="25">
        <f>'16.Spieltag'!AJ24</f>
        <v>224</v>
      </c>
      <c r="AI24" s="32">
        <f>'16.Spieltag'!AK24</f>
        <v>5</v>
      </c>
      <c r="AJ24" s="27">
        <f t="shared" si="20"/>
        <v>237</v>
      </c>
      <c r="AK24" s="28">
        <f t="shared" si="21"/>
        <v>6</v>
      </c>
      <c r="AL24" s="1"/>
    </row>
    <row r="25" spans="1:38" ht="24.9" customHeight="1" thickBot="1" x14ac:dyDescent="0.3">
      <c r="A25" s="32">
        <f t="shared" si="9"/>
        <v>23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105</v>
      </c>
      <c r="H25" s="22">
        <f t="shared" si="11"/>
        <v>0</v>
      </c>
      <c r="I25" s="20" t="s">
        <v>105</v>
      </c>
      <c r="J25" s="21" t="s">
        <v>20</v>
      </c>
      <c r="K25" s="113">
        <f t="shared" si="12"/>
        <v>8</v>
      </c>
      <c r="L25" s="20" t="s">
        <v>106</v>
      </c>
      <c r="M25" s="21" t="s">
        <v>105</v>
      </c>
      <c r="N25" s="22" t="str">
        <f t="shared" si="13"/>
        <v>5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20</v>
      </c>
      <c r="T25" s="22">
        <f t="shared" si="15"/>
        <v>0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 t="str">
        <f t="shared" si="17"/>
        <v>3</v>
      </c>
      <c r="AA25" s="20" t="s">
        <v>20</v>
      </c>
      <c r="AB25" s="21" t="s">
        <v>106</v>
      </c>
      <c r="AC25" s="22">
        <f t="shared" si="18"/>
        <v>0</v>
      </c>
      <c r="AD25" s="23"/>
      <c r="AE25" s="21"/>
      <c r="AF25" s="22"/>
      <c r="AG25" s="24">
        <f t="shared" si="19"/>
        <v>18</v>
      </c>
      <c r="AH25" s="25">
        <f>'16.Spieltag'!AJ25</f>
        <v>156</v>
      </c>
      <c r="AI25" s="32">
        <f>'16.Spieltag'!AK25</f>
        <v>23</v>
      </c>
      <c r="AJ25" s="27">
        <f t="shared" si="20"/>
        <v>174</v>
      </c>
      <c r="AK25" s="28">
        <f t="shared" si="21"/>
        <v>23</v>
      </c>
      <c r="AL25" s="1"/>
    </row>
    <row r="26" spans="1:38" ht="24.9" customHeight="1" thickBot="1" x14ac:dyDescent="0.3">
      <c r="A26" s="32">
        <f t="shared" si="9"/>
        <v>22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106</v>
      </c>
      <c r="J26" s="21" t="s">
        <v>105</v>
      </c>
      <c r="K26" s="113">
        <f t="shared" si="12"/>
        <v>8</v>
      </c>
      <c r="L26" s="20" t="s">
        <v>105</v>
      </c>
      <c r="M26" s="21" t="s">
        <v>106</v>
      </c>
      <c r="N26" s="22">
        <f t="shared" si="13"/>
        <v>0</v>
      </c>
      <c r="O26" s="20" t="s">
        <v>20</v>
      </c>
      <c r="P26" s="21" t="s">
        <v>106</v>
      </c>
      <c r="Q26" s="22">
        <f t="shared" si="14"/>
        <v>0</v>
      </c>
      <c r="R26" s="20" t="s">
        <v>105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105</v>
      </c>
      <c r="AC26" s="22" t="str">
        <f t="shared" si="18"/>
        <v>5</v>
      </c>
      <c r="AD26" s="23"/>
      <c r="AE26" s="21"/>
      <c r="AF26" s="22"/>
      <c r="AG26" s="24">
        <f t="shared" si="19"/>
        <v>13</v>
      </c>
      <c r="AH26" s="25">
        <f>'16.Spieltag'!AJ26</f>
        <v>166</v>
      </c>
      <c r="AI26" s="32">
        <f>'16.Spieltag'!AK26</f>
        <v>22</v>
      </c>
      <c r="AJ26" s="27">
        <f t="shared" si="20"/>
        <v>179</v>
      </c>
      <c r="AK26" s="28">
        <f t="shared" si="21"/>
        <v>22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3</v>
      </c>
      <c r="D27" s="21" t="s">
        <v>20</v>
      </c>
      <c r="E27" s="22" t="str">
        <f t="shared" si="10"/>
        <v>3</v>
      </c>
      <c r="F27" s="20" t="s">
        <v>20</v>
      </c>
      <c r="G27" s="21" t="s">
        <v>105</v>
      </c>
      <c r="H27" s="22" t="str">
        <f t="shared" si="11"/>
        <v>3</v>
      </c>
      <c r="I27" s="20" t="s">
        <v>105</v>
      </c>
      <c r="J27" s="21" t="s">
        <v>20</v>
      </c>
      <c r="K27" s="113">
        <f t="shared" si="12"/>
        <v>8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22">
        <f t="shared" si="14"/>
        <v>0</v>
      </c>
      <c r="R27" s="20" t="s">
        <v>106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14</v>
      </c>
      <c r="AH27" s="25">
        <f>'16.Spieltag'!AJ27</f>
        <v>214</v>
      </c>
      <c r="AI27" s="32">
        <f>'16.Spieltag'!AK27</f>
        <v>10</v>
      </c>
      <c r="AJ27" s="27">
        <f t="shared" si="20"/>
        <v>228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12</v>
      </c>
      <c r="B28" s="24" t="str">
        <f>'8.Spieltag'!B28</f>
        <v>schalt04</v>
      </c>
      <c r="C28" s="20" t="s">
        <v>105</v>
      </c>
      <c r="D28" s="21" t="s">
        <v>105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3</v>
      </c>
      <c r="I28" s="20" t="s">
        <v>105</v>
      </c>
      <c r="J28" s="21" t="s">
        <v>105</v>
      </c>
      <c r="K28" s="113">
        <f t="shared" si="12"/>
        <v>0</v>
      </c>
      <c r="L28" s="20" t="s">
        <v>20</v>
      </c>
      <c r="M28" s="21" t="s">
        <v>105</v>
      </c>
      <c r="N28" s="22">
        <f t="shared" si="13"/>
        <v>0</v>
      </c>
      <c r="O28" s="20" t="s">
        <v>20</v>
      </c>
      <c r="P28" s="21" t="s">
        <v>105</v>
      </c>
      <c r="Q28" s="22">
        <f t="shared" si="14"/>
        <v>0</v>
      </c>
      <c r="R28" s="20" t="s">
        <v>20</v>
      </c>
      <c r="S28" s="21" t="s">
        <v>20</v>
      </c>
      <c r="T28" s="22">
        <f t="shared" si="15"/>
        <v>0</v>
      </c>
      <c r="U28" s="20" t="s">
        <v>20</v>
      </c>
      <c r="V28" s="21" t="s">
        <v>105</v>
      </c>
      <c r="W28" s="22">
        <f t="shared" si="16"/>
        <v>0</v>
      </c>
      <c r="X28" s="20" t="s">
        <v>105</v>
      </c>
      <c r="Y28" s="21" t="s">
        <v>20</v>
      </c>
      <c r="Z28" s="22" t="str">
        <f t="shared" si="17"/>
        <v>3</v>
      </c>
      <c r="AA28" s="20" t="s">
        <v>3</v>
      </c>
      <c r="AB28" s="21" t="s">
        <v>105</v>
      </c>
      <c r="AC28" s="22">
        <f t="shared" si="18"/>
        <v>0</v>
      </c>
      <c r="AD28" s="23"/>
      <c r="AE28" s="21"/>
      <c r="AF28" s="22"/>
      <c r="AG28" s="24">
        <f t="shared" si="19"/>
        <v>6</v>
      </c>
      <c r="AH28" s="25">
        <f>'16.Spieltag'!AJ28</f>
        <v>217</v>
      </c>
      <c r="AI28" s="32">
        <f>'16.Spieltag'!AK28</f>
        <v>6</v>
      </c>
      <c r="AJ28" s="27">
        <f t="shared" si="20"/>
        <v>223</v>
      </c>
      <c r="AK28" s="28">
        <f t="shared" si="21"/>
        <v>12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 t="str">
        <f t="shared" si="10"/>
        <v>5</v>
      </c>
      <c r="F29" s="20" t="s">
        <v>20</v>
      </c>
      <c r="G29" s="21" t="s">
        <v>105</v>
      </c>
      <c r="H29" s="22" t="str">
        <f t="shared" si="11"/>
        <v>3</v>
      </c>
      <c r="I29" s="20" t="s">
        <v>105</v>
      </c>
      <c r="J29" s="21" t="s">
        <v>20</v>
      </c>
      <c r="K29" s="113">
        <f t="shared" si="12"/>
        <v>8</v>
      </c>
      <c r="L29" s="20" t="s">
        <v>105</v>
      </c>
      <c r="M29" s="21" t="s">
        <v>105</v>
      </c>
      <c r="N29" s="22">
        <f t="shared" si="13"/>
        <v>0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>
        <f t="shared" si="15"/>
        <v>0</v>
      </c>
      <c r="U29" s="20" t="s">
        <v>105</v>
      </c>
      <c r="V29" s="21" t="s">
        <v>20</v>
      </c>
      <c r="W29" s="22" t="str">
        <f t="shared" si="16"/>
        <v>2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22">
        <f t="shared" si="18"/>
        <v>0</v>
      </c>
      <c r="AD29" s="23"/>
      <c r="AE29" s="21"/>
      <c r="AF29" s="22"/>
      <c r="AG29" s="24">
        <f t="shared" si="19"/>
        <v>18</v>
      </c>
      <c r="AH29" s="25">
        <f>'16.Spieltag'!AJ29</f>
        <v>227</v>
      </c>
      <c r="AI29" s="32">
        <f>'16.Spieltag'!AK29</f>
        <v>4</v>
      </c>
      <c r="AJ29" s="27">
        <f t="shared" si="20"/>
        <v>245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16</v>
      </c>
      <c r="B30" s="24" t="str">
        <f>'8.Spieltag'!B30</f>
        <v>Silfa04</v>
      </c>
      <c r="C30" s="20" t="s">
        <v>20</v>
      </c>
      <c r="D30" s="21" t="s">
        <v>3</v>
      </c>
      <c r="E30" s="22">
        <f t="shared" si="10"/>
        <v>0</v>
      </c>
      <c r="F30" s="20" t="s">
        <v>3</v>
      </c>
      <c r="G30" s="21" t="s">
        <v>105</v>
      </c>
      <c r="H30" s="22" t="str">
        <f t="shared" si="11"/>
        <v>2</v>
      </c>
      <c r="I30" s="20" t="s">
        <v>106</v>
      </c>
      <c r="J30" s="21" t="s">
        <v>105</v>
      </c>
      <c r="K30" s="113">
        <f t="shared" si="12"/>
        <v>8</v>
      </c>
      <c r="L30" s="20" t="s">
        <v>106</v>
      </c>
      <c r="M30" s="21" t="s">
        <v>3</v>
      </c>
      <c r="N30" s="22" t="str">
        <f t="shared" si="13"/>
        <v>2</v>
      </c>
      <c r="O30" s="20" t="s">
        <v>105</v>
      </c>
      <c r="P30" s="21" t="s">
        <v>20</v>
      </c>
      <c r="Q30" s="22" t="str">
        <f t="shared" si="14"/>
        <v>3</v>
      </c>
      <c r="R30" s="20" t="s">
        <v>105</v>
      </c>
      <c r="S30" s="21" t="s">
        <v>105</v>
      </c>
      <c r="T30" s="22">
        <f t="shared" si="15"/>
        <v>0</v>
      </c>
      <c r="U30" s="20" t="s">
        <v>20</v>
      </c>
      <c r="V30" s="21" t="s">
        <v>20</v>
      </c>
      <c r="W30" s="22">
        <f t="shared" si="16"/>
        <v>0</v>
      </c>
      <c r="X30" s="20" t="s">
        <v>20</v>
      </c>
      <c r="Y30" s="21" t="s">
        <v>105</v>
      </c>
      <c r="Z30" s="22">
        <f t="shared" si="17"/>
        <v>0</v>
      </c>
      <c r="AA30" s="20" t="s">
        <v>20</v>
      </c>
      <c r="AB30" s="21" t="s">
        <v>106</v>
      </c>
      <c r="AC30" s="22">
        <f t="shared" si="18"/>
        <v>0</v>
      </c>
      <c r="AD30" s="23"/>
      <c r="AE30" s="21"/>
      <c r="AF30" s="22"/>
      <c r="AG30" s="24">
        <f t="shared" si="19"/>
        <v>15</v>
      </c>
      <c r="AH30" s="25">
        <f>'16.Spieltag'!AJ30</f>
        <v>197</v>
      </c>
      <c r="AI30" s="32">
        <f>'16.Spieltag'!AK30</f>
        <v>14</v>
      </c>
      <c r="AJ30" s="27">
        <f t="shared" si="20"/>
        <v>212</v>
      </c>
      <c r="AK30" s="28">
        <f t="shared" si="21"/>
        <v>16</v>
      </c>
      <c r="AL30" s="1"/>
    </row>
    <row r="31" spans="1:38" ht="28.2" customHeight="1" thickBot="1" x14ac:dyDescent="0.3">
      <c r="A31" s="32">
        <f t="shared" si="9"/>
        <v>7</v>
      </c>
      <c r="B31" s="24" t="str">
        <f>'8.Spieltag'!B31</f>
        <v>Silja04</v>
      </c>
      <c r="C31" s="20" t="s">
        <v>3</v>
      </c>
      <c r="D31" s="21" t="s">
        <v>105</v>
      </c>
      <c r="E31" s="22" t="str">
        <f t="shared" si="10"/>
        <v>2</v>
      </c>
      <c r="F31" s="20" t="s">
        <v>20</v>
      </c>
      <c r="G31" s="21" t="s">
        <v>105</v>
      </c>
      <c r="H31" s="22" t="str">
        <f t="shared" si="11"/>
        <v>3</v>
      </c>
      <c r="I31" s="20" t="s">
        <v>105</v>
      </c>
      <c r="J31" s="21" t="s">
        <v>20</v>
      </c>
      <c r="K31" s="113">
        <f t="shared" si="12"/>
        <v>8</v>
      </c>
      <c r="L31" s="20" t="s">
        <v>106</v>
      </c>
      <c r="M31" s="21" t="s">
        <v>20</v>
      </c>
      <c r="N31" s="22" t="str">
        <f t="shared" si="13"/>
        <v>2</v>
      </c>
      <c r="O31" s="20" t="s">
        <v>105</v>
      </c>
      <c r="P31" s="21" t="s">
        <v>105</v>
      </c>
      <c r="Q31" s="22">
        <f t="shared" si="14"/>
        <v>0</v>
      </c>
      <c r="R31" s="20" t="s">
        <v>105</v>
      </c>
      <c r="S31" s="21" t="s">
        <v>20</v>
      </c>
      <c r="T31" s="22">
        <f t="shared" si="15"/>
        <v>0</v>
      </c>
      <c r="U31" s="20" t="s">
        <v>105</v>
      </c>
      <c r="V31" s="21" t="s">
        <v>3</v>
      </c>
      <c r="W31" s="22" t="str">
        <f t="shared" si="16"/>
        <v>2</v>
      </c>
      <c r="X31" s="20" t="s">
        <v>106</v>
      </c>
      <c r="Y31" s="21" t="s">
        <v>105</v>
      </c>
      <c r="Z31" s="22" t="str">
        <f t="shared" si="17"/>
        <v>3</v>
      </c>
      <c r="AA31" s="20" t="s">
        <v>20</v>
      </c>
      <c r="AB31" s="21" t="s">
        <v>105</v>
      </c>
      <c r="AC31" s="22">
        <f t="shared" si="18"/>
        <v>0</v>
      </c>
      <c r="AD31" s="23"/>
      <c r="AE31" s="21"/>
      <c r="AF31" s="22"/>
      <c r="AG31" s="24">
        <f t="shared" si="19"/>
        <v>20</v>
      </c>
      <c r="AH31" s="25">
        <f>'16.Spieltag'!AJ31</f>
        <v>215</v>
      </c>
      <c r="AI31" s="32">
        <f>'16.Spieltag'!AK31</f>
        <v>9</v>
      </c>
      <c r="AJ31" s="27">
        <f t="shared" si="20"/>
        <v>235</v>
      </c>
      <c r="AK31" s="28">
        <f t="shared" si="21"/>
        <v>7</v>
      </c>
      <c r="AL31" s="1"/>
    </row>
    <row r="32" spans="1:38" ht="28.2" customHeight="1" thickBot="1" x14ac:dyDescent="0.3">
      <c r="A32" s="32">
        <f t="shared" si="9"/>
        <v>7</v>
      </c>
      <c r="B32" s="24" t="str">
        <f>'8.Spieltag'!B32</f>
        <v>SkillFailer</v>
      </c>
      <c r="C32" s="20" t="s">
        <v>20</v>
      </c>
      <c r="D32" s="21" t="s">
        <v>105</v>
      </c>
      <c r="E32" s="22" t="str">
        <f t="shared" si="10"/>
        <v>5</v>
      </c>
      <c r="F32" s="20" t="s">
        <v>20</v>
      </c>
      <c r="G32" s="21" t="s">
        <v>105</v>
      </c>
      <c r="H32" s="22" t="str">
        <f t="shared" si="11"/>
        <v>3</v>
      </c>
      <c r="I32" s="20" t="s">
        <v>105</v>
      </c>
      <c r="J32" s="21" t="s">
        <v>20</v>
      </c>
      <c r="K32" s="113">
        <f t="shared" si="12"/>
        <v>8</v>
      </c>
      <c r="L32" s="20" t="s">
        <v>105</v>
      </c>
      <c r="M32" s="21" t="s">
        <v>20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20</v>
      </c>
      <c r="S32" s="21" t="s">
        <v>105</v>
      </c>
      <c r="T32" s="22" t="str">
        <f t="shared" si="15"/>
        <v>2</v>
      </c>
      <c r="U32" s="20" t="s">
        <v>105</v>
      </c>
      <c r="V32" s="21" t="s">
        <v>3</v>
      </c>
      <c r="W32" s="22" t="str">
        <f t="shared" si="16"/>
        <v>2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26</v>
      </c>
      <c r="AH32" s="25">
        <f>'16.Spieltag'!AJ32</f>
        <v>209</v>
      </c>
      <c r="AI32" s="32">
        <f>'16.Spieltag'!AK32</f>
        <v>11</v>
      </c>
      <c r="AJ32" s="27">
        <f t="shared" si="20"/>
        <v>235</v>
      </c>
      <c r="AK32" s="28">
        <f t="shared" si="21"/>
        <v>7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3</v>
      </c>
      <c r="D33" s="21" t="s">
        <v>106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105</v>
      </c>
      <c r="J33" s="21" t="s">
        <v>20</v>
      </c>
      <c r="K33" s="113">
        <f t="shared" si="12"/>
        <v>8</v>
      </c>
      <c r="L33" s="20" t="s">
        <v>105</v>
      </c>
      <c r="M33" s="21" t="s">
        <v>106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105</v>
      </c>
      <c r="Q33" s="22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0" t="s">
        <v>105</v>
      </c>
      <c r="V33" s="21" t="s">
        <v>3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0" t="s">
        <v>3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17</v>
      </c>
      <c r="AH33" s="25">
        <f>'16.Spieltag'!AJ33</f>
        <v>180</v>
      </c>
      <c r="AI33" s="32">
        <f>'16.Spieltag'!AK33</f>
        <v>20</v>
      </c>
      <c r="AJ33" s="27">
        <f t="shared" ref="AJ33" si="31">AG33+AH33</f>
        <v>197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32">AK34</f>
        <v>18</v>
      </c>
      <c r="B34" s="24" t="str">
        <f>'8.Spieltag'!B34</f>
        <v>UltraGE</v>
      </c>
      <c r="C34" s="20" t="s">
        <v>3</v>
      </c>
      <c r="D34" s="21" t="s">
        <v>105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0" t="s">
        <v>105</v>
      </c>
      <c r="J34" s="21" t="s">
        <v>20</v>
      </c>
      <c r="K34" s="113">
        <f t="shared" si="12"/>
        <v>8</v>
      </c>
      <c r="L34" s="20" t="s">
        <v>20</v>
      </c>
      <c r="M34" s="21" t="s">
        <v>105</v>
      </c>
      <c r="N34" s="22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0" t="s">
        <v>105</v>
      </c>
      <c r="P34" s="21" t="s">
        <v>20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0" t="s">
        <v>20</v>
      </c>
      <c r="S34" s="21" t="s">
        <v>106</v>
      </c>
      <c r="T34" s="22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0" t="s">
        <v>105</v>
      </c>
      <c r="V34" s="21" t="s">
        <v>3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0" t="s">
        <v>20</v>
      </c>
      <c r="Y34" s="21" t="s">
        <v>105</v>
      </c>
      <c r="Z34" s="22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106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21</v>
      </c>
      <c r="AH34" s="25">
        <f>'16.Spieltag'!AJ34</f>
        <v>185</v>
      </c>
      <c r="AI34" s="32">
        <f>'16.Spieltag'!AK34</f>
        <v>19</v>
      </c>
      <c r="AJ34" s="27">
        <f t="shared" ref="AJ34" si="42">AG34+AH34</f>
        <v>206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0" priority="18">
      <formula>($AG11&gt;40)</formula>
    </cfRule>
  </conditionalFormatting>
  <conditionalFormatting sqref="B31:B32">
    <cfRule type="expression" dxfId="119" priority="9">
      <formula>($AG31&gt;40)</formula>
    </cfRule>
  </conditionalFormatting>
  <conditionalFormatting sqref="B33:B34">
    <cfRule type="expression" dxfId="118" priority="7">
      <formula>($AG33&gt;40)</formula>
    </cfRule>
  </conditionalFormatting>
  <conditionalFormatting sqref="AG1:AG1048576">
    <cfRule type="top10" dxfId="11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14</v>
      </c>
      <c r="G4" s="66"/>
      <c r="H4" s="66"/>
      <c r="I4" s="65" t="s">
        <v>61</v>
      </c>
      <c r="J4" s="66"/>
      <c r="K4" s="66"/>
      <c r="L4" s="65" t="s">
        <v>66</v>
      </c>
      <c r="M4" s="66"/>
      <c r="N4" s="66"/>
      <c r="O4" s="65" t="s">
        <v>65</v>
      </c>
      <c r="P4" s="66"/>
      <c r="Q4" s="66"/>
      <c r="R4" s="65" t="s">
        <v>60</v>
      </c>
      <c r="S4" s="66"/>
      <c r="T4" s="66"/>
      <c r="U4" s="65" t="s">
        <v>64</v>
      </c>
      <c r="V4" s="66"/>
      <c r="W4" s="66"/>
      <c r="X4" s="65" t="s">
        <v>104</v>
      </c>
      <c r="Y4" s="66"/>
      <c r="Z4" s="66"/>
      <c r="AA4" s="65" t="s">
        <v>12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18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22</v>
      </c>
      <c r="P6" s="68"/>
      <c r="Q6" s="69"/>
      <c r="R6" s="64" t="s">
        <v>103</v>
      </c>
      <c r="S6" s="68"/>
      <c r="T6" s="69"/>
      <c r="U6" s="64" t="s">
        <v>16</v>
      </c>
      <c r="V6" s="68"/>
      <c r="W6" s="69"/>
      <c r="X6" s="64" t="s">
        <v>62</v>
      </c>
      <c r="Y6" s="68"/>
      <c r="Z6" s="69"/>
      <c r="AA6" s="64" t="s">
        <v>17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3</v>
      </c>
      <c r="E10" s="92" t="s">
        <v>1</v>
      </c>
      <c r="F10" s="90" t="s">
        <v>106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20</v>
      </c>
      <c r="P10" s="91" t="s">
        <v>3</v>
      </c>
      <c r="Q10" s="92" t="s">
        <v>1</v>
      </c>
      <c r="R10" s="90" t="s">
        <v>105</v>
      </c>
      <c r="S10" s="91" t="s">
        <v>20</v>
      </c>
      <c r="T10" s="92" t="s">
        <v>1</v>
      </c>
      <c r="U10" s="90" t="s">
        <v>106</v>
      </c>
      <c r="V10" s="91" t="s">
        <v>105</v>
      </c>
      <c r="W10" s="92" t="s">
        <v>1</v>
      </c>
      <c r="X10" s="90" t="s">
        <v>105</v>
      </c>
      <c r="Y10" s="91" t="s">
        <v>3</v>
      </c>
      <c r="Z10" s="92" t="s">
        <v>1</v>
      </c>
      <c r="AA10" s="90" t="s">
        <v>20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18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20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3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20</v>
      </c>
      <c r="P11" s="21" t="s">
        <v>106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3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105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108</v>
      </c>
      <c r="AB11" s="21" t="s">
        <v>106</v>
      </c>
      <c r="AC11" s="11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3"/>
      <c r="AE11" s="21"/>
      <c r="AF11" s="22"/>
      <c r="AG11" s="24">
        <f t="shared" ref="AG11" si="7">E11+H11+K11+N11+Q11+T11+W11+Z11+AC11+AF11</f>
        <v>12</v>
      </c>
      <c r="AH11" s="25">
        <f>'17.Spieltag'!AJ11</f>
        <v>220</v>
      </c>
      <c r="AI11" s="32">
        <f>'17.Spieltag'!AK11</f>
        <v>13</v>
      </c>
      <c r="AJ11" s="27">
        <f t="shared" ref="AJ11" si="8">AG11+AH11</f>
        <v>232</v>
      </c>
      <c r="AK11" s="28">
        <f>RANK(AJ11,$AJ$11:$AJ$34)</f>
        <v>18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3</v>
      </c>
      <c r="G12" s="21" t="s">
        <v>105</v>
      </c>
      <c r="H12" s="22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20</v>
      </c>
      <c r="N12" s="22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0" t="s">
        <v>105</v>
      </c>
      <c r="P12" s="21" t="s">
        <v>105</v>
      </c>
      <c r="Q12" s="22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106</v>
      </c>
      <c r="Y12" s="21" t="s">
        <v>105</v>
      </c>
      <c r="Z12" s="22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3</v>
      </c>
      <c r="AB12" s="21" t="s">
        <v>105</v>
      </c>
      <c r="AC12" s="11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3"/>
      <c r="AE12" s="21"/>
      <c r="AF12" s="22"/>
      <c r="AG12" s="24">
        <f t="shared" ref="AG12:AG32" si="19">E12+H12+K12+N12+Q12+T12+W12+Z12+AC12+AF12</f>
        <v>15</v>
      </c>
      <c r="AH12" s="25">
        <f>'17.Spieltag'!AJ12</f>
        <v>244</v>
      </c>
      <c r="AI12" s="32">
        <f>'17.Spieltag'!AK12</f>
        <v>4</v>
      </c>
      <c r="AJ12" s="27">
        <f t="shared" ref="AJ12:AJ32" si="20">AG12+AH12</f>
        <v>259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12</v>
      </c>
      <c r="B13" s="24" t="str">
        <f>'8.Spieltag'!B13</f>
        <v>cilli37</v>
      </c>
      <c r="C13" s="20" t="s">
        <v>20</v>
      </c>
      <c r="D13" s="21" t="s">
        <v>3</v>
      </c>
      <c r="E13" s="22" t="str">
        <f t="shared" si="10"/>
        <v>2</v>
      </c>
      <c r="F13" s="20" t="s">
        <v>105</v>
      </c>
      <c r="G13" s="21" t="s">
        <v>20</v>
      </c>
      <c r="H13" s="22" t="str">
        <f t="shared" si="11"/>
        <v>3</v>
      </c>
      <c r="I13" s="20" t="s">
        <v>20</v>
      </c>
      <c r="J13" s="21" t="s">
        <v>105</v>
      </c>
      <c r="K13" s="22" t="str">
        <f t="shared" si="12"/>
        <v>2</v>
      </c>
      <c r="L13" s="20" t="s">
        <v>106</v>
      </c>
      <c r="M13" s="21" t="s">
        <v>105</v>
      </c>
      <c r="N13" s="22" t="str">
        <f t="shared" si="13"/>
        <v>5</v>
      </c>
      <c r="O13" s="20" t="s">
        <v>20</v>
      </c>
      <c r="P13" s="21" t="s">
        <v>20</v>
      </c>
      <c r="Q13" s="22">
        <f t="shared" si="14"/>
        <v>0</v>
      </c>
      <c r="R13" s="20" t="s">
        <v>20</v>
      </c>
      <c r="S13" s="21" t="s">
        <v>105</v>
      </c>
      <c r="T13" s="22">
        <f t="shared" si="15"/>
        <v>0</v>
      </c>
      <c r="U13" s="20" t="s">
        <v>20</v>
      </c>
      <c r="V13" s="21" t="s">
        <v>108</v>
      </c>
      <c r="W13" s="22" t="str">
        <f t="shared" si="16"/>
        <v>2</v>
      </c>
      <c r="X13" s="20" t="s">
        <v>20</v>
      </c>
      <c r="Y13" s="21" t="s">
        <v>105</v>
      </c>
      <c r="Z13" s="22">
        <f t="shared" si="17"/>
        <v>0</v>
      </c>
      <c r="AA13" s="20" t="s">
        <v>20</v>
      </c>
      <c r="AB13" s="21" t="s">
        <v>105</v>
      </c>
      <c r="AC13" s="113">
        <f t="shared" si="18"/>
        <v>20</v>
      </c>
      <c r="AD13" s="23"/>
      <c r="AE13" s="21"/>
      <c r="AF13" s="22"/>
      <c r="AG13" s="24">
        <f t="shared" si="19"/>
        <v>34</v>
      </c>
      <c r="AH13" s="25">
        <f>'17.Spieltag'!AJ13</f>
        <v>207</v>
      </c>
      <c r="AI13" s="32">
        <f>'17.Spieltag'!AK13</f>
        <v>17</v>
      </c>
      <c r="AJ13" s="27">
        <f t="shared" si="20"/>
        <v>241</v>
      </c>
      <c r="AK13" s="28">
        <f t="shared" si="21"/>
        <v>12</v>
      </c>
    </row>
    <row r="14" spans="1:38" ht="24.9" customHeight="1" thickBot="1" x14ac:dyDescent="0.3">
      <c r="A14" s="32">
        <f t="shared" si="9"/>
        <v>13</v>
      </c>
      <c r="B14" s="24" t="str">
        <f>'8.Spieltag'!B14</f>
        <v>Fabian1904</v>
      </c>
      <c r="C14" s="20" t="s">
        <v>105</v>
      </c>
      <c r="D14" s="21" t="s">
        <v>105</v>
      </c>
      <c r="E14" s="22">
        <f t="shared" si="10"/>
        <v>0</v>
      </c>
      <c r="F14" s="20" t="s">
        <v>105</v>
      </c>
      <c r="G14" s="21" t="s">
        <v>20</v>
      </c>
      <c r="H14" s="22" t="str">
        <f t="shared" si="11"/>
        <v>3</v>
      </c>
      <c r="I14" s="20" t="s">
        <v>3</v>
      </c>
      <c r="J14" s="21" t="s">
        <v>20</v>
      </c>
      <c r="K14" s="22" t="str">
        <f t="shared" si="12"/>
        <v>2</v>
      </c>
      <c r="L14" s="20" t="s">
        <v>105</v>
      </c>
      <c r="M14" s="21" t="s">
        <v>20</v>
      </c>
      <c r="N14" s="22" t="str">
        <f t="shared" si="13"/>
        <v>3</v>
      </c>
      <c r="O14" s="20" t="s">
        <v>106</v>
      </c>
      <c r="P14" s="21" t="s">
        <v>105</v>
      </c>
      <c r="Q14" s="22" t="str">
        <f t="shared" si="14"/>
        <v>3</v>
      </c>
      <c r="R14" s="20" t="s">
        <v>105</v>
      </c>
      <c r="S14" s="21" t="s">
        <v>106</v>
      </c>
      <c r="T14" s="22">
        <f t="shared" si="15"/>
        <v>0</v>
      </c>
      <c r="U14" s="20" t="s">
        <v>106</v>
      </c>
      <c r="V14" s="21" t="s">
        <v>20</v>
      </c>
      <c r="W14" s="22" t="str">
        <f t="shared" si="16"/>
        <v>2</v>
      </c>
      <c r="X14" s="20" t="s">
        <v>106</v>
      </c>
      <c r="Y14" s="21" t="s">
        <v>105</v>
      </c>
      <c r="Z14" s="22" t="str">
        <f t="shared" si="17"/>
        <v>2</v>
      </c>
      <c r="AA14" s="20" t="s">
        <v>105</v>
      </c>
      <c r="AB14" s="21" t="s">
        <v>106</v>
      </c>
      <c r="AC14" s="113">
        <f t="shared" si="18"/>
        <v>12</v>
      </c>
      <c r="AD14" s="23"/>
      <c r="AE14" s="21"/>
      <c r="AF14" s="22"/>
      <c r="AG14" s="24">
        <f t="shared" si="19"/>
        <v>27</v>
      </c>
      <c r="AH14" s="25">
        <f>'17.Spieltag'!AJ14</f>
        <v>213</v>
      </c>
      <c r="AI14" s="32">
        <f>'17.Spieltag'!AK14</f>
        <v>14</v>
      </c>
      <c r="AJ14" s="27">
        <f t="shared" si="20"/>
        <v>240</v>
      </c>
      <c r="AK14" s="28">
        <f t="shared" si="21"/>
        <v>13</v>
      </c>
    </row>
    <row r="15" spans="1:38" ht="24.9" customHeight="1" thickBot="1" x14ac:dyDescent="0.3">
      <c r="A15" s="32">
        <f t="shared" si="9"/>
        <v>11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0"/>
        <v>5</v>
      </c>
      <c r="F15" s="20" t="s">
        <v>20</v>
      </c>
      <c r="G15" s="21" t="s">
        <v>105</v>
      </c>
      <c r="H15" s="22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105</v>
      </c>
      <c r="M15" s="21" t="s">
        <v>20</v>
      </c>
      <c r="N15" s="22" t="str">
        <f t="shared" si="13"/>
        <v>3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>
        <f t="shared" si="15"/>
        <v>0</v>
      </c>
      <c r="U15" s="20" t="s">
        <v>105</v>
      </c>
      <c r="V15" s="21" t="s">
        <v>20</v>
      </c>
      <c r="W15" s="22" t="str">
        <f t="shared" si="16"/>
        <v>3</v>
      </c>
      <c r="X15" s="20" t="s">
        <v>105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113">
        <f t="shared" si="18"/>
        <v>20</v>
      </c>
      <c r="AD15" s="23"/>
      <c r="AE15" s="21"/>
      <c r="AF15" s="22"/>
      <c r="AG15" s="24">
        <f t="shared" si="19"/>
        <v>35</v>
      </c>
      <c r="AH15" s="25">
        <f>'17.Spieltag'!AJ15</f>
        <v>213</v>
      </c>
      <c r="AI15" s="32">
        <f>'17.Spieltag'!AK15</f>
        <v>14</v>
      </c>
      <c r="AJ15" s="27">
        <f t="shared" si="20"/>
        <v>248</v>
      </c>
      <c r="AK15" s="28">
        <f t="shared" si="21"/>
        <v>11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2</v>
      </c>
      <c r="F16" s="20" t="s">
        <v>20</v>
      </c>
      <c r="G16" s="21" t="s">
        <v>20</v>
      </c>
      <c r="H16" s="22">
        <f t="shared" si="11"/>
        <v>0</v>
      </c>
      <c r="I16" s="20" t="s">
        <v>20</v>
      </c>
      <c r="J16" s="21" t="s">
        <v>106</v>
      </c>
      <c r="K16" s="22" t="str">
        <f t="shared" si="12"/>
        <v>3</v>
      </c>
      <c r="L16" s="20" t="s">
        <v>105</v>
      </c>
      <c r="M16" s="21" t="s">
        <v>106</v>
      </c>
      <c r="N16" s="22">
        <f t="shared" si="13"/>
        <v>0</v>
      </c>
      <c r="O16" s="20" t="s">
        <v>20</v>
      </c>
      <c r="P16" s="21" t="s">
        <v>105</v>
      </c>
      <c r="Q16" s="22">
        <f t="shared" si="14"/>
        <v>0</v>
      </c>
      <c r="R16" s="20" t="s">
        <v>20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3</v>
      </c>
      <c r="X16" s="20" t="s">
        <v>105</v>
      </c>
      <c r="Y16" s="21" t="s">
        <v>20</v>
      </c>
      <c r="Z16" s="22" t="str">
        <f t="shared" si="17"/>
        <v>2</v>
      </c>
      <c r="AA16" s="20" t="s">
        <v>3</v>
      </c>
      <c r="AB16" s="21" t="s">
        <v>105</v>
      </c>
      <c r="AC16" s="113">
        <f t="shared" si="18"/>
        <v>8</v>
      </c>
      <c r="AD16" s="23"/>
      <c r="AE16" s="21"/>
      <c r="AF16" s="22"/>
      <c r="AG16" s="24">
        <f t="shared" si="19"/>
        <v>18</v>
      </c>
      <c r="AH16" s="25">
        <f>'17.Spieltag'!AJ16</f>
        <v>205</v>
      </c>
      <c r="AI16" s="32">
        <f>'17.Spieltag'!AK16</f>
        <v>19</v>
      </c>
      <c r="AJ16" s="27">
        <f t="shared" si="20"/>
        <v>223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19</v>
      </c>
      <c r="B17" s="24" t="str">
        <f>'8.Spieltag'!B17</f>
        <v>Gudrun</v>
      </c>
      <c r="C17" s="20" t="s">
        <v>106</v>
      </c>
      <c r="D17" s="21" t="s">
        <v>20</v>
      </c>
      <c r="E17" s="22" t="str">
        <f t="shared" si="10"/>
        <v>3</v>
      </c>
      <c r="F17" s="20" t="s">
        <v>105</v>
      </c>
      <c r="G17" s="21" t="s">
        <v>20</v>
      </c>
      <c r="H17" s="22" t="str">
        <f t="shared" si="11"/>
        <v>3</v>
      </c>
      <c r="I17" s="20" t="s">
        <v>105</v>
      </c>
      <c r="J17" s="21" t="s">
        <v>105</v>
      </c>
      <c r="K17" s="22">
        <f t="shared" si="12"/>
        <v>0</v>
      </c>
      <c r="L17" s="20" t="s">
        <v>20</v>
      </c>
      <c r="M17" s="21" t="s">
        <v>106</v>
      </c>
      <c r="N17" s="22">
        <f t="shared" si="13"/>
        <v>0</v>
      </c>
      <c r="O17" s="20" t="s">
        <v>105</v>
      </c>
      <c r="P17" s="21" t="s">
        <v>106</v>
      </c>
      <c r="Q17" s="22">
        <f t="shared" si="14"/>
        <v>0</v>
      </c>
      <c r="R17" s="20" t="s">
        <v>20</v>
      </c>
      <c r="S17" s="21" t="s">
        <v>105</v>
      </c>
      <c r="T17" s="22">
        <f t="shared" si="15"/>
        <v>0</v>
      </c>
      <c r="U17" s="20" t="s">
        <v>106</v>
      </c>
      <c r="V17" s="21" t="s">
        <v>20</v>
      </c>
      <c r="W17" s="22" t="str">
        <f t="shared" si="16"/>
        <v>2</v>
      </c>
      <c r="X17" s="20" t="s">
        <v>106</v>
      </c>
      <c r="Y17" s="21" t="s">
        <v>105</v>
      </c>
      <c r="Z17" s="22" t="str">
        <f t="shared" si="17"/>
        <v>2</v>
      </c>
      <c r="AA17" s="20" t="s">
        <v>3</v>
      </c>
      <c r="AB17" s="21" t="s">
        <v>105</v>
      </c>
      <c r="AC17" s="113">
        <f t="shared" si="18"/>
        <v>8</v>
      </c>
      <c r="AD17" s="23"/>
      <c r="AE17" s="21"/>
      <c r="AF17" s="22"/>
      <c r="AG17" s="24">
        <f t="shared" si="19"/>
        <v>18</v>
      </c>
      <c r="AH17" s="25">
        <f>'17.Spieltag'!AJ17</f>
        <v>205</v>
      </c>
      <c r="AI17" s="32">
        <f>'17.Spieltag'!AK17</f>
        <v>19</v>
      </c>
      <c r="AJ17" s="27">
        <f t="shared" si="20"/>
        <v>223</v>
      </c>
      <c r="AK17" s="28">
        <f t="shared" si="21"/>
        <v>19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0"/>
        <v>5</v>
      </c>
      <c r="F18" s="20" t="s">
        <v>20</v>
      </c>
      <c r="G18" s="21" t="s">
        <v>20</v>
      </c>
      <c r="H18" s="22">
        <f t="shared" si="11"/>
        <v>0</v>
      </c>
      <c r="I18" s="20" t="s">
        <v>20</v>
      </c>
      <c r="J18" s="21" t="s">
        <v>106</v>
      </c>
      <c r="K18" s="22" t="str">
        <f t="shared" si="12"/>
        <v>3</v>
      </c>
      <c r="L18" s="20" t="s">
        <v>20</v>
      </c>
      <c r="M18" s="21" t="s">
        <v>105</v>
      </c>
      <c r="N18" s="22">
        <f t="shared" si="13"/>
        <v>0</v>
      </c>
      <c r="O18" s="20" t="s">
        <v>20</v>
      </c>
      <c r="P18" s="21" t="s">
        <v>105</v>
      </c>
      <c r="Q18" s="22">
        <f t="shared" si="14"/>
        <v>0</v>
      </c>
      <c r="R18" s="20" t="s">
        <v>3</v>
      </c>
      <c r="S18" s="21" t="s">
        <v>105</v>
      </c>
      <c r="T18" s="22">
        <f t="shared" si="15"/>
        <v>0</v>
      </c>
      <c r="U18" s="20" t="s">
        <v>105</v>
      </c>
      <c r="V18" s="21" t="s">
        <v>3</v>
      </c>
      <c r="W18" s="22" t="str">
        <f t="shared" si="16"/>
        <v>2</v>
      </c>
      <c r="X18" s="20" t="s">
        <v>105</v>
      </c>
      <c r="Y18" s="21" t="s">
        <v>108</v>
      </c>
      <c r="Z18" s="22" t="str">
        <f t="shared" si="17"/>
        <v>2</v>
      </c>
      <c r="AA18" s="20" t="s">
        <v>3</v>
      </c>
      <c r="AB18" s="21" t="s">
        <v>20</v>
      </c>
      <c r="AC18" s="113">
        <f t="shared" si="18"/>
        <v>12</v>
      </c>
      <c r="AD18" s="23"/>
      <c r="AE18" s="21"/>
      <c r="AF18" s="22"/>
      <c r="AG18" s="24">
        <f t="shared" si="19"/>
        <v>24</v>
      </c>
      <c r="AH18" s="25">
        <f>'17.Spieltag'!AJ18</f>
        <v>243</v>
      </c>
      <c r="AI18" s="32">
        <f>'17.Spieltag'!AK18</f>
        <v>5</v>
      </c>
      <c r="AJ18" s="27">
        <f t="shared" si="20"/>
        <v>267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113">
        <f t="shared" si="18"/>
        <v>0</v>
      </c>
      <c r="AD19" s="23"/>
      <c r="AE19" s="21"/>
      <c r="AF19" s="22"/>
      <c r="AG19" s="24">
        <f t="shared" si="19"/>
        <v>0</v>
      </c>
      <c r="AH19" s="25">
        <f>'17.Spieltag'!AJ19</f>
        <v>135</v>
      </c>
      <c r="AI19" s="32">
        <f>'17.Spieltag'!AK19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6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20</v>
      </c>
      <c r="G20" s="21" t="s">
        <v>105</v>
      </c>
      <c r="H20" s="22">
        <f t="shared" si="11"/>
        <v>0</v>
      </c>
      <c r="I20" s="20" t="s">
        <v>3</v>
      </c>
      <c r="J20" s="21" t="s">
        <v>105</v>
      </c>
      <c r="K20" s="22" t="str">
        <f t="shared" si="12"/>
        <v>5</v>
      </c>
      <c r="L20" s="20" t="s">
        <v>105</v>
      </c>
      <c r="M20" s="21" t="s">
        <v>20</v>
      </c>
      <c r="N20" s="22" t="str">
        <f t="shared" si="13"/>
        <v>3</v>
      </c>
      <c r="O20" s="20" t="s">
        <v>20</v>
      </c>
      <c r="P20" s="21" t="s">
        <v>105</v>
      </c>
      <c r="Q20" s="22">
        <f t="shared" si="14"/>
        <v>0</v>
      </c>
      <c r="R20" s="20" t="s">
        <v>20</v>
      </c>
      <c r="S20" s="21" t="s">
        <v>105</v>
      </c>
      <c r="T20" s="22">
        <f t="shared" si="15"/>
        <v>0</v>
      </c>
      <c r="U20" s="20" t="s">
        <v>105</v>
      </c>
      <c r="V20" s="21" t="s">
        <v>20</v>
      </c>
      <c r="W20" s="22" t="str">
        <f t="shared" si="16"/>
        <v>3</v>
      </c>
      <c r="X20" s="20" t="s">
        <v>105</v>
      </c>
      <c r="Y20" s="21" t="s">
        <v>106</v>
      </c>
      <c r="Z20" s="22">
        <f t="shared" si="17"/>
        <v>0</v>
      </c>
      <c r="AA20" s="20" t="s">
        <v>20</v>
      </c>
      <c r="AB20" s="21" t="s">
        <v>105</v>
      </c>
      <c r="AC20" s="113">
        <f t="shared" si="18"/>
        <v>20</v>
      </c>
      <c r="AD20" s="23"/>
      <c r="AE20" s="21"/>
      <c r="AF20" s="22"/>
      <c r="AG20" s="24">
        <f t="shared" si="19"/>
        <v>31</v>
      </c>
      <c r="AH20" s="25">
        <f>'17.Spieltag'!AJ20</f>
        <v>230</v>
      </c>
      <c r="AI20" s="32">
        <f>'17.Spieltag'!AK20</f>
        <v>9</v>
      </c>
      <c r="AJ20" s="27">
        <f t="shared" si="20"/>
        <v>261</v>
      </c>
      <c r="AK20" s="28">
        <f t="shared" si="21"/>
        <v>6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0"/>
        <v>2</v>
      </c>
      <c r="F21" s="20" t="s">
        <v>3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105</v>
      </c>
      <c r="M21" s="21" t="s">
        <v>3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105</v>
      </c>
      <c r="S21" s="21" t="s">
        <v>106</v>
      </c>
      <c r="T21" s="22">
        <f t="shared" si="15"/>
        <v>0</v>
      </c>
      <c r="U21" s="20" t="s">
        <v>20</v>
      </c>
      <c r="V21" s="21" t="s">
        <v>20</v>
      </c>
      <c r="W21" s="22">
        <f t="shared" si="16"/>
        <v>0</v>
      </c>
      <c r="X21" s="20" t="s">
        <v>20</v>
      </c>
      <c r="Y21" s="21" t="s">
        <v>105</v>
      </c>
      <c r="Z21" s="22">
        <f t="shared" si="17"/>
        <v>0</v>
      </c>
      <c r="AA21" s="20" t="s">
        <v>20</v>
      </c>
      <c r="AB21" s="21" t="s">
        <v>105</v>
      </c>
      <c r="AC21" s="113">
        <f t="shared" si="18"/>
        <v>20</v>
      </c>
      <c r="AD21" s="23"/>
      <c r="AE21" s="21"/>
      <c r="AF21" s="22"/>
      <c r="AG21" s="24">
        <f t="shared" si="19"/>
        <v>26</v>
      </c>
      <c r="AH21" s="25">
        <f>'17.Spieltag'!AJ21</f>
        <v>296</v>
      </c>
      <c r="AI21" s="32">
        <f>'17.Spieltag'!AK21</f>
        <v>1</v>
      </c>
      <c r="AJ21" s="27">
        <f t="shared" si="20"/>
        <v>322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14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3</v>
      </c>
      <c r="F22" s="20" t="s">
        <v>20</v>
      </c>
      <c r="G22" s="21" t="s">
        <v>105</v>
      </c>
      <c r="H22" s="22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20</v>
      </c>
      <c r="M22" s="21" t="s">
        <v>105</v>
      </c>
      <c r="N22" s="22">
        <f t="shared" si="13"/>
        <v>0</v>
      </c>
      <c r="O22" s="20" t="s">
        <v>20</v>
      </c>
      <c r="P22" s="21" t="s">
        <v>106</v>
      </c>
      <c r="Q22" s="22">
        <f t="shared" si="14"/>
        <v>0</v>
      </c>
      <c r="R22" s="20" t="s">
        <v>20</v>
      </c>
      <c r="S22" s="21" t="s">
        <v>106</v>
      </c>
      <c r="T22" s="22">
        <f t="shared" si="15"/>
        <v>0</v>
      </c>
      <c r="U22" s="20" t="s">
        <v>20</v>
      </c>
      <c r="V22" s="21" t="s">
        <v>20</v>
      </c>
      <c r="W22" s="22">
        <f t="shared" si="16"/>
        <v>0</v>
      </c>
      <c r="X22" s="20" t="s">
        <v>20</v>
      </c>
      <c r="Y22" s="21" t="s">
        <v>105</v>
      </c>
      <c r="Z22" s="22">
        <f t="shared" si="17"/>
        <v>0</v>
      </c>
      <c r="AA22" s="20" t="s">
        <v>20</v>
      </c>
      <c r="AB22" s="21" t="s">
        <v>106</v>
      </c>
      <c r="AC22" s="113">
        <f t="shared" si="18"/>
        <v>8</v>
      </c>
      <c r="AD22" s="23"/>
      <c r="AE22" s="21"/>
      <c r="AF22" s="22"/>
      <c r="AG22" s="24">
        <f t="shared" si="19"/>
        <v>13</v>
      </c>
      <c r="AH22" s="25">
        <f>'17.Spieltag'!AJ22</f>
        <v>225</v>
      </c>
      <c r="AI22" s="32">
        <f>'17.Spieltag'!AK22</f>
        <v>11</v>
      </c>
      <c r="AJ22" s="27">
        <f t="shared" si="20"/>
        <v>238</v>
      </c>
      <c r="AK22" s="28">
        <f t="shared" si="21"/>
        <v>14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0"/>
        <v>2</v>
      </c>
      <c r="F23" s="20" t="s">
        <v>20</v>
      </c>
      <c r="G23" s="21" t="s">
        <v>20</v>
      </c>
      <c r="H23" s="22">
        <f t="shared" si="11"/>
        <v>0</v>
      </c>
      <c r="I23" s="20" t="s">
        <v>3</v>
      </c>
      <c r="J23" s="21" t="s">
        <v>20</v>
      </c>
      <c r="K23" s="22" t="str">
        <f t="shared" si="12"/>
        <v>2</v>
      </c>
      <c r="L23" s="20" t="s">
        <v>105</v>
      </c>
      <c r="M23" s="21" t="s">
        <v>20</v>
      </c>
      <c r="N23" s="22" t="str">
        <f t="shared" si="13"/>
        <v>3</v>
      </c>
      <c r="O23" s="20" t="s">
        <v>105</v>
      </c>
      <c r="P23" s="21" t="s">
        <v>105</v>
      </c>
      <c r="Q23" s="22">
        <f t="shared" si="14"/>
        <v>0</v>
      </c>
      <c r="R23" s="20" t="s">
        <v>105</v>
      </c>
      <c r="S23" s="21" t="s">
        <v>106</v>
      </c>
      <c r="T23" s="22">
        <f t="shared" si="15"/>
        <v>0</v>
      </c>
      <c r="U23" s="20" t="s">
        <v>105</v>
      </c>
      <c r="V23" s="21" t="s">
        <v>20</v>
      </c>
      <c r="W23" s="22" t="str">
        <f t="shared" si="16"/>
        <v>3</v>
      </c>
      <c r="X23" s="20" t="s">
        <v>106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113">
        <f t="shared" si="18"/>
        <v>8</v>
      </c>
      <c r="AD23" s="23"/>
      <c r="AE23" s="21"/>
      <c r="AF23" s="22"/>
      <c r="AG23" s="24">
        <f t="shared" si="19"/>
        <v>20</v>
      </c>
      <c r="AH23" s="25">
        <f>'17.Spieltag'!AJ23</f>
        <v>268</v>
      </c>
      <c r="AI23" s="32">
        <f>'17.Spieltag'!AK23</f>
        <v>2</v>
      </c>
      <c r="AJ23" s="27">
        <f t="shared" si="20"/>
        <v>288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10</v>
      </c>
      <c r="B24" s="24" t="str">
        <f>'8.Spieltag'!B24</f>
        <v>Reinhold</v>
      </c>
      <c r="C24" s="20" t="s">
        <v>20</v>
      </c>
      <c r="D24" s="21" t="s">
        <v>105</v>
      </c>
      <c r="E24" s="22">
        <f t="shared" si="10"/>
        <v>0</v>
      </c>
      <c r="F24" s="20" t="s">
        <v>3</v>
      </c>
      <c r="G24" s="21" t="s">
        <v>3</v>
      </c>
      <c r="H24" s="22">
        <f t="shared" si="11"/>
        <v>0</v>
      </c>
      <c r="I24" s="20" t="s">
        <v>20</v>
      </c>
      <c r="J24" s="21" t="s">
        <v>105</v>
      </c>
      <c r="K24" s="22" t="str">
        <f t="shared" si="12"/>
        <v>2</v>
      </c>
      <c r="L24" s="20" t="s">
        <v>20</v>
      </c>
      <c r="M24" s="21" t="s">
        <v>108</v>
      </c>
      <c r="N24" s="22" t="str">
        <f t="shared" si="13"/>
        <v>2</v>
      </c>
      <c r="O24" s="20" t="s">
        <v>3</v>
      </c>
      <c r="P24" s="21" t="s">
        <v>105</v>
      </c>
      <c r="Q24" s="22">
        <f t="shared" si="14"/>
        <v>0</v>
      </c>
      <c r="R24" s="20" t="s">
        <v>105</v>
      </c>
      <c r="S24" s="21" t="s">
        <v>106</v>
      </c>
      <c r="T24" s="22">
        <f t="shared" si="15"/>
        <v>0</v>
      </c>
      <c r="U24" s="20" t="s">
        <v>105</v>
      </c>
      <c r="V24" s="21" t="s">
        <v>105</v>
      </c>
      <c r="W24" s="22">
        <f t="shared" si="16"/>
        <v>0</v>
      </c>
      <c r="X24" s="20" t="s">
        <v>105</v>
      </c>
      <c r="Y24" s="21" t="s">
        <v>108</v>
      </c>
      <c r="Z24" s="22" t="str">
        <f t="shared" si="17"/>
        <v>2</v>
      </c>
      <c r="AA24" s="20" t="s">
        <v>20</v>
      </c>
      <c r="AB24" s="21" t="s">
        <v>106</v>
      </c>
      <c r="AC24" s="113">
        <f t="shared" si="18"/>
        <v>8</v>
      </c>
      <c r="AD24" s="23"/>
      <c r="AE24" s="21"/>
      <c r="AF24" s="22"/>
      <c r="AG24" s="24">
        <f t="shared" si="19"/>
        <v>14</v>
      </c>
      <c r="AH24" s="25">
        <f>'17.Spieltag'!AJ24</f>
        <v>237</v>
      </c>
      <c r="AI24" s="32">
        <f>'17.Spieltag'!AK24</f>
        <v>6</v>
      </c>
      <c r="AJ24" s="27">
        <f t="shared" si="20"/>
        <v>251</v>
      </c>
      <c r="AK24" s="28">
        <f t="shared" si="21"/>
        <v>10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0"/>
        <v>2</v>
      </c>
      <c r="F25" s="20" t="s">
        <v>105</v>
      </c>
      <c r="G25" s="21" t="s">
        <v>20</v>
      </c>
      <c r="H25" s="22" t="str">
        <f t="shared" si="11"/>
        <v>3</v>
      </c>
      <c r="I25" s="20" t="s">
        <v>3</v>
      </c>
      <c r="J25" s="21" t="s">
        <v>105</v>
      </c>
      <c r="K25" s="22" t="str">
        <f t="shared" si="12"/>
        <v>5</v>
      </c>
      <c r="L25" s="20" t="s">
        <v>105</v>
      </c>
      <c r="M25" s="21" t="s">
        <v>105</v>
      </c>
      <c r="N25" s="22">
        <f t="shared" si="13"/>
        <v>0</v>
      </c>
      <c r="O25" s="20" t="s">
        <v>105</v>
      </c>
      <c r="P25" s="21" t="s">
        <v>105</v>
      </c>
      <c r="Q25" s="22">
        <f t="shared" si="14"/>
        <v>0</v>
      </c>
      <c r="R25" s="20" t="s">
        <v>105</v>
      </c>
      <c r="S25" s="21" t="s">
        <v>106</v>
      </c>
      <c r="T25" s="22">
        <f t="shared" si="15"/>
        <v>0</v>
      </c>
      <c r="U25" s="20" t="s">
        <v>105</v>
      </c>
      <c r="V25" s="21" t="s">
        <v>20</v>
      </c>
      <c r="W25" s="22" t="str">
        <f t="shared" si="16"/>
        <v>3</v>
      </c>
      <c r="X25" s="20" t="s">
        <v>106</v>
      </c>
      <c r="Y25" s="21" t="s">
        <v>105</v>
      </c>
      <c r="Z25" s="22" t="str">
        <f t="shared" si="17"/>
        <v>2</v>
      </c>
      <c r="AA25" s="20" t="s">
        <v>3</v>
      </c>
      <c r="AB25" s="21" t="s">
        <v>106</v>
      </c>
      <c r="AC25" s="113">
        <f t="shared" si="18"/>
        <v>8</v>
      </c>
      <c r="AD25" s="23"/>
      <c r="AE25" s="21"/>
      <c r="AF25" s="22"/>
      <c r="AG25" s="24">
        <f t="shared" si="19"/>
        <v>23</v>
      </c>
      <c r="AH25" s="25">
        <f>'17.Spieltag'!AJ25</f>
        <v>174</v>
      </c>
      <c r="AI25" s="32">
        <f>'17.Spieltag'!AK25</f>
        <v>23</v>
      </c>
      <c r="AJ25" s="27">
        <f t="shared" si="20"/>
        <v>197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106</v>
      </c>
      <c r="E26" s="22">
        <f t="shared" si="10"/>
        <v>0</v>
      </c>
      <c r="F26" s="20" t="s">
        <v>105</v>
      </c>
      <c r="G26" s="21" t="s">
        <v>105</v>
      </c>
      <c r="H26" s="22">
        <f t="shared" si="11"/>
        <v>0</v>
      </c>
      <c r="I26" s="20" t="s">
        <v>20</v>
      </c>
      <c r="J26" s="21" t="s">
        <v>105</v>
      </c>
      <c r="K26" s="22" t="str">
        <f t="shared" si="12"/>
        <v>2</v>
      </c>
      <c r="L26" s="20" t="s">
        <v>20</v>
      </c>
      <c r="M26" s="21" t="s">
        <v>105</v>
      </c>
      <c r="N26" s="22">
        <f t="shared" si="13"/>
        <v>0</v>
      </c>
      <c r="O26" s="20" t="s">
        <v>105</v>
      </c>
      <c r="P26" s="21" t="s">
        <v>105</v>
      </c>
      <c r="Q26" s="22">
        <f t="shared" si="14"/>
        <v>0</v>
      </c>
      <c r="R26" s="20" t="s">
        <v>105</v>
      </c>
      <c r="S26" s="21" t="s">
        <v>106</v>
      </c>
      <c r="T26" s="22">
        <f t="shared" si="15"/>
        <v>0</v>
      </c>
      <c r="U26" s="20" t="s">
        <v>105</v>
      </c>
      <c r="V26" s="21" t="s">
        <v>105</v>
      </c>
      <c r="W26" s="22">
        <f t="shared" si="16"/>
        <v>0</v>
      </c>
      <c r="X26" s="20" t="s">
        <v>105</v>
      </c>
      <c r="Y26" s="21" t="s">
        <v>106</v>
      </c>
      <c r="Z26" s="22">
        <f t="shared" si="17"/>
        <v>0</v>
      </c>
      <c r="AA26" s="20" t="s">
        <v>105</v>
      </c>
      <c r="AB26" s="21" t="s">
        <v>106</v>
      </c>
      <c r="AC26" s="113">
        <f t="shared" si="18"/>
        <v>12</v>
      </c>
      <c r="AD26" s="23"/>
      <c r="AE26" s="21"/>
      <c r="AF26" s="22"/>
      <c r="AG26" s="24">
        <f t="shared" si="19"/>
        <v>14</v>
      </c>
      <c r="AH26" s="25">
        <f>'17.Spieltag'!AJ26</f>
        <v>179</v>
      </c>
      <c r="AI26" s="32">
        <f>'17.Spieltag'!AK26</f>
        <v>22</v>
      </c>
      <c r="AJ26" s="27">
        <f t="shared" si="20"/>
        <v>193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8</v>
      </c>
      <c r="B27" s="24" t="str">
        <f>'8.Spieltag'!B27</f>
        <v>schalke-willi</v>
      </c>
      <c r="C27" s="20" t="s">
        <v>20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>
        <f t="shared" si="11"/>
        <v>0</v>
      </c>
      <c r="I27" s="20" t="s">
        <v>20</v>
      </c>
      <c r="J27" s="21" t="s">
        <v>106</v>
      </c>
      <c r="K27" s="22" t="str">
        <f t="shared" si="12"/>
        <v>3</v>
      </c>
      <c r="L27" s="20" t="s">
        <v>105</v>
      </c>
      <c r="M27" s="21" t="s">
        <v>20</v>
      </c>
      <c r="N27" s="22" t="str">
        <f t="shared" si="13"/>
        <v>3</v>
      </c>
      <c r="O27" s="20" t="s">
        <v>105</v>
      </c>
      <c r="P27" s="21" t="s">
        <v>105</v>
      </c>
      <c r="Q27" s="22">
        <f t="shared" si="14"/>
        <v>0</v>
      </c>
      <c r="R27" s="20" t="s">
        <v>105</v>
      </c>
      <c r="S27" s="21" t="s">
        <v>106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105</v>
      </c>
      <c r="Y27" s="21" t="s">
        <v>106</v>
      </c>
      <c r="Z27" s="22">
        <f t="shared" si="17"/>
        <v>0</v>
      </c>
      <c r="AA27" s="20" t="s">
        <v>20</v>
      </c>
      <c r="AB27" s="21" t="s">
        <v>105</v>
      </c>
      <c r="AC27" s="113">
        <f t="shared" si="18"/>
        <v>20</v>
      </c>
      <c r="AD27" s="23"/>
      <c r="AE27" s="21"/>
      <c r="AF27" s="22"/>
      <c r="AG27" s="24">
        <f t="shared" si="19"/>
        <v>26</v>
      </c>
      <c r="AH27" s="25">
        <f>'17.Spieltag'!AJ27</f>
        <v>228</v>
      </c>
      <c r="AI27" s="32">
        <f>'17.Spieltag'!AK27</f>
        <v>10</v>
      </c>
      <c r="AJ27" s="27">
        <f t="shared" si="20"/>
        <v>254</v>
      </c>
      <c r="AK27" s="28">
        <f t="shared" si="21"/>
        <v>8</v>
      </c>
      <c r="AL27" s="1"/>
    </row>
    <row r="28" spans="1:38" ht="24.9" customHeight="1" thickBot="1" x14ac:dyDescent="0.3">
      <c r="A28" s="32">
        <f t="shared" si="9"/>
        <v>9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106</v>
      </c>
      <c r="M28" s="21" t="s">
        <v>105</v>
      </c>
      <c r="N28" s="22" t="str">
        <f t="shared" si="13"/>
        <v>5</v>
      </c>
      <c r="O28" s="20" t="s">
        <v>106</v>
      </c>
      <c r="P28" s="21" t="s">
        <v>105</v>
      </c>
      <c r="Q28" s="22" t="str">
        <f t="shared" si="14"/>
        <v>3</v>
      </c>
      <c r="R28" s="20" t="s">
        <v>20</v>
      </c>
      <c r="S28" s="21" t="s">
        <v>106</v>
      </c>
      <c r="T28" s="22">
        <f t="shared" si="15"/>
        <v>0</v>
      </c>
      <c r="U28" s="20" t="s">
        <v>105</v>
      </c>
      <c r="V28" s="21" t="s">
        <v>20</v>
      </c>
      <c r="W28" s="22" t="str">
        <f t="shared" si="16"/>
        <v>3</v>
      </c>
      <c r="X28" s="20" t="s">
        <v>105</v>
      </c>
      <c r="Y28" s="21" t="s">
        <v>3</v>
      </c>
      <c r="Z28" s="22" t="str">
        <f t="shared" si="17"/>
        <v>5</v>
      </c>
      <c r="AA28" s="20" t="s">
        <v>105</v>
      </c>
      <c r="AB28" s="21" t="s">
        <v>106</v>
      </c>
      <c r="AC28" s="113">
        <f t="shared" si="18"/>
        <v>12</v>
      </c>
      <c r="AD28" s="23"/>
      <c r="AE28" s="21"/>
      <c r="AF28" s="22"/>
      <c r="AG28" s="24">
        <f t="shared" si="19"/>
        <v>30</v>
      </c>
      <c r="AH28" s="25">
        <f>'17.Spieltag'!AJ28</f>
        <v>223</v>
      </c>
      <c r="AI28" s="32">
        <f>'17.Spieltag'!AK28</f>
        <v>12</v>
      </c>
      <c r="AJ28" s="27">
        <f t="shared" si="20"/>
        <v>253</v>
      </c>
      <c r="AK28" s="28">
        <f t="shared" si="21"/>
        <v>9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0"/>
        <v>2</v>
      </c>
      <c r="F29" s="20" t="s">
        <v>20</v>
      </c>
      <c r="G29" s="21" t="s">
        <v>105</v>
      </c>
      <c r="H29" s="22">
        <f t="shared" si="11"/>
        <v>0</v>
      </c>
      <c r="I29" s="20" t="s">
        <v>20</v>
      </c>
      <c r="J29" s="21" t="s">
        <v>106</v>
      </c>
      <c r="K29" s="22" t="str">
        <f t="shared" si="12"/>
        <v>3</v>
      </c>
      <c r="L29" s="20" t="s">
        <v>105</v>
      </c>
      <c r="M29" s="21" t="s">
        <v>3</v>
      </c>
      <c r="N29" s="22" t="str">
        <f t="shared" si="13"/>
        <v>2</v>
      </c>
      <c r="O29" s="20" t="s">
        <v>105</v>
      </c>
      <c r="P29" s="21" t="s">
        <v>105</v>
      </c>
      <c r="Q29" s="22">
        <f t="shared" si="14"/>
        <v>0</v>
      </c>
      <c r="R29" s="20" t="s">
        <v>105</v>
      </c>
      <c r="S29" s="21" t="s">
        <v>20</v>
      </c>
      <c r="T29" s="22" t="str">
        <f t="shared" si="15"/>
        <v>5</v>
      </c>
      <c r="U29" s="20" t="s">
        <v>20</v>
      </c>
      <c r="V29" s="21" t="s">
        <v>105</v>
      </c>
      <c r="W29" s="22">
        <f t="shared" si="16"/>
        <v>0</v>
      </c>
      <c r="X29" s="20" t="s">
        <v>105</v>
      </c>
      <c r="Y29" s="21" t="s">
        <v>105</v>
      </c>
      <c r="Z29" s="22">
        <f t="shared" si="17"/>
        <v>0</v>
      </c>
      <c r="AA29" s="20" t="s">
        <v>20</v>
      </c>
      <c r="AB29" s="21" t="s">
        <v>105</v>
      </c>
      <c r="AC29" s="113">
        <f t="shared" si="18"/>
        <v>20</v>
      </c>
      <c r="AD29" s="23"/>
      <c r="AE29" s="21"/>
      <c r="AF29" s="22"/>
      <c r="AG29" s="24">
        <f t="shared" si="19"/>
        <v>32</v>
      </c>
      <c r="AH29" s="25">
        <f>'17.Spieltag'!AJ29</f>
        <v>245</v>
      </c>
      <c r="AI29" s="32">
        <f>'17.Spieltag'!AK29</f>
        <v>3</v>
      </c>
      <c r="AJ29" s="27">
        <f t="shared" si="20"/>
        <v>277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17</v>
      </c>
      <c r="B30" s="24" t="str">
        <f>'8.Spieltag'!B30</f>
        <v>Silfa04</v>
      </c>
      <c r="C30" s="20" t="s">
        <v>3</v>
      </c>
      <c r="D30" s="21" t="s">
        <v>3</v>
      </c>
      <c r="E30" s="22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0" t="s">
        <v>105</v>
      </c>
      <c r="G30" s="21" t="s">
        <v>3</v>
      </c>
      <c r="H30" s="22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0" t="s">
        <v>20</v>
      </c>
      <c r="J30" s="21" t="s">
        <v>106</v>
      </c>
      <c r="K30" s="22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0" t="s">
        <v>105</v>
      </c>
      <c r="M30" s="21" t="s">
        <v>20</v>
      </c>
      <c r="N30" s="22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0" t="s">
        <v>106</v>
      </c>
      <c r="P30" s="21" t="s">
        <v>106</v>
      </c>
      <c r="Q30" s="22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0" t="s">
        <v>105</v>
      </c>
      <c r="S30" s="21" t="s">
        <v>106</v>
      </c>
      <c r="T30" s="22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0" t="s">
        <v>20</v>
      </c>
      <c r="V30" s="21" t="s">
        <v>3</v>
      </c>
      <c r="W30" s="22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0" t="s">
        <v>106</v>
      </c>
      <c r="Y30" s="21" t="s">
        <v>20</v>
      </c>
      <c r="Z30" s="22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0" t="s">
        <v>3</v>
      </c>
      <c r="AB30" s="21" t="s">
        <v>106</v>
      </c>
      <c r="AC30" s="113">
        <f t="shared" si="18"/>
        <v>8</v>
      </c>
      <c r="AD30" s="23"/>
      <c r="AE30" s="21"/>
      <c r="AF30" s="22"/>
      <c r="AG30" s="24">
        <f t="shared" si="19"/>
        <v>22</v>
      </c>
      <c r="AH30" s="25">
        <f>'17.Spieltag'!AJ30</f>
        <v>212</v>
      </c>
      <c r="AI30" s="32">
        <f>'17.Spieltag'!AK30</f>
        <v>16</v>
      </c>
      <c r="AJ30" s="27">
        <f t="shared" si="20"/>
        <v>234</v>
      </c>
      <c r="AK30" s="28">
        <f t="shared" si="21"/>
        <v>17</v>
      </c>
      <c r="AL30" s="1"/>
    </row>
    <row r="31" spans="1:38" ht="28.2" customHeight="1" thickBot="1" x14ac:dyDescent="0.3">
      <c r="A31" s="32">
        <f t="shared" si="9"/>
        <v>4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0"/>
        <v>2</v>
      </c>
      <c r="F31" s="20" t="s">
        <v>20</v>
      </c>
      <c r="G31" s="21" t="s">
        <v>106</v>
      </c>
      <c r="H31" s="22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106</v>
      </c>
      <c r="M31" s="21" t="s">
        <v>105</v>
      </c>
      <c r="N31" s="22" t="str">
        <f t="shared" si="13"/>
        <v>5</v>
      </c>
      <c r="O31" s="20" t="s">
        <v>105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106</v>
      </c>
      <c r="Y31" s="21" t="s">
        <v>20</v>
      </c>
      <c r="Z31" s="22" t="str">
        <f t="shared" si="17"/>
        <v>3</v>
      </c>
      <c r="AA31" s="20" t="s">
        <v>20</v>
      </c>
      <c r="AB31" s="21" t="s">
        <v>105</v>
      </c>
      <c r="AC31" s="113">
        <f t="shared" si="18"/>
        <v>20</v>
      </c>
      <c r="AD31" s="23"/>
      <c r="AE31" s="21"/>
      <c r="AF31" s="22"/>
      <c r="AG31" s="24">
        <f t="shared" si="19"/>
        <v>32</v>
      </c>
      <c r="AH31" s="25">
        <f>'17.Spieltag'!AJ31</f>
        <v>235</v>
      </c>
      <c r="AI31" s="32">
        <f>'17.Spieltag'!AK31</f>
        <v>7</v>
      </c>
      <c r="AJ31" s="27">
        <f t="shared" si="20"/>
        <v>267</v>
      </c>
      <c r="AK31" s="28">
        <f t="shared" si="21"/>
        <v>4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/>
      <c r="D32" s="21"/>
      <c r="E32" s="22"/>
      <c r="F32" s="20"/>
      <c r="G32" s="21"/>
      <c r="H32" s="22"/>
      <c r="I32" s="20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113"/>
      <c r="AD32" s="23"/>
      <c r="AE32" s="21"/>
      <c r="AF32" s="22"/>
      <c r="AG32" s="24">
        <f t="shared" si="19"/>
        <v>0</v>
      </c>
      <c r="AH32" s="25">
        <f>'17.Spieltag'!AJ32</f>
        <v>235</v>
      </c>
      <c r="AI32" s="32">
        <f>'17.Spieltag'!AK32</f>
        <v>7</v>
      </c>
      <c r="AJ32" s="27">
        <f t="shared" si="20"/>
        <v>235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0" t="s">
        <v>20</v>
      </c>
      <c r="G33" s="21" t="s">
        <v>106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105</v>
      </c>
      <c r="M33" s="21" t="s">
        <v>105</v>
      </c>
      <c r="N33" s="22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105</v>
      </c>
      <c r="W33" s="22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0" t="s">
        <v>105</v>
      </c>
      <c r="Y33" s="21" t="s">
        <v>20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105</v>
      </c>
      <c r="AB33" s="21" t="s">
        <v>106</v>
      </c>
      <c r="AC33" s="113">
        <f t="shared" si="18"/>
        <v>12</v>
      </c>
      <c r="AD33" s="23"/>
      <c r="AE33" s="21"/>
      <c r="AF33" s="22"/>
      <c r="AG33" s="24">
        <f t="shared" ref="AG33" si="38">E33+H33+K33+N33+Q33+T33+W33+Z33+AC33+AF33</f>
        <v>22</v>
      </c>
      <c r="AH33" s="25">
        <f>'17.Spieltag'!AJ33</f>
        <v>197</v>
      </c>
      <c r="AI33" s="32">
        <f>'17.Spieltag'!AK33</f>
        <v>21</v>
      </c>
      <c r="AJ33" s="27">
        <f t="shared" ref="AJ33" si="39">AG33+AH33</f>
        <v>219</v>
      </c>
      <c r="AK33" s="28">
        <f t="shared" si="21"/>
        <v>21</v>
      </c>
      <c r="AL33" s="1"/>
    </row>
    <row r="34" spans="1:38" ht="28.2" customHeight="1" thickBot="1" x14ac:dyDescent="0.3">
      <c r="A34" s="32">
        <f t="shared" ref="A34" si="40">AK34</f>
        <v>15</v>
      </c>
      <c r="B34" s="24" t="str">
        <f>'8.Spieltag'!B34</f>
        <v>UltraGE</v>
      </c>
      <c r="C34" s="20" t="s">
        <v>105</v>
      </c>
      <c r="D34" s="21" t="s">
        <v>20</v>
      </c>
      <c r="E34" s="22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106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0" t="s">
        <v>105</v>
      </c>
      <c r="M34" s="21" t="s">
        <v>20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0" t="s">
        <v>20</v>
      </c>
      <c r="P34" s="21" t="s">
        <v>105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0" t="s">
        <v>105</v>
      </c>
      <c r="V34" s="21" t="s">
        <v>20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0" t="s">
        <v>105</v>
      </c>
      <c r="Y34" s="21" t="s">
        <v>3</v>
      </c>
      <c r="Z34" s="22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0" t="s">
        <v>3</v>
      </c>
      <c r="AB34" s="21" t="s">
        <v>105</v>
      </c>
      <c r="AC34" s="113">
        <f t="shared" si="18"/>
        <v>8</v>
      </c>
      <c r="AD34" s="23"/>
      <c r="AE34" s="21"/>
      <c r="AF34" s="22"/>
      <c r="AG34" s="24">
        <f t="shared" ref="AG34" si="49">E34+H34+K34+N34+Q34+T34+W34+Z34+AC34+AF34</f>
        <v>29</v>
      </c>
      <c r="AH34" s="25">
        <f>'17.Spieltag'!AJ34</f>
        <v>206</v>
      </c>
      <c r="AI34" s="32">
        <f>'17.Spieltag'!AK34</f>
        <v>18</v>
      </c>
      <c r="AJ34" s="27">
        <f t="shared" ref="AJ34" si="50">AG34+AH34</f>
        <v>235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6" priority="17">
      <formula>($AG11&gt;40)</formula>
    </cfRule>
  </conditionalFormatting>
  <conditionalFormatting sqref="B31:B32">
    <cfRule type="expression" dxfId="115" priority="8">
      <formula>($AG31&gt;40)</formula>
    </cfRule>
  </conditionalFormatting>
  <conditionalFormatting sqref="B33:B34">
    <cfRule type="expression" dxfId="114" priority="6">
      <formula>($AG33&gt;40)</formula>
    </cfRule>
  </conditionalFormatting>
  <conditionalFormatting sqref="AG1:AG1048576">
    <cfRule type="top10" dxfId="11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62</v>
      </c>
      <c r="D4" s="66"/>
      <c r="E4" s="66"/>
      <c r="F4" s="65" t="s">
        <v>63</v>
      </c>
      <c r="G4" s="66"/>
      <c r="H4" s="66"/>
      <c r="I4" s="65" t="s">
        <v>16</v>
      </c>
      <c r="J4" s="66"/>
      <c r="K4" s="66"/>
      <c r="L4" s="65" t="s">
        <v>18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13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60</v>
      </c>
      <c r="M6" s="68"/>
      <c r="N6" s="69"/>
      <c r="O6" s="64" t="s">
        <v>14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65</v>
      </c>
      <c r="Y6" s="68"/>
      <c r="Z6" s="69"/>
      <c r="AA6" s="64" t="s">
        <v>64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20</v>
      </c>
      <c r="E10" s="92" t="s">
        <v>1</v>
      </c>
      <c r="F10" s="90" t="s">
        <v>20</v>
      </c>
      <c r="G10" s="91" t="s">
        <v>108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20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20</v>
      </c>
      <c r="V10" s="91" t="s">
        <v>20</v>
      </c>
      <c r="W10" s="92" t="s">
        <v>1</v>
      </c>
      <c r="X10" s="90" t="s">
        <v>108</v>
      </c>
      <c r="Y10" s="91" t="s">
        <v>105</v>
      </c>
      <c r="Z10" s="92" t="s">
        <v>1</v>
      </c>
      <c r="AA10" s="90" t="s">
        <v>106</v>
      </c>
      <c r="AB10" s="91" t="s">
        <v>108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21</v>
      </c>
      <c r="J11" s="21" t="s">
        <v>106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0" t="s">
        <v>105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20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106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20</v>
      </c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 t="s">
        <v>21</v>
      </c>
      <c r="Y11" s="21" t="s">
        <v>106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11</v>
      </c>
      <c r="AH11" s="25">
        <f>'18.Spieltag'!AJ11</f>
        <v>232</v>
      </c>
      <c r="AI11" s="32">
        <f>'18.Spieltag'!AK11</f>
        <v>18</v>
      </c>
      <c r="AJ11" s="27">
        <f t="shared" ref="AJ11" si="9">AG11+AH11</f>
        <v>243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106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20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0" t="s">
        <v>3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105</v>
      </c>
      <c r="AB12" s="21" t="s">
        <v>20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15</v>
      </c>
      <c r="AH12" s="25">
        <f>'18.Spieltag'!AJ12</f>
        <v>259</v>
      </c>
      <c r="AI12" s="32">
        <f>'18.Spieltag'!AK12</f>
        <v>7</v>
      </c>
      <c r="AJ12" s="27">
        <f t="shared" ref="AJ12:AJ32" si="21">AG12+AH12</f>
        <v>274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20</v>
      </c>
      <c r="G13" s="21" t="s">
        <v>20</v>
      </c>
      <c r="H13" s="22">
        <f t="shared" si="12"/>
        <v>0</v>
      </c>
      <c r="I13" s="20" t="s">
        <v>3</v>
      </c>
      <c r="J13" s="21" t="s">
        <v>105</v>
      </c>
      <c r="K13" s="22" t="str">
        <f t="shared" si="13"/>
        <v>2</v>
      </c>
      <c r="L13" s="20" t="s">
        <v>20</v>
      </c>
      <c r="M13" s="21" t="s">
        <v>105</v>
      </c>
      <c r="N13" s="22" t="str">
        <f t="shared" si="14"/>
        <v>2</v>
      </c>
      <c r="O13" s="20" t="s">
        <v>20</v>
      </c>
      <c r="P13" s="21" t="s">
        <v>20</v>
      </c>
      <c r="Q13" s="22">
        <f t="shared" si="15"/>
        <v>0</v>
      </c>
      <c r="R13" s="20" t="s">
        <v>20</v>
      </c>
      <c r="S13" s="21" t="s">
        <v>105</v>
      </c>
      <c r="T13" s="22" t="str">
        <f t="shared" si="16"/>
        <v>5</v>
      </c>
      <c r="U13" s="20" t="s">
        <v>105</v>
      </c>
      <c r="V13" s="21" t="s">
        <v>20</v>
      </c>
      <c r="W13" s="22">
        <f t="shared" si="17"/>
        <v>0</v>
      </c>
      <c r="X13" s="20" t="s">
        <v>3</v>
      </c>
      <c r="Y13" s="21" t="s">
        <v>106</v>
      </c>
      <c r="Z13" s="22" t="str">
        <f t="shared" si="18"/>
        <v>3</v>
      </c>
      <c r="AA13" s="20" t="s">
        <v>105</v>
      </c>
      <c r="AB13" s="21" t="s">
        <v>20</v>
      </c>
      <c r="AC13" s="22" t="str">
        <f t="shared" si="19"/>
        <v>2</v>
      </c>
      <c r="AD13" s="23"/>
      <c r="AE13" s="21"/>
      <c r="AF13" s="22"/>
      <c r="AG13" s="24">
        <f t="shared" si="20"/>
        <v>14</v>
      </c>
      <c r="AH13" s="25">
        <f>'18.Spieltag'!AJ13</f>
        <v>241</v>
      </c>
      <c r="AI13" s="32">
        <f>'18.Spieltag'!AK13</f>
        <v>12</v>
      </c>
      <c r="AJ13" s="27">
        <f t="shared" si="21"/>
        <v>255</v>
      </c>
      <c r="AK13" s="28">
        <f t="shared" si="22"/>
        <v>13</v>
      </c>
    </row>
    <row r="14" spans="1:38" ht="24.9" customHeight="1" thickBot="1" x14ac:dyDescent="0.3">
      <c r="A14" s="32">
        <f t="shared" si="10"/>
        <v>14</v>
      </c>
      <c r="B14" s="24" t="str">
        <f>'8.Spieltag'!B14</f>
        <v>Fabian1904</v>
      </c>
      <c r="C14" s="20" t="s">
        <v>106</v>
      </c>
      <c r="D14" s="21" t="s">
        <v>105</v>
      </c>
      <c r="E14" s="113">
        <f t="shared" si="11"/>
        <v>0</v>
      </c>
      <c r="F14" s="20" t="s">
        <v>105</v>
      </c>
      <c r="G14" s="21" t="s">
        <v>20</v>
      </c>
      <c r="H14" s="22" t="str">
        <f t="shared" si="12"/>
        <v>2</v>
      </c>
      <c r="I14" s="20" t="s">
        <v>3</v>
      </c>
      <c r="J14" s="21" t="s">
        <v>106</v>
      </c>
      <c r="K14" s="22" t="str">
        <f t="shared" si="13"/>
        <v>2</v>
      </c>
      <c r="L14" s="20" t="s">
        <v>105</v>
      </c>
      <c r="M14" s="21" t="s">
        <v>20</v>
      </c>
      <c r="N14" s="22">
        <f t="shared" si="14"/>
        <v>0</v>
      </c>
      <c r="O14" s="20" t="s">
        <v>106</v>
      </c>
      <c r="P14" s="21" t="s">
        <v>20</v>
      </c>
      <c r="Q14" s="22" t="str">
        <f t="shared" si="15"/>
        <v>2</v>
      </c>
      <c r="R14" s="20" t="s">
        <v>105</v>
      </c>
      <c r="S14" s="21" t="s">
        <v>106</v>
      </c>
      <c r="T14" s="22" t="str">
        <f t="shared" si="16"/>
        <v>3</v>
      </c>
      <c r="U14" s="20" t="s">
        <v>106</v>
      </c>
      <c r="V14" s="21" t="s">
        <v>20</v>
      </c>
      <c r="W14" s="22">
        <f t="shared" si="17"/>
        <v>0</v>
      </c>
      <c r="X14" s="20" t="s">
        <v>108</v>
      </c>
      <c r="Y14" s="21" t="s">
        <v>106</v>
      </c>
      <c r="Z14" s="22" t="str">
        <f t="shared" si="18"/>
        <v>2</v>
      </c>
      <c r="AA14" s="20" t="s">
        <v>106</v>
      </c>
      <c r="AB14" s="21" t="s">
        <v>20</v>
      </c>
      <c r="AC14" s="22" t="str">
        <f t="shared" si="19"/>
        <v>2</v>
      </c>
      <c r="AD14" s="23"/>
      <c r="AE14" s="21"/>
      <c r="AF14" s="22"/>
      <c r="AG14" s="24">
        <f t="shared" si="20"/>
        <v>13</v>
      </c>
      <c r="AH14" s="25">
        <f>'18.Spieltag'!AJ14</f>
        <v>240</v>
      </c>
      <c r="AI14" s="32">
        <f>'18.Spieltag'!AK14</f>
        <v>13</v>
      </c>
      <c r="AJ14" s="27">
        <f t="shared" si="21"/>
        <v>253</v>
      </c>
      <c r="AK14" s="28">
        <f t="shared" si="22"/>
        <v>14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105</v>
      </c>
      <c r="G15" s="21" t="s">
        <v>20</v>
      </c>
      <c r="H15" s="22" t="str">
        <f t="shared" si="12"/>
        <v>2</v>
      </c>
      <c r="I15" s="20" t="s">
        <v>3</v>
      </c>
      <c r="J15" s="21" t="s">
        <v>106</v>
      </c>
      <c r="K15" s="22" t="str">
        <f t="shared" si="13"/>
        <v>2</v>
      </c>
      <c r="L15" s="20" t="s">
        <v>20</v>
      </c>
      <c r="M15" s="21" t="s">
        <v>105</v>
      </c>
      <c r="N15" s="22" t="str">
        <f t="shared" si="14"/>
        <v>2</v>
      </c>
      <c r="O15" s="20" t="s">
        <v>105</v>
      </c>
      <c r="P15" s="21" t="s">
        <v>20</v>
      </c>
      <c r="Q15" s="22" t="str">
        <f t="shared" si="15"/>
        <v>2</v>
      </c>
      <c r="R15" s="20" t="s">
        <v>20</v>
      </c>
      <c r="S15" s="21" t="s">
        <v>105</v>
      </c>
      <c r="T15" s="22" t="str">
        <f t="shared" si="16"/>
        <v>5</v>
      </c>
      <c r="U15" s="20" t="s">
        <v>20</v>
      </c>
      <c r="V15" s="21" t="s">
        <v>105</v>
      </c>
      <c r="W15" s="22">
        <f t="shared" si="17"/>
        <v>0</v>
      </c>
      <c r="X15" s="20" t="s">
        <v>108</v>
      </c>
      <c r="Y15" s="21" t="s">
        <v>106</v>
      </c>
      <c r="Z15" s="22" t="str">
        <f t="shared" si="18"/>
        <v>2</v>
      </c>
      <c r="AA15" s="20" t="s">
        <v>106</v>
      </c>
      <c r="AB15" s="21" t="s">
        <v>20</v>
      </c>
      <c r="AC15" s="22" t="str">
        <f t="shared" si="19"/>
        <v>2</v>
      </c>
      <c r="AD15" s="23"/>
      <c r="AE15" s="21"/>
      <c r="AF15" s="22"/>
      <c r="AG15" s="24">
        <f t="shared" si="20"/>
        <v>17</v>
      </c>
      <c r="AH15" s="25">
        <f>'18.Spieltag'!AJ15</f>
        <v>248</v>
      </c>
      <c r="AI15" s="32">
        <f>'18.Spieltag'!AK15</f>
        <v>11</v>
      </c>
      <c r="AJ15" s="27">
        <f t="shared" si="21"/>
        <v>265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18</v>
      </c>
      <c r="B16" s="24" t="str">
        <f>'8.Spieltag'!B16</f>
        <v>gaby04</v>
      </c>
      <c r="C16" s="20" t="s">
        <v>105</v>
      </c>
      <c r="D16" s="21" t="s">
        <v>20</v>
      </c>
      <c r="E16" s="113">
        <f t="shared" si="11"/>
        <v>0</v>
      </c>
      <c r="F16" s="20" t="s">
        <v>105</v>
      </c>
      <c r="G16" s="21" t="s">
        <v>20</v>
      </c>
      <c r="H16" s="22" t="str">
        <f t="shared" si="12"/>
        <v>2</v>
      </c>
      <c r="I16" s="20" t="s">
        <v>20</v>
      </c>
      <c r="J16" s="21" t="s">
        <v>106</v>
      </c>
      <c r="K16" s="22" t="str">
        <f t="shared" si="13"/>
        <v>2</v>
      </c>
      <c r="L16" s="20" t="s">
        <v>20</v>
      </c>
      <c r="M16" s="21" t="s">
        <v>105</v>
      </c>
      <c r="N16" s="22" t="str">
        <f t="shared" si="14"/>
        <v>2</v>
      </c>
      <c r="O16" s="20" t="s">
        <v>105</v>
      </c>
      <c r="P16" s="21" t="s">
        <v>20</v>
      </c>
      <c r="Q16" s="22" t="str">
        <f t="shared" si="15"/>
        <v>2</v>
      </c>
      <c r="R16" s="20" t="s">
        <v>20</v>
      </c>
      <c r="S16" s="21" t="s">
        <v>105</v>
      </c>
      <c r="T16" s="22" t="str">
        <f t="shared" si="16"/>
        <v>5</v>
      </c>
      <c r="U16" s="20" t="s">
        <v>20</v>
      </c>
      <c r="V16" s="21" t="s">
        <v>20</v>
      </c>
      <c r="W16" s="22" t="str">
        <f t="shared" si="17"/>
        <v>5</v>
      </c>
      <c r="X16" s="20" t="s">
        <v>3</v>
      </c>
      <c r="Y16" s="21" t="s">
        <v>106</v>
      </c>
      <c r="Z16" s="22" t="str">
        <f t="shared" si="18"/>
        <v>3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21</v>
      </c>
      <c r="AH16" s="25">
        <f>'18.Spieltag'!AJ16</f>
        <v>223</v>
      </c>
      <c r="AI16" s="32">
        <f>'18.Spieltag'!AK16</f>
        <v>19</v>
      </c>
      <c r="AJ16" s="27">
        <f t="shared" si="21"/>
        <v>244</v>
      </c>
      <c r="AK16" s="28">
        <f t="shared" si="22"/>
        <v>18</v>
      </c>
      <c r="AL16" s="1"/>
    </row>
    <row r="17" spans="1:38" ht="24.9" customHeight="1" thickBot="1" x14ac:dyDescent="0.3">
      <c r="A17" s="32">
        <f t="shared" si="10"/>
        <v>20</v>
      </c>
      <c r="B17" s="24" t="str">
        <f>'8.Spieltag'!B17</f>
        <v>Gudrun</v>
      </c>
      <c r="C17" s="20" t="s">
        <v>105</v>
      </c>
      <c r="D17" s="21" t="s">
        <v>3</v>
      </c>
      <c r="E17" s="113">
        <f t="shared" si="11"/>
        <v>0</v>
      </c>
      <c r="F17" s="20" t="s">
        <v>105</v>
      </c>
      <c r="G17" s="21" t="s">
        <v>20</v>
      </c>
      <c r="H17" s="22" t="str">
        <f t="shared" si="12"/>
        <v>2</v>
      </c>
      <c r="I17" s="20" t="s">
        <v>3</v>
      </c>
      <c r="J17" s="21" t="s">
        <v>106</v>
      </c>
      <c r="K17" s="22" t="str">
        <f t="shared" si="13"/>
        <v>2</v>
      </c>
      <c r="L17" s="20" t="s">
        <v>20</v>
      </c>
      <c r="M17" s="21" t="s">
        <v>105</v>
      </c>
      <c r="N17" s="22" t="str">
        <f t="shared" si="14"/>
        <v>2</v>
      </c>
      <c r="O17" s="20" t="s">
        <v>106</v>
      </c>
      <c r="P17" s="21" t="s">
        <v>105</v>
      </c>
      <c r="Q17" s="22" t="str">
        <f t="shared" si="15"/>
        <v>2</v>
      </c>
      <c r="R17" s="20" t="s">
        <v>105</v>
      </c>
      <c r="S17" s="21" t="s">
        <v>105</v>
      </c>
      <c r="T17" s="22">
        <f t="shared" si="16"/>
        <v>0</v>
      </c>
      <c r="U17" s="20" t="s">
        <v>106</v>
      </c>
      <c r="V17" s="21" t="s">
        <v>20</v>
      </c>
      <c r="W17" s="22">
        <f t="shared" si="17"/>
        <v>0</v>
      </c>
      <c r="X17" s="20" t="s">
        <v>3</v>
      </c>
      <c r="Y17" s="21" t="s">
        <v>105</v>
      </c>
      <c r="Z17" s="22" t="str">
        <f t="shared" si="18"/>
        <v>2</v>
      </c>
      <c r="AA17" s="20" t="s">
        <v>106</v>
      </c>
      <c r="AB17" s="21" t="s">
        <v>105</v>
      </c>
      <c r="AC17" s="22" t="str">
        <f t="shared" si="19"/>
        <v>2</v>
      </c>
      <c r="AD17" s="23"/>
      <c r="AE17" s="21"/>
      <c r="AF17" s="22"/>
      <c r="AG17" s="24">
        <f t="shared" si="20"/>
        <v>12</v>
      </c>
      <c r="AH17" s="25">
        <f>'18.Spieltag'!AJ17</f>
        <v>223</v>
      </c>
      <c r="AI17" s="32">
        <f>'18.Spieltag'!AK17</f>
        <v>19</v>
      </c>
      <c r="AJ17" s="27">
        <f t="shared" si="21"/>
        <v>235</v>
      </c>
      <c r="AK17" s="28">
        <f t="shared" si="22"/>
        <v>20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20</v>
      </c>
      <c r="D18" s="21" t="s">
        <v>20</v>
      </c>
      <c r="E18" s="113">
        <f t="shared" si="11"/>
        <v>20</v>
      </c>
      <c r="F18" s="20" t="s">
        <v>105</v>
      </c>
      <c r="G18" s="21" t="s">
        <v>20</v>
      </c>
      <c r="H18" s="22" t="str">
        <f t="shared" si="12"/>
        <v>2</v>
      </c>
      <c r="I18" s="20" t="s">
        <v>3</v>
      </c>
      <c r="J18" s="21" t="s">
        <v>105</v>
      </c>
      <c r="K18" s="22" t="str">
        <f t="shared" si="13"/>
        <v>2</v>
      </c>
      <c r="L18" s="20" t="s">
        <v>3</v>
      </c>
      <c r="M18" s="21" t="s">
        <v>105</v>
      </c>
      <c r="N18" s="22" t="str">
        <f t="shared" si="14"/>
        <v>3</v>
      </c>
      <c r="O18" s="20" t="s">
        <v>20</v>
      </c>
      <c r="P18" s="21" t="s">
        <v>105</v>
      </c>
      <c r="Q18" s="22">
        <f t="shared" si="15"/>
        <v>0</v>
      </c>
      <c r="R18" s="20" t="s">
        <v>3</v>
      </c>
      <c r="S18" s="21" t="s">
        <v>105</v>
      </c>
      <c r="T18" s="22" t="str">
        <f t="shared" si="16"/>
        <v>2</v>
      </c>
      <c r="U18" s="20" t="s">
        <v>105</v>
      </c>
      <c r="V18" s="21" t="s">
        <v>3</v>
      </c>
      <c r="W18" s="22">
        <f t="shared" si="17"/>
        <v>0</v>
      </c>
      <c r="X18" s="20" t="s">
        <v>108</v>
      </c>
      <c r="Y18" s="21" t="s">
        <v>105</v>
      </c>
      <c r="Z18" s="22" t="str">
        <f t="shared" si="18"/>
        <v>5</v>
      </c>
      <c r="AA18" s="20" t="s">
        <v>20</v>
      </c>
      <c r="AB18" s="21" t="s">
        <v>20</v>
      </c>
      <c r="AC18" s="22">
        <f t="shared" si="19"/>
        <v>0</v>
      </c>
      <c r="AD18" s="23"/>
      <c r="AE18" s="21"/>
      <c r="AF18" s="22"/>
      <c r="AG18" s="24">
        <f t="shared" si="20"/>
        <v>34</v>
      </c>
      <c r="AH18" s="25">
        <f>'18.Spieltag'!AJ18</f>
        <v>267</v>
      </c>
      <c r="AI18" s="32">
        <f>'18.Spieltag'!AK18</f>
        <v>4</v>
      </c>
      <c r="AJ18" s="27">
        <f t="shared" si="21"/>
        <v>301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'18.Spieltag'!AJ19</f>
        <v>135</v>
      </c>
      <c r="AI19" s="32">
        <f>'18.Spieltag'!AK19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6</v>
      </c>
      <c r="B20" s="24" t="str">
        <f>'8.Spieltag'!B20</f>
        <v>Lola04</v>
      </c>
      <c r="C20" s="20" t="s">
        <v>106</v>
      </c>
      <c r="D20" s="21" t="s">
        <v>105</v>
      </c>
      <c r="E20" s="113">
        <f t="shared" si="11"/>
        <v>0</v>
      </c>
      <c r="F20" s="20" t="s">
        <v>20</v>
      </c>
      <c r="G20" s="21" t="s">
        <v>20</v>
      </c>
      <c r="H20" s="22">
        <f t="shared" si="12"/>
        <v>0</v>
      </c>
      <c r="I20" s="20" t="s">
        <v>3</v>
      </c>
      <c r="J20" s="21" t="s">
        <v>106</v>
      </c>
      <c r="K20" s="22" t="str">
        <f t="shared" si="13"/>
        <v>2</v>
      </c>
      <c r="L20" s="20" t="s">
        <v>3</v>
      </c>
      <c r="M20" s="21" t="s">
        <v>106</v>
      </c>
      <c r="N20" s="22" t="str">
        <f t="shared" si="14"/>
        <v>2</v>
      </c>
      <c r="O20" s="20" t="s">
        <v>20</v>
      </c>
      <c r="P20" s="21" t="s">
        <v>105</v>
      </c>
      <c r="Q20" s="22">
        <f t="shared" si="15"/>
        <v>0</v>
      </c>
      <c r="R20" s="20" t="s">
        <v>20</v>
      </c>
      <c r="S20" s="21" t="s">
        <v>105</v>
      </c>
      <c r="T20" s="22" t="str">
        <f t="shared" si="16"/>
        <v>5</v>
      </c>
      <c r="U20" s="20" t="s">
        <v>20</v>
      </c>
      <c r="V20" s="21" t="s">
        <v>105</v>
      </c>
      <c r="W20" s="22">
        <f t="shared" si="17"/>
        <v>0</v>
      </c>
      <c r="X20" s="20" t="s">
        <v>3</v>
      </c>
      <c r="Y20" s="21" t="s">
        <v>105</v>
      </c>
      <c r="Z20" s="22" t="str">
        <f t="shared" si="18"/>
        <v>2</v>
      </c>
      <c r="AA20" s="20" t="s">
        <v>105</v>
      </c>
      <c r="AB20" s="21" t="s">
        <v>20</v>
      </c>
      <c r="AC20" s="22" t="str">
        <f t="shared" si="19"/>
        <v>2</v>
      </c>
      <c r="AD20" s="23"/>
      <c r="AE20" s="21"/>
      <c r="AF20" s="22"/>
      <c r="AG20" s="24">
        <f t="shared" si="20"/>
        <v>13</v>
      </c>
      <c r="AH20" s="25">
        <f>'18.Spieltag'!AJ20</f>
        <v>261</v>
      </c>
      <c r="AI20" s="32">
        <f>'18.Spieltag'!AK20</f>
        <v>6</v>
      </c>
      <c r="AJ20" s="27">
        <f t="shared" si="21"/>
        <v>274</v>
      </c>
      <c r="AK20" s="28">
        <f t="shared" si="22"/>
        <v>6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20</v>
      </c>
      <c r="G21" s="21" t="s">
        <v>20</v>
      </c>
      <c r="H21" s="22">
        <f t="shared" si="12"/>
        <v>0</v>
      </c>
      <c r="I21" s="20" t="s">
        <v>3</v>
      </c>
      <c r="J21" s="21" t="s">
        <v>105</v>
      </c>
      <c r="K21" s="22" t="str">
        <f t="shared" si="13"/>
        <v>2</v>
      </c>
      <c r="L21" s="20" t="s">
        <v>20</v>
      </c>
      <c r="M21" s="21" t="s">
        <v>105</v>
      </c>
      <c r="N21" s="22" t="str">
        <f t="shared" si="14"/>
        <v>2</v>
      </c>
      <c r="O21" s="20" t="s">
        <v>105</v>
      </c>
      <c r="P21" s="21" t="s">
        <v>105</v>
      </c>
      <c r="Q21" s="22">
        <f t="shared" si="15"/>
        <v>0</v>
      </c>
      <c r="R21" s="20" t="s">
        <v>20</v>
      </c>
      <c r="S21" s="21" t="s">
        <v>105</v>
      </c>
      <c r="T21" s="22" t="str">
        <f t="shared" si="16"/>
        <v>5</v>
      </c>
      <c r="U21" s="20" t="s">
        <v>20</v>
      </c>
      <c r="V21" s="21" t="s">
        <v>20</v>
      </c>
      <c r="W21" s="22" t="str">
        <f t="shared" si="17"/>
        <v>5</v>
      </c>
      <c r="X21" s="20" t="s">
        <v>3</v>
      </c>
      <c r="Y21" s="21" t="s">
        <v>106</v>
      </c>
      <c r="Z21" s="22" t="str">
        <f t="shared" si="18"/>
        <v>3</v>
      </c>
      <c r="AA21" s="20" t="s">
        <v>105</v>
      </c>
      <c r="AB21" s="21" t="s">
        <v>105</v>
      </c>
      <c r="AC21" s="22">
        <f t="shared" si="19"/>
        <v>0</v>
      </c>
      <c r="AD21" s="23"/>
      <c r="AE21" s="21"/>
      <c r="AF21" s="22"/>
      <c r="AG21" s="24">
        <f t="shared" si="20"/>
        <v>17</v>
      </c>
      <c r="AH21" s="25">
        <f>'18.Spieltag'!AJ21</f>
        <v>322</v>
      </c>
      <c r="AI21" s="32">
        <f>'18.Spieltag'!AK21</f>
        <v>1</v>
      </c>
      <c r="AJ21" s="27">
        <f t="shared" si="21"/>
        <v>339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113">
        <f t="shared" si="11"/>
        <v>0</v>
      </c>
      <c r="F22" s="20" t="s">
        <v>106</v>
      </c>
      <c r="G22" s="21" t="s">
        <v>20</v>
      </c>
      <c r="H22" s="22" t="str">
        <f t="shared" si="12"/>
        <v>3</v>
      </c>
      <c r="I22" s="20" t="s">
        <v>3</v>
      </c>
      <c r="J22" s="21" t="s">
        <v>106</v>
      </c>
      <c r="K22" s="22" t="str">
        <f t="shared" si="13"/>
        <v>2</v>
      </c>
      <c r="L22" s="20" t="s">
        <v>20</v>
      </c>
      <c r="M22" s="21" t="s">
        <v>106</v>
      </c>
      <c r="N22" s="22" t="str">
        <f t="shared" si="14"/>
        <v>5</v>
      </c>
      <c r="O22" s="20" t="s">
        <v>105</v>
      </c>
      <c r="P22" s="21" t="s">
        <v>20</v>
      </c>
      <c r="Q22" s="22" t="str">
        <f t="shared" si="15"/>
        <v>2</v>
      </c>
      <c r="R22" s="20" t="s">
        <v>20</v>
      </c>
      <c r="S22" s="21" t="s">
        <v>105</v>
      </c>
      <c r="T22" s="22" t="str">
        <f t="shared" si="16"/>
        <v>5</v>
      </c>
      <c r="U22" s="20" t="s">
        <v>105</v>
      </c>
      <c r="V22" s="21" t="s">
        <v>105</v>
      </c>
      <c r="W22" s="22" t="str">
        <f t="shared" si="17"/>
        <v>3</v>
      </c>
      <c r="X22" s="20" t="s">
        <v>3</v>
      </c>
      <c r="Y22" s="21" t="s">
        <v>106</v>
      </c>
      <c r="Z22" s="22" t="str">
        <f t="shared" si="18"/>
        <v>3</v>
      </c>
      <c r="AA22" s="20" t="s">
        <v>106</v>
      </c>
      <c r="AB22" s="21" t="s">
        <v>20</v>
      </c>
      <c r="AC22" s="22" t="str">
        <f t="shared" si="19"/>
        <v>2</v>
      </c>
      <c r="AD22" s="23"/>
      <c r="AE22" s="21"/>
      <c r="AF22" s="22"/>
      <c r="AG22" s="24">
        <f t="shared" si="20"/>
        <v>25</v>
      </c>
      <c r="AH22" s="25">
        <f>'18.Spieltag'!AJ22</f>
        <v>238</v>
      </c>
      <c r="AI22" s="32">
        <f>'18.Spieltag'!AK22</f>
        <v>14</v>
      </c>
      <c r="AJ22" s="27">
        <f t="shared" si="21"/>
        <v>263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113">
        <f t="shared" si="11"/>
        <v>0</v>
      </c>
      <c r="F23" s="20" t="s">
        <v>106</v>
      </c>
      <c r="G23" s="21" t="s">
        <v>20</v>
      </c>
      <c r="H23" s="22" t="str">
        <f t="shared" si="12"/>
        <v>3</v>
      </c>
      <c r="I23" s="20" t="s">
        <v>3</v>
      </c>
      <c r="J23" s="21" t="s">
        <v>106</v>
      </c>
      <c r="K23" s="22" t="str">
        <f t="shared" si="13"/>
        <v>2</v>
      </c>
      <c r="L23" s="20" t="s">
        <v>20</v>
      </c>
      <c r="M23" s="21" t="s">
        <v>106</v>
      </c>
      <c r="N23" s="22" t="str">
        <f t="shared" si="14"/>
        <v>5</v>
      </c>
      <c r="O23" s="20" t="s">
        <v>105</v>
      </c>
      <c r="P23" s="21" t="s">
        <v>20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22" t="str">
        <f t="shared" si="17"/>
        <v>5</v>
      </c>
      <c r="X23" s="20" t="s">
        <v>3</v>
      </c>
      <c r="Y23" s="21" t="s">
        <v>106</v>
      </c>
      <c r="Z23" s="22" t="str">
        <f t="shared" si="18"/>
        <v>3</v>
      </c>
      <c r="AA23" s="20" t="s">
        <v>106</v>
      </c>
      <c r="AB23" s="21" t="s">
        <v>20</v>
      </c>
      <c r="AC23" s="22" t="str">
        <f t="shared" si="19"/>
        <v>2</v>
      </c>
      <c r="AD23" s="23"/>
      <c r="AE23" s="21"/>
      <c r="AF23" s="22"/>
      <c r="AG23" s="24">
        <f t="shared" si="20"/>
        <v>22</v>
      </c>
      <c r="AH23" s="25">
        <f>'18.Spieltag'!AJ23</f>
        <v>288</v>
      </c>
      <c r="AI23" s="32">
        <f>'18.Spieltag'!AK23</f>
        <v>2</v>
      </c>
      <c r="AJ23" s="27">
        <f t="shared" si="21"/>
        <v>310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106</v>
      </c>
      <c r="D24" s="21" t="s">
        <v>20</v>
      </c>
      <c r="E24" s="113">
        <f t="shared" si="11"/>
        <v>0</v>
      </c>
      <c r="F24" s="20" t="s">
        <v>3</v>
      </c>
      <c r="G24" s="21" t="s">
        <v>3</v>
      </c>
      <c r="H24" s="22">
        <f t="shared" si="12"/>
        <v>0</v>
      </c>
      <c r="I24" s="20" t="s">
        <v>3</v>
      </c>
      <c r="J24" s="21" t="s">
        <v>106</v>
      </c>
      <c r="K24" s="22" t="str">
        <f t="shared" si="13"/>
        <v>2</v>
      </c>
      <c r="L24" s="20" t="s">
        <v>3</v>
      </c>
      <c r="M24" s="21" t="s">
        <v>105</v>
      </c>
      <c r="N24" s="22" t="str">
        <f t="shared" si="14"/>
        <v>3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105</v>
      </c>
      <c r="T24" s="22" t="str">
        <f t="shared" si="16"/>
        <v>2</v>
      </c>
      <c r="U24" s="20" t="s">
        <v>3</v>
      </c>
      <c r="V24" s="21" t="s">
        <v>20</v>
      </c>
      <c r="W24" s="22">
        <f t="shared" si="17"/>
        <v>0</v>
      </c>
      <c r="X24" s="20" t="s">
        <v>20</v>
      </c>
      <c r="Y24" s="21" t="s">
        <v>106</v>
      </c>
      <c r="Z24" s="22" t="str">
        <f t="shared" si="18"/>
        <v>2</v>
      </c>
      <c r="AA24" s="20" t="s">
        <v>105</v>
      </c>
      <c r="AB24" s="21" t="s">
        <v>105</v>
      </c>
      <c r="AC24" s="22">
        <f t="shared" si="19"/>
        <v>0</v>
      </c>
      <c r="AD24" s="23"/>
      <c r="AE24" s="21"/>
      <c r="AF24" s="22"/>
      <c r="AG24" s="24">
        <f t="shared" si="20"/>
        <v>9</v>
      </c>
      <c r="AH24" s="25">
        <f>'18.Spieltag'!AJ24</f>
        <v>251</v>
      </c>
      <c r="AI24" s="32">
        <f>'18.Spieltag'!AK24</f>
        <v>10</v>
      </c>
      <c r="AJ24" s="27">
        <f t="shared" si="21"/>
        <v>260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105</v>
      </c>
      <c r="G25" s="21" t="s">
        <v>20</v>
      </c>
      <c r="H25" s="22" t="str">
        <f t="shared" si="12"/>
        <v>2</v>
      </c>
      <c r="I25" s="20" t="s">
        <v>108</v>
      </c>
      <c r="J25" s="21" t="s">
        <v>106</v>
      </c>
      <c r="K25" s="22" t="str">
        <f t="shared" si="13"/>
        <v>3</v>
      </c>
      <c r="L25" s="20" t="s">
        <v>20</v>
      </c>
      <c r="M25" s="21" t="s">
        <v>106</v>
      </c>
      <c r="N25" s="22" t="str">
        <f t="shared" si="14"/>
        <v>5</v>
      </c>
      <c r="O25" s="20" t="s">
        <v>105</v>
      </c>
      <c r="P25" s="21" t="s">
        <v>20</v>
      </c>
      <c r="Q25" s="22" t="str">
        <f t="shared" si="15"/>
        <v>2</v>
      </c>
      <c r="R25" s="20" t="s">
        <v>20</v>
      </c>
      <c r="S25" s="21" t="s">
        <v>106</v>
      </c>
      <c r="T25" s="22" t="str">
        <f t="shared" si="16"/>
        <v>2</v>
      </c>
      <c r="U25" s="20" t="s">
        <v>105</v>
      </c>
      <c r="V25" s="21" t="s">
        <v>3</v>
      </c>
      <c r="W25" s="22">
        <f t="shared" si="17"/>
        <v>0</v>
      </c>
      <c r="X25" s="20" t="s">
        <v>108</v>
      </c>
      <c r="Y25" s="21" t="s">
        <v>106</v>
      </c>
      <c r="Z25" s="22" t="str">
        <f t="shared" si="18"/>
        <v>2</v>
      </c>
      <c r="AA25" s="20" t="s">
        <v>106</v>
      </c>
      <c r="AB25" s="21" t="s">
        <v>20</v>
      </c>
      <c r="AC25" s="22" t="str">
        <f t="shared" si="19"/>
        <v>2</v>
      </c>
      <c r="AD25" s="23"/>
      <c r="AE25" s="21"/>
      <c r="AF25" s="22"/>
      <c r="AG25" s="24">
        <f t="shared" si="20"/>
        <v>18</v>
      </c>
      <c r="AH25" s="25">
        <f>'18.Spieltag'!AJ25</f>
        <v>197</v>
      </c>
      <c r="AI25" s="32">
        <f>'18.Spieltag'!AK25</f>
        <v>22</v>
      </c>
      <c r="AJ25" s="27">
        <f t="shared" si="21"/>
        <v>215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113">
        <f t="shared" si="11"/>
        <v>0</v>
      </c>
      <c r="F26" s="20" t="s">
        <v>20</v>
      </c>
      <c r="G26" s="21" t="s">
        <v>105</v>
      </c>
      <c r="H26" s="22">
        <f t="shared" si="12"/>
        <v>0</v>
      </c>
      <c r="I26" s="20" t="s">
        <v>3</v>
      </c>
      <c r="J26" s="21" t="s">
        <v>105</v>
      </c>
      <c r="K26" s="22" t="str">
        <f t="shared" si="13"/>
        <v>2</v>
      </c>
      <c r="L26" s="20" t="s">
        <v>20</v>
      </c>
      <c r="M26" s="21" t="s">
        <v>105</v>
      </c>
      <c r="N26" s="22" t="str">
        <f t="shared" si="14"/>
        <v>2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>
        <f t="shared" si="16"/>
        <v>0</v>
      </c>
      <c r="U26" s="20" t="s">
        <v>106</v>
      </c>
      <c r="V26" s="21" t="s">
        <v>106</v>
      </c>
      <c r="W26" s="22" t="str">
        <f t="shared" si="17"/>
        <v>3</v>
      </c>
      <c r="X26" s="20" t="s">
        <v>108</v>
      </c>
      <c r="Y26" s="21" t="s">
        <v>106</v>
      </c>
      <c r="Z26" s="22" t="str">
        <f t="shared" si="18"/>
        <v>2</v>
      </c>
      <c r="AA26" s="20" t="s">
        <v>20</v>
      </c>
      <c r="AB26" s="21" t="s">
        <v>105</v>
      </c>
      <c r="AC26" s="22">
        <f t="shared" si="19"/>
        <v>0</v>
      </c>
      <c r="AD26" s="23"/>
      <c r="AE26" s="21"/>
      <c r="AF26" s="22"/>
      <c r="AG26" s="24">
        <f t="shared" si="20"/>
        <v>9</v>
      </c>
      <c r="AH26" s="25">
        <f>'18.Spieltag'!AJ26</f>
        <v>193</v>
      </c>
      <c r="AI26" s="32">
        <f>'18.Spieltag'!AK26</f>
        <v>23</v>
      </c>
      <c r="AJ26" s="27">
        <f t="shared" si="21"/>
        <v>202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20</v>
      </c>
      <c r="H27" s="22" t="str">
        <f t="shared" si="12"/>
        <v>2</v>
      </c>
      <c r="I27" s="20" t="s">
        <v>3</v>
      </c>
      <c r="J27" s="21" t="s">
        <v>106</v>
      </c>
      <c r="K27" s="22" t="str">
        <f t="shared" si="13"/>
        <v>2</v>
      </c>
      <c r="L27" s="20" t="s">
        <v>108</v>
      </c>
      <c r="M27" s="21" t="s">
        <v>105</v>
      </c>
      <c r="N27" s="22" t="str">
        <f t="shared" si="14"/>
        <v>2</v>
      </c>
      <c r="O27" s="20" t="s">
        <v>105</v>
      </c>
      <c r="P27" s="21" t="s">
        <v>105</v>
      </c>
      <c r="Q27" s="22">
        <f t="shared" si="15"/>
        <v>0</v>
      </c>
      <c r="R27" s="20" t="s">
        <v>105</v>
      </c>
      <c r="S27" s="21" t="s">
        <v>105</v>
      </c>
      <c r="T27" s="22">
        <f t="shared" si="16"/>
        <v>0</v>
      </c>
      <c r="U27" s="20" t="s">
        <v>20</v>
      </c>
      <c r="V27" s="21" t="s">
        <v>105</v>
      </c>
      <c r="W27" s="22">
        <f t="shared" si="17"/>
        <v>0</v>
      </c>
      <c r="X27" s="20" t="s">
        <v>3</v>
      </c>
      <c r="Y27" s="21" t="s">
        <v>106</v>
      </c>
      <c r="Z27" s="22" t="str">
        <f t="shared" si="18"/>
        <v>3</v>
      </c>
      <c r="AA27" s="20" t="s">
        <v>20</v>
      </c>
      <c r="AB27" s="21" t="s">
        <v>3</v>
      </c>
      <c r="AC27" s="22" t="str">
        <f t="shared" si="19"/>
        <v>2</v>
      </c>
      <c r="AD27" s="23"/>
      <c r="AE27" s="21"/>
      <c r="AF27" s="22"/>
      <c r="AG27" s="24">
        <f t="shared" si="20"/>
        <v>11</v>
      </c>
      <c r="AH27" s="25">
        <f>'18.Spieltag'!AJ27</f>
        <v>254</v>
      </c>
      <c r="AI27" s="32">
        <f>'18.Spieltag'!AK27</f>
        <v>8</v>
      </c>
      <c r="AJ27" s="27">
        <f t="shared" si="21"/>
        <v>265</v>
      </c>
      <c r="AK27" s="28">
        <f t="shared" si="22"/>
        <v>9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105</v>
      </c>
      <c r="E28" s="113">
        <f t="shared" si="11"/>
        <v>0</v>
      </c>
      <c r="F28" s="20" t="s">
        <v>105</v>
      </c>
      <c r="G28" s="21" t="s">
        <v>3</v>
      </c>
      <c r="H28" s="22" t="str">
        <f t="shared" si="12"/>
        <v>3</v>
      </c>
      <c r="I28" s="20" t="s">
        <v>105</v>
      </c>
      <c r="J28" s="21" t="s">
        <v>106</v>
      </c>
      <c r="K28" s="22" t="str">
        <f t="shared" si="13"/>
        <v>2</v>
      </c>
      <c r="L28" s="20" t="s">
        <v>3</v>
      </c>
      <c r="M28" s="21" t="s">
        <v>105</v>
      </c>
      <c r="N28" s="22" t="str">
        <f t="shared" si="14"/>
        <v>3</v>
      </c>
      <c r="O28" s="20" t="s">
        <v>106</v>
      </c>
      <c r="P28" s="21" t="s">
        <v>105</v>
      </c>
      <c r="Q28" s="22" t="str">
        <f t="shared" si="15"/>
        <v>2</v>
      </c>
      <c r="R28" s="20" t="s">
        <v>105</v>
      </c>
      <c r="S28" s="21" t="s">
        <v>105</v>
      </c>
      <c r="T28" s="22">
        <f t="shared" si="16"/>
        <v>0</v>
      </c>
      <c r="U28" s="20" t="s">
        <v>105</v>
      </c>
      <c r="V28" s="21" t="s">
        <v>20</v>
      </c>
      <c r="W28" s="22">
        <f t="shared" si="17"/>
        <v>0</v>
      </c>
      <c r="X28" s="20" t="s">
        <v>105</v>
      </c>
      <c r="Y28" s="21" t="s">
        <v>106</v>
      </c>
      <c r="Z28" s="22" t="str">
        <f t="shared" si="18"/>
        <v>2</v>
      </c>
      <c r="AA28" s="20" t="s">
        <v>106</v>
      </c>
      <c r="AB28" s="21" t="s">
        <v>3</v>
      </c>
      <c r="AC28" s="22" t="str">
        <f t="shared" si="19"/>
        <v>2</v>
      </c>
      <c r="AD28" s="23"/>
      <c r="AE28" s="21"/>
      <c r="AF28" s="22"/>
      <c r="AG28" s="24">
        <f t="shared" si="20"/>
        <v>14</v>
      </c>
      <c r="AH28" s="25">
        <f>'18.Spieltag'!AJ28</f>
        <v>253</v>
      </c>
      <c r="AI28" s="32">
        <f>'18.Spieltag'!AK28</f>
        <v>9</v>
      </c>
      <c r="AJ28" s="27">
        <f t="shared" si="21"/>
        <v>267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113">
        <f t="shared" si="11"/>
        <v>0</v>
      </c>
      <c r="F29" s="20" t="s">
        <v>105</v>
      </c>
      <c r="G29" s="21" t="s">
        <v>20</v>
      </c>
      <c r="H29" s="22" t="str">
        <f t="shared" si="12"/>
        <v>2</v>
      </c>
      <c r="I29" s="20" t="s">
        <v>3</v>
      </c>
      <c r="J29" s="21" t="s">
        <v>106</v>
      </c>
      <c r="K29" s="22" t="str">
        <f t="shared" si="13"/>
        <v>2</v>
      </c>
      <c r="L29" s="20" t="s">
        <v>20</v>
      </c>
      <c r="M29" s="21" t="s">
        <v>106</v>
      </c>
      <c r="N29" s="22" t="str">
        <f t="shared" si="14"/>
        <v>5</v>
      </c>
      <c r="O29" s="20" t="s">
        <v>105</v>
      </c>
      <c r="P29" s="21" t="s">
        <v>105</v>
      </c>
      <c r="Q29" s="22">
        <f t="shared" si="15"/>
        <v>0</v>
      </c>
      <c r="R29" s="20" t="s">
        <v>20</v>
      </c>
      <c r="S29" s="21" t="s">
        <v>105</v>
      </c>
      <c r="T29" s="22" t="str">
        <f t="shared" si="16"/>
        <v>5</v>
      </c>
      <c r="U29" s="20" t="s">
        <v>105</v>
      </c>
      <c r="V29" s="21" t="s">
        <v>105</v>
      </c>
      <c r="W29" s="22" t="str">
        <f t="shared" si="17"/>
        <v>3</v>
      </c>
      <c r="X29" s="20" t="s">
        <v>108</v>
      </c>
      <c r="Y29" s="21" t="s">
        <v>106</v>
      </c>
      <c r="Z29" s="22" t="str">
        <f t="shared" si="18"/>
        <v>2</v>
      </c>
      <c r="AA29" s="20" t="s">
        <v>105</v>
      </c>
      <c r="AB29" s="21" t="s">
        <v>20</v>
      </c>
      <c r="AC29" s="22" t="str">
        <f t="shared" si="19"/>
        <v>2</v>
      </c>
      <c r="AD29" s="23"/>
      <c r="AE29" s="21"/>
      <c r="AF29" s="22"/>
      <c r="AG29" s="24">
        <f t="shared" si="20"/>
        <v>21</v>
      </c>
      <c r="AH29" s="25">
        <f>'18.Spieltag'!AJ29</f>
        <v>277</v>
      </c>
      <c r="AI29" s="32">
        <f>'18.Spieltag'!AK29</f>
        <v>3</v>
      </c>
      <c r="AJ29" s="27">
        <f t="shared" si="21"/>
        <v>298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16</v>
      </c>
      <c r="B30" s="24" t="str">
        <f>'8.Spieltag'!B30</f>
        <v>Silfa04</v>
      </c>
      <c r="C30" s="20" t="s">
        <v>105</v>
      </c>
      <c r="D30" s="21" t="s">
        <v>20</v>
      </c>
      <c r="E30" s="113">
        <f t="shared" si="11"/>
        <v>0</v>
      </c>
      <c r="F30" s="20" t="s">
        <v>106</v>
      </c>
      <c r="G30" s="21" t="s">
        <v>3</v>
      </c>
      <c r="H30" s="22" t="str">
        <f t="shared" si="12"/>
        <v>2</v>
      </c>
      <c r="I30" s="20" t="s">
        <v>108</v>
      </c>
      <c r="J30" s="21" t="s">
        <v>105</v>
      </c>
      <c r="K30" s="22" t="str">
        <f t="shared" si="13"/>
        <v>2</v>
      </c>
      <c r="L30" s="20" t="s">
        <v>3</v>
      </c>
      <c r="M30" s="21" t="s">
        <v>20</v>
      </c>
      <c r="N30" s="22" t="str">
        <f t="shared" si="14"/>
        <v>2</v>
      </c>
      <c r="O30" s="20" t="s">
        <v>20</v>
      </c>
      <c r="P30" s="21" t="s">
        <v>20</v>
      </c>
      <c r="Q30" s="22">
        <f t="shared" si="15"/>
        <v>0</v>
      </c>
      <c r="R30" s="20" t="s">
        <v>106</v>
      </c>
      <c r="S30" s="21" t="s">
        <v>106</v>
      </c>
      <c r="T30" s="22">
        <f t="shared" si="16"/>
        <v>0</v>
      </c>
      <c r="U30" s="20" t="s">
        <v>105</v>
      </c>
      <c r="V30" s="21" t="s">
        <v>105</v>
      </c>
      <c r="W30" s="22" t="str">
        <f t="shared" si="17"/>
        <v>3</v>
      </c>
      <c r="X30" s="20" t="s">
        <v>108</v>
      </c>
      <c r="Y30" s="21" t="s">
        <v>105</v>
      </c>
      <c r="Z30" s="22" t="str">
        <f t="shared" si="18"/>
        <v>5</v>
      </c>
      <c r="AA30" s="20" t="s">
        <v>106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16</v>
      </c>
      <c r="AH30" s="25">
        <f>'18.Spieltag'!AJ30</f>
        <v>234</v>
      </c>
      <c r="AI30" s="32">
        <f>'18.Spieltag'!AK30</f>
        <v>17</v>
      </c>
      <c r="AJ30" s="27">
        <f t="shared" si="21"/>
        <v>250</v>
      </c>
      <c r="AK30" s="28">
        <f t="shared" si="22"/>
        <v>16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106</v>
      </c>
      <c r="G31" s="21" t="s">
        <v>20</v>
      </c>
      <c r="H31" s="22" t="str">
        <f t="shared" si="12"/>
        <v>3</v>
      </c>
      <c r="I31" s="20" t="s">
        <v>3</v>
      </c>
      <c r="J31" s="21" t="s">
        <v>106</v>
      </c>
      <c r="K31" s="22" t="str">
        <f t="shared" si="13"/>
        <v>2</v>
      </c>
      <c r="L31" s="20" t="s">
        <v>20</v>
      </c>
      <c r="M31" s="21" t="s">
        <v>106</v>
      </c>
      <c r="N31" s="22" t="str">
        <f t="shared" si="14"/>
        <v>5</v>
      </c>
      <c r="O31" s="20" t="s">
        <v>105</v>
      </c>
      <c r="P31" s="21" t="s">
        <v>20</v>
      </c>
      <c r="Q31" s="22" t="str">
        <f t="shared" si="15"/>
        <v>2</v>
      </c>
      <c r="R31" s="20" t="s">
        <v>20</v>
      </c>
      <c r="S31" s="21" t="s">
        <v>20</v>
      </c>
      <c r="T31" s="22">
        <f t="shared" si="16"/>
        <v>0</v>
      </c>
      <c r="U31" s="20" t="s">
        <v>105</v>
      </c>
      <c r="V31" s="21" t="s">
        <v>20</v>
      </c>
      <c r="W31" s="22">
        <f t="shared" si="17"/>
        <v>0</v>
      </c>
      <c r="X31" s="20" t="s">
        <v>3</v>
      </c>
      <c r="Y31" s="21" t="s">
        <v>106</v>
      </c>
      <c r="Z31" s="22" t="str">
        <f t="shared" si="18"/>
        <v>3</v>
      </c>
      <c r="AA31" s="20" t="s">
        <v>106</v>
      </c>
      <c r="AB31" s="21" t="s">
        <v>20</v>
      </c>
      <c r="AC31" s="22" t="str">
        <f t="shared" si="19"/>
        <v>2</v>
      </c>
      <c r="AD31" s="23"/>
      <c r="AE31" s="21"/>
      <c r="AF31" s="22"/>
      <c r="AG31" s="24">
        <f t="shared" si="20"/>
        <v>17</v>
      </c>
      <c r="AH31" s="25">
        <f>'18.Spieltag'!AJ31</f>
        <v>267</v>
      </c>
      <c r="AI31" s="32">
        <f>'18.Spieltag'!AK31</f>
        <v>4</v>
      </c>
      <c r="AJ31" s="27">
        <f t="shared" si="21"/>
        <v>284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105</v>
      </c>
      <c r="G32" s="21" t="s">
        <v>20</v>
      </c>
      <c r="H32" s="22" t="str">
        <f t="shared" si="12"/>
        <v>2</v>
      </c>
      <c r="I32" s="20" t="s">
        <v>3</v>
      </c>
      <c r="J32" s="21" t="s">
        <v>105</v>
      </c>
      <c r="K32" s="22" t="str">
        <f t="shared" si="13"/>
        <v>2</v>
      </c>
      <c r="L32" s="20" t="s">
        <v>20</v>
      </c>
      <c r="M32" s="21" t="s">
        <v>105</v>
      </c>
      <c r="N32" s="22" t="str">
        <f t="shared" si="14"/>
        <v>2</v>
      </c>
      <c r="O32" s="20" t="s">
        <v>105</v>
      </c>
      <c r="P32" s="21" t="s">
        <v>20</v>
      </c>
      <c r="Q32" s="22" t="str">
        <f t="shared" si="15"/>
        <v>2</v>
      </c>
      <c r="R32" s="20" t="s">
        <v>20</v>
      </c>
      <c r="S32" s="21" t="s">
        <v>105</v>
      </c>
      <c r="T32" s="22" t="str">
        <f t="shared" si="16"/>
        <v>5</v>
      </c>
      <c r="U32" s="20" t="s">
        <v>105</v>
      </c>
      <c r="V32" s="21" t="s">
        <v>20</v>
      </c>
      <c r="W32" s="22">
        <f t="shared" si="17"/>
        <v>0</v>
      </c>
      <c r="X32" s="20" t="s">
        <v>3</v>
      </c>
      <c r="Y32" s="21" t="s">
        <v>105</v>
      </c>
      <c r="Z32" s="22" t="str">
        <f t="shared" si="18"/>
        <v>2</v>
      </c>
      <c r="AA32" s="20" t="s">
        <v>105</v>
      </c>
      <c r="AB32" s="21" t="s">
        <v>20</v>
      </c>
      <c r="AC32" s="22" t="str">
        <f t="shared" si="19"/>
        <v>2</v>
      </c>
      <c r="AD32" s="23"/>
      <c r="AE32" s="21"/>
      <c r="AF32" s="22"/>
      <c r="AG32" s="24">
        <f t="shared" si="20"/>
        <v>17</v>
      </c>
      <c r="AH32" s="25">
        <f>'18.Spieltag'!AJ32</f>
        <v>235</v>
      </c>
      <c r="AI32" s="32">
        <f>'18.Spieltag'!AK32</f>
        <v>15</v>
      </c>
      <c r="AJ32" s="27">
        <f t="shared" si="21"/>
        <v>252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106</v>
      </c>
      <c r="D33" s="21" t="s">
        <v>105</v>
      </c>
      <c r="E33" s="113">
        <f t="shared" si="11"/>
        <v>0</v>
      </c>
      <c r="F33" s="20" t="s">
        <v>105</v>
      </c>
      <c r="G33" s="21" t="s">
        <v>105</v>
      </c>
      <c r="H33" s="22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0" t="s">
        <v>3</v>
      </c>
      <c r="J33" s="21" t="s">
        <v>106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0" t="s">
        <v>20</v>
      </c>
      <c r="P33" s="21" t="s">
        <v>105</v>
      </c>
      <c r="Q33" s="22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106</v>
      </c>
      <c r="T33" s="22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20</v>
      </c>
      <c r="W33" s="22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14</v>
      </c>
      <c r="AH33" s="25">
        <f>'18.Spieltag'!AJ33</f>
        <v>219</v>
      </c>
      <c r="AI33" s="32">
        <f>'18.Spieltag'!AK33</f>
        <v>21</v>
      </c>
      <c r="AJ33" s="27">
        <f t="shared" ref="AJ33" si="32">AG33+AH33</f>
        <v>233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106</v>
      </c>
      <c r="D34" s="21" t="s">
        <v>105</v>
      </c>
      <c r="E34" s="113">
        <f t="shared" si="11"/>
        <v>0</v>
      </c>
      <c r="F34" s="20" t="s">
        <v>105</v>
      </c>
      <c r="G34" s="21" t="s">
        <v>20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108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106</v>
      </c>
      <c r="N34" s="22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0" t="s">
        <v>106</v>
      </c>
      <c r="P34" s="21" t="s">
        <v>106</v>
      </c>
      <c r="Q34" s="22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22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0" t="s">
        <v>21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11</v>
      </c>
      <c r="AH34" s="25">
        <f>'18.Spieltag'!AJ34</f>
        <v>235</v>
      </c>
      <c r="AI34" s="32">
        <f>'18.Spieltag'!AK34</f>
        <v>15</v>
      </c>
      <c r="AJ34" s="27">
        <f t="shared" ref="AJ34" si="43">AG34+AH34</f>
        <v>246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2" priority="17">
      <formula>($AG11&gt;40)</formula>
    </cfRule>
  </conditionalFormatting>
  <conditionalFormatting sqref="B31:B32">
    <cfRule type="expression" dxfId="111" priority="8">
      <formula>($AG31&gt;40)</formula>
    </cfRule>
  </conditionalFormatting>
  <conditionalFormatting sqref="B33:B34">
    <cfRule type="expression" dxfId="110" priority="6">
      <formula>($AG33&gt;40)</formula>
    </cfRule>
  </conditionalFormatting>
  <conditionalFormatting sqref="AG1:AG1048576">
    <cfRule type="top10" dxfId="10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M26" sqref="AM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66</v>
      </c>
      <c r="D4" s="66"/>
      <c r="E4" s="66"/>
      <c r="F4" s="65" t="s">
        <v>61</v>
      </c>
      <c r="G4" s="66"/>
      <c r="H4" s="66"/>
      <c r="I4" s="65" t="s">
        <v>14</v>
      </c>
      <c r="J4" s="66"/>
      <c r="K4" s="66"/>
      <c r="L4" s="65" t="s">
        <v>62</v>
      </c>
      <c r="M4" s="66"/>
      <c r="N4" s="66"/>
      <c r="O4" s="65" t="s">
        <v>19</v>
      </c>
      <c r="P4" s="66"/>
      <c r="Q4" s="66"/>
      <c r="R4" s="65" t="s">
        <v>104</v>
      </c>
      <c r="S4" s="66"/>
      <c r="T4" s="66"/>
      <c r="U4" s="65" t="s">
        <v>12</v>
      </c>
      <c r="V4" s="66"/>
      <c r="W4" s="66"/>
      <c r="X4" s="65" t="s">
        <v>60</v>
      </c>
      <c r="Y4" s="66"/>
      <c r="Z4" s="66"/>
      <c r="AA4" s="65" t="s">
        <v>65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16</v>
      </c>
      <c r="G6" s="68"/>
      <c r="H6" s="69"/>
      <c r="I6" s="64" t="s">
        <v>13</v>
      </c>
      <c r="J6" s="68"/>
      <c r="K6" s="69"/>
      <c r="L6" s="64" t="s">
        <v>17</v>
      </c>
      <c r="M6" s="68"/>
      <c r="N6" s="69"/>
      <c r="O6" s="64" t="s">
        <v>103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22</v>
      </c>
      <c r="Y6" s="68"/>
      <c r="Z6" s="69"/>
      <c r="AA6" s="64" t="s">
        <v>63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106</v>
      </c>
      <c r="D10" s="91" t="s">
        <v>3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106</v>
      </c>
      <c r="M10" s="91" t="s">
        <v>105</v>
      </c>
      <c r="N10" s="92" t="s">
        <v>1</v>
      </c>
      <c r="O10" s="90" t="s">
        <v>105</v>
      </c>
      <c r="P10" s="91" t="s">
        <v>105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106</v>
      </c>
      <c r="V10" s="91" t="s">
        <v>20</v>
      </c>
      <c r="W10" s="92" t="s">
        <v>1</v>
      </c>
      <c r="X10" s="90" t="s">
        <v>3</v>
      </c>
      <c r="Y10" s="91" t="s">
        <v>106</v>
      </c>
      <c r="Z10" s="92" t="s">
        <v>1</v>
      </c>
      <c r="AA10" s="90" t="s">
        <v>20</v>
      </c>
      <c r="AB10" s="91" t="s">
        <v>20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108</v>
      </c>
      <c r="E11" s="22" t="str">
        <f>IF(OR(EXACT($C$10,C11)*(EXACT($D$10,D11)))=TRUE,$AJ$7,IF(($D$10-$C$10=D11-C11),$AJ$4,IF(OR(EXACT($C$10&gt;$D$10,C11&gt;D11)*EXACT($C$10=$D$10,C11=D11)*EXACT($C$10&lt;$D$10,C11&lt;D11)),$AJ$2,0)))</f>
        <v>3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3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3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105</v>
      </c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20</v>
      </c>
      <c r="Y11" s="21" t="s">
        <v>20</v>
      </c>
      <c r="Z11" s="22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0" t="s">
        <v>105</v>
      </c>
      <c r="AB11" s="21" t="s">
        <v>20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8</v>
      </c>
      <c r="AH11" s="25">
        <f>'19.Spieltag'!AJ11</f>
        <v>243</v>
      </c>
      <c r="AI11" s="32">
        <f>'19.Spieltag'!AK11</f>
        <v>19</v>
      </c>
      <c r="AJ11" s="27">
        <f t="shared" ref="AJ11" si="9">AG11+AH11</f>
        <v>251</v>
      </c>
      <c r="AK11" s="28">
        <f>RANK(AJ11,$AJ$11:$AJ$34)</f>
        <v>17</v>
      </c>
    </row>
    <row r="12" spans="1:38" ht="24.9" customHeight="1" thickBot="1" x14ac:dyDescent="0.3">
      <c r="A12" s="32">
        <f t="shared" ref="A12:A33" si="10">AK12</f>
        <v>6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 t="s">
        <v>105</v>
      </c>
      <c r="J12" s="21" t="s">
        <v>20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3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105</v>
      </c>
      <c r="S12" s="21" t="s">
        <v>20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3</v>
      </c>
      <c r="V12" s="21" t="s">
        <v>106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20</v>
      </c>
      <c r="AC12" s="22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20">E12+H12+K12+N12+Q12+T12+W12+Z12+AC12+AF12</f>
        <v>7</v>
      </c>
      <c r="AH12" s="25">
        <f>'19.Spieltag'!AJ12</f>
        <v>274</v>
      </c>
      <c r="AI12" s="32">
        <f>'19.Spieltag'!AK12</f>
        <v>6</v>
      </c>
      <c r="AJ12" s="27">
        <f t="shared" ref="AJ12:AJ32" si="21">AG12+AH12</f>
        <v>281</v>
      </c>
      <c r="AK12" s="28">
        <f t="shared" ref="AK12:AK34" si="22">RANK(AJ12,$AJ$11:$AJ$34)</f>
        <v>6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1"/>
        <v>2</v>
      </c>
      <c r="F13" s="20" t="s">
        <v>20</v>
      </c>
      <c r="G13" s="21" t="s">
        <v>108</v>
      </c>
      <c r="H13" s="22">
        <f t="shared" si="12"/>
        <v>0</v>
      </c>
      <c r="I13" s="20" t="s">
        <v>20</v>
      </c>
      <c r="J13" s="21" t="s">
        <v>3</v>
      </c>
      <c r="K13" s="22">
        <f t="shared" si="13"/>
        <v>0</v>
      </c>
      <c r="L13" s="20" t="s">
        <v>20</v>
      </c>
      <c r="M13" s="21" t="s">
        <v>105</v>
      </c>
      <c r="N13" s="22">
        <f t="shared" si="14"/>
        <v>0</v>
      </c>
      <c r="O13" s="20" t="s">
        <v>20</v>
      </c>
      <c r="P13" s="21" t="s">
        <v>106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20</v>
      </c>
      <c r="V13" s="21" t="s">
        <v>105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105</v>
      </c>
      <c r="AB13" s="21" t="s">
        <v>20</v>
      </c>
      <c r="AC13" s="22">
        <f t="shared" si="19"/>
        <v>0</v>
      </c>
      <c r="AD13" s="23"/>
      <c r="AE13" s="21"/>
      <c r="AF13" s="22"/>
      <c r="AG13" s="24">
        <f t="shared" si="20"/>
        <v>5</v>
      </c>
      <c r="AH13" s="25">
        <f>'19.Spieltag'!AJ13</f>
        <v>255</v>
      </c>
      <c r="AI13" s="32">
        <f>'19.Spieltag'!AK13</f>
        <v>13</v>
      </c>
      <c r="AJ13" s="27">
        <f t="shared" si="21"/>
        <v>260</v>
      </c>
      <c r="AK13" s="28">
        <f t="shared" si="22"/>
        <v>13</v>
      </c>
    </row>
    <row r="14" spans="1:38" ht="24.9" customHeight="1" thickBot="1" x14ac:dyDescent="0.3">
      <c r="A14" s="32">
        <f t="shared" si="10"/>
        <v>16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1"/>
        <v>0</v>
      </c>
      <c r="F14" s="20" t="s">
        <v>105</v>
      </c>
      <c r="G14" s="21" t="s">
        <v>20</v>
      </c>
      <c r="H14" s="22">
        <f t="shared" si="12"/>
        <v>0</v>
      </c>
      <c r="I14" s="20" t="s">
        <v>20</v>
      </c>
      <c r="J14" s="21" t="s">
        <v>20</v>
      </c>
      <c r="K14" s="22">
        <f t="shared" si="13"/>
        <v>0</v>
      </c>
      <c r="L14" s="20" t="s">
        <v>105</v>
      </c>
      <c r="M14" s="21" t="s">
        <v>106</v>
      </c>
      <c r="N14" s="22">
        <f t="shared" si="14"/>
        <v>0</v>
      </c>
      <c r="O14" s="20" t="s">
        <v>20</v>
      </c>
      <c r="P14" s="21" t="s">
        <v>106</v>
      </c>
      <c r="Q14" s="22">
        <f t="shared" si="15"/>
        <v>0</v>
      </c>
      <c r="R14" s="20" t="s">
        <v>106</v>
      </c>
      <c r="S14" s="21" t="s">
        <v>3</v>
      </c>
      <c r="T14" s="22">
        <f t="shared" si="16"/>
        <v>0</v>
      </c>
      <c r="U14" s="20" t="s">
        <v>105</v>
      </c>
      <c r="V14" s="21" t="s">
        <v>106</v>
      </c>
      <c r="W14" s="113">
        <f t="shared" si="17"/>
        <v>0</v>
      </c>
      <c r="X14" s="20" t="s">
        <v>106</v>
      </c>
      <c r="Y14" s="21" t="s">
        <v>105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0</v>
      </c>
      <c r="AH14" s="25">
        <f>'19.Spieltag'!AJ14</f>
        <v>253</v>
      </c>
      <c r="AI14" s="32">
        <f>'19.Spieltag'!AK14</f>
        <v>14</v>
      </c>
      <c r="AJ14" s="27">
        <f t="shared" si="21"/>
        <v>253</v>
      </c>
      <c r="AK14" s="28">
        <f t="shared" si="22"/>
        <v>16</v>
      </c>
    </row>
    <row r="15" spans="1:38" ht="24.9" customHeight="1" thickBot="1" x14ac:dyDescent="0.3">
      <c r="A15" s="32">
        <f t="shared" si="10"/>
        <v>9</v>
      </c>
      <c r="B15" s="24" t="str">
        <f>'8.Spieltag'!B15</f>
        <v>Franzi 04</v>
      </c>
      <c r="C15" s="20" t="s">
        <v>106</v>
      </c>
      <c r="D15" s="21" t="s">
        <v>20</v>
      </c>
      <c r="E15" s="22" t="str">
        <f t="shared" si="11"/>
        <v>2</v>
      </c>
      <c r="F15" s="20" t="s">
        <v>105</v>
      </c>
      <c r="G15" s="21" t="s">
        <v>20</v>
      </c>
      <c r="H15" s="22">
        <f t="shared" si="12"/>
        <v>0</v>
      </c>
      <c r="I15" s="20" t="s">
        <v>105</v>
      </c>
      <c r="J15" s="21" t="s">
        <v>3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106</v>
      </c>
      <c r="S15" s="21" t="s">
        <v>20</v>
      </c>
      <c r="T15" s="22">
        <f t="shared" si="16"/>
        <v>0</v>
      </c>
      <c r="U15" s="20" t="s">
        <v>20</v>
      </c>
      <c r="V15" s="21" t="s">
        <v>105</v>
      </c>
      <c r="W15" s="113">
        <f t="shared" si="17"/>
        <v>0</v>
      </c>
      <c r="X15" s="20" t="s">
        <v>20</v>
      </c>
      <c r="Y15" s="21" t="s">
        <v>105</v>
      </c>
      <c r="Z15" s="22" t="str">
        <f t="shared" si="18"/>
        <v>2</v>
      </c>
      <c r="AA15" s="20" t="s">
        <v>20</v>
      </c>
      <c r="AB15" s="21" t="s">
        <v>20</v>
      </c>
      <c r="AC15" s="22" t="str">
        <f t="shared" si="19"/>
        <v>5</v>
      </c>
      <c r="AD15" s="23"/>
      <c r="AE15" s="21"/>
      <c r="AF15" s="22"/>
      <c r="AG15" s="24">
        <f t="shared" si="20"/>
        <v>9</v>
      </c>
      <c r="AH15" s="25">
        <f>'19.Spieltag'!AJ15</f>
        <v>265</v>
      </c>
      <c r="AI15" s="32">
        <f>'19.Spieltag'!AK15</f>
        <v>9</v>
      </c>
      <c r="AJ15" s="27">
        <f t="shared" si="21"/>
        <v>274</v>
      </c>
      <c r="AK15" s="28">
        <f t="shared" si="22"/>
        <v>9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105</v>
      </c>
      <c r="D16" s="21" t="s">
        <v>3</v>
      </c>
      <c r="E16" s="22" t="str">
        <f t="shared" si="11"/>
        <v>2</v>
      </c>
      <c r="F16" s="20" t="s">
        <v>105</v>
      </c>
      <c r="G16" s="21" t="s">
        <v>3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20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105</v>
      </c>
      <c r="S16" s="21" t="s">
        <v>20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105</v>
      </c>
      <c r="Y16" s="21" t="s">
        <v>105</v>
      </c>
      <c r="Z16" s="22">
        <f t="shared" si="18"/>
        <v>0</v>
      </c>
      <c r="AA16" s="20" t="s">
        <v>105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'19.Spieltag'!AJ16</f>
        <v>244</v>
      </c>
      <c r="AI16" s="32">
        <f>'19.Spieltag'!AK16</f>
        <v>18</v>
      </c>
      <c r="AJ16" s="27">
        <f t="shared" si="21"/>
        <v>246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19</v>
      </c>
      <c r="B17" s="24" t="str">
        <f>'8.Spieltag'!B17</f>
        <v>Gudrun</v>
      </c>
      <c r="C17" s="20" t="s">
        <v>106</v>
      </c>
      <c r="D17" s="21" t="s">
        <v>105</v>
      </c>
      <c r="E17" s="22" t="str">
        <f t="shared" si="11"/>
        <v>2</v>
      </c>
      <c r="F17" s="20" t="s">
        <v>20</v>
      </c>
      <c r="G17" s="21" t="s">
        <v>20</v>
      </c>
      <c r="H17" s="22" t="str">
        <f t="shared" si="12"/>
        <v>3</v>
      </c>
      <c r="I17" s="20" t="s">
        <v>105</v>
      </c>
      <c r="J17" s="21" t="s">
        <v>3</v>
      </c>
      <c r="K17" s="22">
        <f t="shared" si="13"/>
        <v>0</v>
      </c>
      <c r="L17" s="20" t="s">
        <v>20</v>
      </c>
      <c r="M17" s="21" t="s">
        <v>20</v>
      </c>
      <c r="N17" s="22">
        <f t="shared" si="14"/>
        <v>0</v>
      </c>
      <c r="O17" s="20" t="s">
        <v>105</v>
      </c>
      <c r="P17" s="21" t="s">
        <v>106</v>
      </c>
      <c r="Q17" s="22">
        <f t="shared" si="15"/>
        <v>0</v>
      </c>
      <c r="R17" s="20" t="s">
        <v>105</v>
      </c>
      <c r="S17" s="21" t="s">
        <v>105</v>
      </c>
      <c r="T17" s="22" t="str">
        <f t="shared" si="16"/>
        <v>5</v>
      </c>
      <c r="U17" s="20" t="s">
        <v>3</v>
      </c>
      <c r="V17" s="21" t="s">
        <v>105</v>
      </c>
      <c r="W17" s="113">
        <f t="shared" si="17"/>
        <v>0</v>
      </c>
      <c r="X17" s="20" t="s">
        <v>105</v>
      </c>
      <c r="Y17" s="21" t="s">
        <v>106</v>
      </c>
      <c r="Z17" s="22" t="str">
        <f t="shared" si="18"/>
        <v>2</v>
      </c>
      <c r="AA17" s="20" t="s">
        <v>105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12</v>
      </c>
      <c r="AH17" s="25">
        <f>'19.Spieltag'!AJ17</f>
        <v>235</v>
      </c>
      <c r="AI17" s="32">
        <f>'19.Spieltag'!AK17</f>
        <v>20</v>
      </c>
      <c r="AJ17" s="27">
        <f t="shared" si="21"/>
        <v>247</v>
      </c>
      <c r="AK17" s="28">
        <f t="shared" si="22"/>
        <v>19</v>
      </c>
      <c r="AL17" s="1"/>
    </row>
    <row r="18" spans="1:38" ht="24.9" customHeight="1" thickBot="1" x14ac:dyDescent="0.3">
      <c r="A18" s="32">
        <f t="shared" si="10"/>
        <v>3</v>
      </c>
      <c r="B18" s="24" t="str">
        <f>'8.Spieltag'!B18</f>
        <v>Hans 04</v>
      </c>
      <c r="C18" s="20" t="s">
        <v>105</v>
      </c>
      <c r="D18" s="21" t="s">
        <v>3</v>
      </c>
      <c r="E18" s="22" t="str">
        <f t="shared" si="11"/>
        <v>2</v>
      </c>
      <c r="F18" s="20" t="s">
        <v>20</v>
      </c>
      <c r="G18" s="21" t="s">
        <v>3</v>
      </c>
      <c r="H18" s="22">
        <f t="shared" si="12"/>
        <v>0</v>
      </c>
      <c r="I18" s="20" t="s">
        <v>105</v>
      </c>
      <c r="J18" s="21" t="s">
        <v>20</v>
      </c>
      <c r="K18" s="22">
        <f t="shared" si="13"/>
        <v>0</v>
      </c>
      <c r="L18" s="20" t="s">
        <v>20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20</v>
      </c>
      <c r="T18" s="22" t="str">
        <f t="shared" si="16"/>
        <v>3</v>
      </c>
      <c r="U18" s="20" t="s">
        <v>20</v>
      </c>
      <c r="V18" s="21" t="s">
        <v>105</v>
      </c>
      <c r="W18" s="113">
        <f t="shared" si="17"/>
        <v>0</v>
      </c>
      <c r="X18" s="20" t="s">
        <v>20</v>
      </c>
      <c r="Y18" s="21" t="s">
        <v>20</v>
      </c>
      <c r="Z18" s="22">
        <f t="shared" si="18"/>
        <v>0</v>
      </c>
      <c r="AA18" s="20" t="s">
        <v>3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5</v>
      </c>
      <c r="AH18" s="25">
        <f>'19.Spieltag'!AJ18</f>
        <v>301</v>
      </c>
      <c r="AI18" s="32">
        <f>'19.Spieltag'!AK18</f>
        <v>3</v>
      </c>
      <c r="AJ18" s="27">
        <f t="shared" si="21"/>
        <v>306</v>
      </c>
      <c r="AK18" s="28">
        <f t="shared" si="22"/>
        <v>3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'19.Spieltag'!AJ19</f>
        <v>135</v>
      </c>
      <c r="AI19" s="32">
        <f>'19.Spieltag'!AK19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105</v>
      </c>
      <c r="G20" s="21" t="s">
        <v>20</v>
      </c>
      <c r="H20" s="22">
        <f t="shared" si="12"/>
        <v>0</v>
      </c>
      <c r="I20" s="20" t="s">
        <v>105</v>
      </c>
      <c r="J20" s="21" t="s">
        <v>20</v>
      </c>
      <c r="K20" s="22">
        <f t="shared" si="13"/>
        <v>0</v>
      </c>
      <c r="L20" s="20" t="s">
        <v>20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105</v>
      </c>
      <c r="S20" s="21" t="s">
        <v>20</v>
      </c>
      <c r="T20" s="22">
        <f t="shared" si="16"/>
        <v>0</v>
      </c>
      <c r="U20" s="20" t="s">
        <v>20</v>
      </c>
      <c r="V20" s="21" t="s">
        <v>105</v>
      </c>
      <c r="W20" s="113">
        <f t="shared" si="17"/>
        <v>0</v>
      </c>
      <c r="X20" s="20" t="s">
        <v>105</v>
      </c>
      <c r="Y20" s="21" t="s">
        <v>105</v>
      </c>
      <c r="Z20" s="22">
        <f t="shared" si="18"/>
        <v>0</v>
      </c>
      <c r="AA20" s="20" t="s">
        <v>105</v>
      </c>
      <c r="AB20" s="21" t="s">
        <v>3</v>
      </c>
      <c r="AC20" s="22">
        <f t="shared" si="19"/>
        <v>0</v>
      </c>
      <c r="AD20" s="23"/>
      <c r="AE20" s="21"/>
      <c r="AF20" s="22"/>
      <c r="AG20" s="24">
        <f t="shared" si="20"/>
        <v>2</v>
      </c>
      <c r="AH20" s="25">
        <f>'19.Spieltag'!AJ20</f>
        <v>274</v>
      </c>
      <c r="AI20" s="32">
        <f>'19.Spieltag'!AK20</f>
        <v>6</v>
      </c>
      <c r="AJ20" s="27">
        <f t="shared" si="21"/>
        <v>276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3</v>
      </c>
      <c r="E21" s="22" t="str">
        <f t="shared" si="11"/>
        <v>2</v>
      </c>
      <c r="F21" s="20" t="s">
        <v>105</v>
      </c>
      <c r="G21" s="21" t="s">
        <v>3</v>
      </c>
      <c r="H21" s="22">
        <f t="shared" si="12"/>
        <v>0</v>
      </c>
      <c r="I21" s="20" t="s">
        <v>105</v>
      </c>
      <c r="J21" s="21" t="s">
        <v>20</v>
      </c>
      <c r="K21" s="22">
        <f t="shared" si="13"/>
        <v>0</v>
      </c>
      <c r="L21" s="20" t="s">
        <v>20</v>
      </c>
      <c r="M21" s="21" t="s">
        <v>20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105</v>
      </c>
      <c r="S21" s="21" t="s">
        <v>20</v>
      </c>
      <c r="T21" s="22">
        <f t="shared" si="16"/>
        <v>0</v>
      </c>
      <c r="U21" s="20" t="s">
        <v>20</v>
      </c>
      <c r="V21" s="21" t="s">
        <v>20</v>
      </c>
      <c r="W21" s="113">
        <f t="shared" si="17"/>
        <v>0</v>
      </c>
      <c r="X21" s="20" t="s">
        <v>105</v>
      </c>
      <c r="Y21" s="21" t="s">
        <v>105</v>
      </c>
      <c r="Z21" s="22">
        <f t="shared" si="18"/>
        <v>0</v>
      </c>
      <c r="AA21" s="20" t="s">
        <v>105</v>
      </c>
      <c r="AB21" s="21" t="s">
        <v>20</v>
      </c>
      <c r="AC21" s="22">
        <f t="shared" si="19"/>
        <v>0</v>
      </c>
      <c r="AD21" s="23"/>
      <c r="AE21" s="21"/>
      <c r="AF21" s="22"/>
      <c r="AG21" s="24">
        <f t="shared" si="20"/>
        <v>2</v>
      </c>
      <c r="AH21" s="25">
        <f>'19.Spieltag'!AJ21</f>
        <v>339</v>
      </c>
      <c r="AI21" s="32">
        <f>'19.Spieltag'!AK21</f>
        <v>1</v>
      </c>
      <c r="AJ21" s="27">
        <f t="shared" si="21"/>
        <v>341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10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105</v>
      </c>
      <c r="G22" s="21" t="s">
        <v>105</v>
      </c>
      <c r="H22" s="22" t="str">
        <f t="shared" si="12"/>
        <v>5</v>
      </c>
      <c r="I22" s="20" t="s">
        <v>106</v>
      </c>
      <c r="J22" s="21" t="s">
        <v>20</v>
      </c>
      <c r="K22" s="22">
        <f t="shared" si="13"/>
        <v>0</v>
      </c>
      <c r="L22" s="20" t="s">
        <v>20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105</v>
      </c>
      <c r="S22" s="21" t="s">
        <v>20</v>
      </c>
      <c r="T22" s="22">
        <f t="shared" si="16"/>
        <v>0</v>
      </c>
      <c r="U22" s="20" t="s">
        <v>20</v>
      </c>
      <c r="V22" s="21" t="s">
        <v>106</v>
      </c>
      <c r="W22" s="113">
        <f t="shared" si="17"/>
        <v>0</v>
      </c>
      <c r="X22" s="20" t="s">
        <v>20</v>
      </c>
      <c r="Y22" s="21" t="s">
        <v>105</v>
      </c>
      <c r="Z22" s="22" t="str">
        <f t="shared" si="18"/>
        <v>2</v>
      </c>
      <c r="AA22" s="20" t="s">
        <v>20</v>
      </c>
      <c r="AB22" s="21" t="s">
        <v>106</v>
      </c>
      <c r="AC22" s="22">
        <f t="shared" si="19"/>
        <v>0</v>
      </c>
      <c r="AD22" s="23"/>
      <c r="AE22" s="21"/>
      <c r="AF22" s="22"/>
      <c r="AG22" s="24">
        <f t="shared" si="20"/>
        <v>9</v>
      </c>
      <c r="AH22" s="25">
        <f>'19.Spieltag'!AJ22</f>
        <v>263</v>
      </c>
      <c r="AI22" s="32">
        <f>'19.Spieltag'!AK22</f>
        <v>11</v>
      </c>
      <c r="AJ22" s="27">
        <f t="shared" si="21"/>
        <v>272</v>
      </c>
      <c r="AK22" s="28">
        <f t="shared" si="22"/>
        <v>10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1"/>
        <v>2</v>
      </c>
      <c r="F23" s="20" t="s">
        <v>105</v>
      </c>
      <c r="G23" s="21" t="s">
        <v>20</v>
      </c>
      <c r="H23" s="22">
        <f t="shared" si="12"/>
        <v>0</v>
      </c>
      <c r="I23" s="20" t="s">
        <v>105</v>
      </c>
      <c r="J23" s="21" t="s">
        <v>3</v>
      </c>
      <c r="K23" s="22">
        <f t="shared" si="13"/>
        <v>0</v>
      </c>
      <c r="L23" s="20" t="s">
        <v>105</v>
      </c>
      <c r="M23" s="21" t="s">
        <v>105</v>
      </c>
      <c r="N23" s="22">
        <f t="shared" si="14"/>
        <v>0</v>
      </c>
      <c r="O23" s="20" t="s">
        <v>3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20</v>
      </c>
      <c r="V23" s="21" t="s">
        <v>20</v>
      </c>
      <c r="W23" s="113">
        <f t="shared" si="17"/>
        <v>0</v>
      </c>
      <c r="X23" s="20" t="s">
        <v>20</v>
      </c>
      <c r="Y23" s="21" t="s">
        <v>105</v>
      </c>
      <c r="Z23" s="22" t="str">
        <f t="shared" si="18"/>
        <v>2</v>
      </c>
      <c r="AA23" s="20" t="s">
        <v>20</v>
      </c>
      <c r="AB23" s="21" t="s">
        <v>20</v>
      </c>
      <c r="AC23" s="22" t="str">
        <f t="shared" si="19"/>
        <v>5</v>
      </c>
      <c r="AD23" s="23"/>
      <c r="AE23" s="21"/>
      <c r="AF23" s="22"/>
      <c r="AG23" s="24">
        <f t="shared" si="20"/>
        <v>9</v>
      </c>
      <c r="AH23" s="25">
        <f>'19.Spieltag'!AJ23</f>
        <v>310</v>
      </c>
      <c r="AI23" s="32">
        <f>'19.Spieltag'!AK23</f>
        <v>2</v>
      </c>
      <c r="AJ23" s="27">
        <f t="shared" si="21"/>
        <v>319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20</v>
      </c>
      <c r="E24" s="22" t="str">
        <f t="shared" si="11"/>
        <v>2</v>
      </c>
      <c r="F24" s="20" t="s">
        <v>108</v>
      </c>
      <c r="G24" s="21" t="s">
        <v>20</v>
      </c>
      <c r="H24" s="22">
        <f t="shared" si="12"/>
        <v>0</v>
      </c>
      <c r="I24" s="20" t="s">
        <v>105</v>
      </c>
      <c r="J24" s="21" t="s">
        <v>106</v>
      </c>
      <c r="K24" s="22" t="str">
        <f t="shared" si="13"/>
        <v>2</v>
      </c>
      <c r="L24" s="20" t="s">
        <v>105</v>
      </c>
      <c r="M24" s="21" t="s">
        <v>106</v>
      </c>
      <c r="N24" s="22">
        <f t="shared" si="14"/>
        <v>0</v>
      </c>
      <c r="O24" s="20" t="s">
        <v>20</v>
      </c>
      <c r="P24" s="21" t="s">
        <v>105</v>
      </c>
      <c r="Q24" s="22">
        <f t="shared" si="15"/>
        <v>0</v>
      </c>
      <c r="R24" s="20" t="s">
        <v>3</v>
      </c>
      <c r="S24" s="21" t="s">
        <v>20</v>
      </c>
      <c r="T24" s="22">
        <f t="shared" si="16"/>
        <v>0</v>
      </c>
      <c r="U24" s="20" t="s">
        <v>3</v>
      </c>
      <c r="V24" s="21" t="s">
        <v>105</v>
      </c>
      <c r="W24" s="113">
        <f t="shared" si="17"/>
        <v>0</v>
      </c>
      <c r="X24" s="20" t="s">
        <v>105</v>
      </c>
      <c r="Y24" s="21" t="s">
        <v>106</v>
      </c>
      <c r="Z24" s="22" t="str">
        <f t="shared" si="18"/>
        <v>2</v>
      </c>
      <c r="AA24" s="20" t="s">
        <v>3</v>
      </c>
      <c r="AB24" s="21" t="s">
        <v>20</v>
      </c>
      <c r="AC24" s="22">
        <f t="shared" si="19"/>
        <v>0</v>
      </c>
      <c r="AD24" s="23"/>
      <c r="AE24" s="21"/>
      <c r="AF24" s="22"/>
      <c r="AG24" s="24">
        <f t="shared" si="20"/>
        <v>6</v>
      </c>
      <c r="AH24" s="25">
        <f>'19.Spieltag'!AJ24</f>
        <v>260</v>
      </c>
      <c r="AI24" s="32">
        <f>'19.Spieltag'!AK24</f>
        <v>12</v>
      </c>
      <c r="AJ24" s="27">
        <f t="shared" si="21"/>
        <v>266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3</v>
      </c>
      <c r="E25" s="22" t="str">
        <f t="shared" si="11"/>
        <v>5</v>
      </c>
      <c r="F25" s="20" t="s">
        <v>20</v>
      </c>
      <c r="G25" s="21" t="s">
        <v>20</v>
      </c>
      <c r="H25" s="22" t="str">
        <f t="shared" si="12"/>
        <v>3</v>
      </c>
      <c r="I25" s="20" t="s">
        <v>105</v>
      </c>
      <c r="J25" s="21" t="s">
        <v>3</v>
      </c>
      <c r="K25" s="22">
        <f t="shared" si="13"/>
        <v>0</v>
      </c>
      <c r="L25" s="20" t="s">
        <v>105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>
        <f t="shared" si="15"/>
        <v>0</v>
      </c>
      <c r="R25" s="20" t="s">
        <v>106</v>
      </c>
      <c r="S25" s="21" t="s">
        <v>3</v>
      </c>
      <c r="T25" s="22">
        <f t="shared" si="16"/>
        <v>0</v>
      </c>
      <c r="U25" s="20" t="s">
        <v>20</v>
      </c>
      <c r="V25" s="21" t="s">
        <v>105</v>
      </c>
      <c r="W25" s="113">
        <f t="shared" si="17"/>
        <v>0</v>
      </c>
      <c r="X25" s="20" t="s">
        <v>105</v>
      </c>
      <c r="Y25" s="21" t="s">
        <v>106</v>
      </c>
      <c r="Z25" s="22" t="str">
        <f t="shared" si="18"/>
        <v>2</v>
      </c>
      <c r="AA25" s="20" t="s">
        <v>105</v>
      </c>
      <c r="AB25" s="21" t="s">
        <v>20</v>
      </c>
      <c r="AC25" s="22">
        <f t="shared" si="19"/>
        <v>0</v>
      </c>
      <c r="AD25" s="23"/>
      <c r="AE25" s="21"/>
      <c r="AF25" s="22"/>
      <c r="AG25" s="24">
        <f t="shared" si="20"/>
        <v>10</v>
      </c>
      <c r="AH25" s="25">
        <f>'19.Spieltag'!AJ25</f>
        <v>215</v>
      </c>
      <c r="AI25" s="32">
        <f>'19.Spieltag'!AK25</f>
        <v>22</v>
      </c>
      <c r="AJ25" s="27">
        <f t="shared" si="21"/>
        <v>225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106</v>
      </c>
      <c r="D26" s="21" t="s">
        <v>105</v>
      </c>
      <c r="E26" s="22" t="str">
        <f t="shared" si="11"/>
        <v>2</v>
      </c>
      <c r="F26" s="20" t="s">
        <v>20</v>
      </c>
      <c r="G26" s="21" t="s">
        <v>20</v>
      </c>
      <c r="H26" s="22" t="str">
        <f t="shared" si="12"/>
        <v>3</v>
      </c>
      <c r="I26" s="20" t="s">
        <v>105</v>
      </c>
      <c r="J26" s="21" t="s">
        <v>3</v>
      </c>
      <c r="K26" s="22">
        <f t="shared" si="13"/>
        <v>0</v>
      </c>
      <c r="L26" s="20" t="s">
        <v>20</v>
      </c>
      <c r="M26" s="21" t="s">
        <v>20</v>
      </c>
      <c r="N26" s="22">
        <f t="shared" si="14"/>
        <v>0</v>
      </c>
      <c r="O26" s="20" t="s">
        <v>105</v>
      </c>
      <c r="P26" s="21" t="s">
        <v>106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5</v>
      </c>
      <c r="U26" s="20" t="s">
        <v>3</v>
      </c>
      <c r="V26" s="21" t="s">
        <v>105</v>
      </c>
      <c r="W26" s="113">
        <f t="shared" si="17"/>
        <v>0</v>
      </c>
      <c r="X26" s="20" t="s">
        <v>105</v>
      </c>
      <c r="Y26" s="21" t="s">
        <v>106</v>
      </c>
      <c r="Z26" s="22" t="str">
        <f t="shared" si="18"/>
        <v>2</v>
      </c>
      <c r="AA26" s="20" t="s">
        <v>105</v>
      </c>
      <c r="AB26" s="21" t="s">
        <v>20</v>
      </c>
      <c r="AC26" s="22">
        <f t="shared" si="19"/>
        <v>0</v>
      </c>
      <c r="AD26" s="23"/>
      <c r="AE26" s="21"/>
      <c r="AF26" s="22"/>
      <c r="AG26" s="24">
        <f t="shared" si="20"/>
        <v>12</v>
      </c>
      <c r="AH26" s="25">
        <f>'19.Spieltag'!AJ26</f>
        <v>202</v>
      </c>
      <c r="AI26" s="32">
        <f>'19.Spieltag'!AK26</f>
        <v>23</v>
      </c>
      <c r="AJ26" s="27">
        <f t="shared" si="21"/>
        <v>214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7</v>
      </c>
      <c r="B27" s="24" t="str">
        <f>'8.Spieltag'!B27</f>
        <v>schalke-willi</v>
      </c>
      <c r="C27" s="20" t="s">
        <v>105</v>
      </c>
      <c r="D27" s="21" t="s">
        <v>20</v>
      </c>
      <c r="E27" s="22" t="str">
        <f t="shared" si="11"/>
        <v>2</v>
      </c>
      <c r="F27" s="20" t="s">
        <v>20</v>
      </c>
      <c r="G27" s="21" t="s">
        <v>3</v>
      </c>
      <c r="H27" s="22">
        <f t="shared" si="12"/>
        <v>0</v>
      </c>
      <c r="I27" s="20" t="s">
        <v>20</v>
      </c>
      <c r="J27" s="21" t="s">
        <v>20</v>
      </c>
      <c r="K27" s="22">
        <f t="shared" si="13"/>
        <v>0</v>
      </c>
      <c r="L27" s="20" t="s">
        <v>105</v>
      </c>
      <c r="M27" s="21" t="s">
        <v>106</v>
      </c>
      <c r="N27" s="22">
        <f t="shared" si="14"/>
        <v>0</v>
      </c>
      <c r="O27" s="20" t="s">
        <v>20</v>
      </c>
      <c r="P27" s="21" t="s">
        <v>106</v>
      </c>
      <c r="Q27" s="22">
        <f t="shared" si="15"/>
        <v>0</v>
      </c>
      <c r="R27" s="20" t="s">
        <v>105</v>
      </c>
      <c r="S27" s="21" t="s">
        <v>105</v>
      </c>
      <c r="T27" s="22" t="str">
        <f t="shared" si="16"/>
        <v>5</v>
      </c>
      <c r="U27" s="20" t="s">
        <v>20</v>
      </c>
      <c r="V27" s="21" t="s">
        <v>106</v>
      </c>
      <c r="W27" s="113">
        <f t="shared" si="17"/>
        <v>0</v>
      </c>
      <c r="X27" s="20" t="s">
        <v>105</v>
      </c>
      <c r="Y27" s="21" t="s">
        <v>106</v>
      </c>
      <c r="Z27" s="22" t="str">
        <f t="shared" si="18"/>
        <v>2</v>
      </c>
      <c r="AA27" s="20" t="s">
        <v>105</v>
      </c>
      <c r="AB27" s="21" t="s">
        <v>105</v>
      </c>
      <c r="AC27" s="22" t="str">
        <f t="shared" si="19"/>
        <v>3</v>
      </c>
      <c r="AD27" s="23"/>
      <c r="AE27" s="21"/>
      <c r="AF27" s="22"/>
      <c r="AG27" s="24">
        <f t="shared" si="20"/>
        <v>12</v>
      </c>
      <c r="AH27" s="25">
        <f>'19.Spieltag'!AJ27</f>
        <v>265</v>
      </c>
      <c r="AI27" s="32">
        <f>'19.Spieltag'!AK27</f>
        <v>9</v>
      </c>
      <c r="AJ27" s="27">
        <f t="shared" si="21"/>
        <v>277</v>
      </c>
      <c r="AK27" s="28">
        <f t="shared" si="22"/>
        <v>7</v>
      </c>
      <c r="AL27" s="1"/>
    </row>
    <row r="28" spans="1:38" ht="24.9" customHeight="1" thickBot="1" x14ac:dyDescent="0.3">
      <c r="A28" s="32">
        <f t="shared" si="10"/>
        <v>10</v>
      </c>
      <c r="B28" s="24" t="str">
        <f>'8.Spieltag'!B28</f>
        <v>schalt04</v>
      </c>
      <c r="C28" s="20" t="s">
        <v>105</v>
      </c>
      <c r="D28" s="21" t="s">
        <v>20</v>
      </c>
      <c r="E28" s="22" t="str">
        <f t="shared" si="11"/>
        <v>2</v>
      </c>
      <c r="F28" s="20" t="s">
        <v>20</v>
      </c>
      <c r="G28" s="21" t="s">
        <v>20</v>
      </c>
      <c r="H28" s="22" t="str">
        <f t="shared" si="12"/>
        <v>3</v>
      </c>
      <c r="I28" s="20" t="s">
        <v>105</v>
      </c>
      <c r="J28" s="21" t="s">
        <v>20</v>
      </c>
      <c r="K28" s="22">
        <f t="shared" si="13"/>
        <v>0</v>
      </c>
      <c r="L28" s="20" t="s">
        <v>105</v>
      </c>
      <c r="M28" s="21" t="s">
        <v>106</v>
      </c>
      <c r="N28" s="22">
        <f t="shared" si="14"/>
        <v>0</v>
      </c>
      <c r="O28" s="20" t="s">
        <v>108</v>
      </c>
      <c r="P28" s="21" t="s">
        <v>20</v>
      </c>
      <c r="Q28" s="22">
        <f t="shared" si="15"/>
        <v>0</v>
      </c>
      <c r="R28" s="20" t="s">
        <v>105</v>
      </c>
      <c r="S28" s="21" t="s">
        <v>3</v>
      </c>
      <c r="T28" s="22">
        <f t="shared" si="16"/>
        <v>0</v>
      </c>
      <c r="U28" s="20" t="s">
        <v>105</v>
      </c>
      <c r="V28" s="21" t="s">
        <v>106</v>
      </c>
      <c r="W28" s="113">
        <f t="shared" si="17"/>
        <v>0</v>
      </c>
      <c r="X28" s="20" t="s">
        <v>105</v>
      </c>
      <c r="Y28" s="21" t="s">
        <v>105</v>
      </c>
      <c r="Z28" s="22">
        <f t="shared" si="18"/>
        <v>0</v>
      </c>
      <c r="AA28" s="20" t="s">
        <v>105</v>
      </c>
      <c r="AB28" s="21" t="s">
        <v>20</v>
      </c>
      <c r="AC28" s="22">
        <f t="shared" si="19"/>
        <v>0</v>
      </c>
      <c r="AD28" s="23"/>
      <c r="AE28" s="21"/>
      <c r="AF28" s="22"/>
      <c r="AG28" s="24">
        <f t="shared" si="20"/>
        <v>5</v>
      </c>
      <c r="AH28" s="25">
        <f>'19.Spieltag'!AJ28</f>
        <v>267</v>
      </c>
      <c r="AI28" s="32">
        <f>'19.Spieltag'!AK28</f>
        <v>8</v>
      </c>
      <c r="AJ28" s="27">
        <f t="shared" si="21"/>
        <v>272</v>
      </c>
      <c r="AK28" s="28">
        <f t="shared" si="22"/>
        <v>10</v>
      </c>
      <c r="AL28" s="1"/>
    </row>
    <row r="29" spans="1:38" ht="24.9" customHeight="1" thickBot="1" x14ac:dyDescent="0.3">
      <c r="A29" s="32">
        <f t="shared" si="10"/>
        <v>4</v>
      </c>
      <c r="B29" s="24" t="str">
        <f>'8.Spieltag'!B29</f>
        <v>shiny</v>
      </c>
      <c r="C29" s="20" t="s">
        <v>105</v>
      </c>
      <c r="D29" s="21" t="s">
        <v>20</v>
      </c>
      <c r="E29" s="22" t="str">
        <f t="shared" si="11"/>
        <v>2</v>
      </c>
      <c r="F29" s="20" t="s">
        <v>105</v>
      </c>
      <c r="G29" s="21" t="s">
        <v>105</v>
      </c>
      <c r="H29" s="22" t="str">
        <f t="shared" si="12"/>
        <v>5</v>
      </c>
      <c r="I29" s="20" t="s">
        <v>106</v>
      </c>
      <c r="J29" s="21" t="s">
        <v>20</v>
      </c>
      <c r="K29" s="22">
        <f t="shared" si="13"/>
        <v>0</v>
      </c>
      <c r="L29" s="20" t="s">
        <v>20</v>
      </c>
      <c r="M29" s="21" t="s">
        <v>105</v>
      </c>
      <c r="N29" s="22">
        <f t="shared" si="14"/>
        <v>0</v>
      </c>
      <c r="O29" s="20" t="s">
        <v>20</v>
      </c>
      <c r="P29" s="21" t="s">
        <v>106</v>
      </c>
      <c r="Q29" s="22">
        <f t="shared" si="15"/>
        <v>0</v>
      </c>
      <c r="R29" s="20" t="s">
        <v>105</v>
      </c>
      <c r="S29" s="21" t="s">
        <v>3</v>
      </c>
      <c r="T29" s="22">
        <f t="shared" si="16"/>
        <v>0</v>
      </c>
      <c r="U29" s="20" t="s">
        <v>20</v>
      </c>
      <c r="V29" s="21" t="s">
        <v>105</v>
      </c>
      <c r="W29" s="113">
        <f t="shared" si="17"/>
        <v>0</v>
      </c>
      <c r="X29" s="20" t="s">
        <v>105</v>
      </c>
      <c r="Y29" s="21" t="s">
        <v>105</v>
      </c>
      <c r="Z29" s="22">
        <f t="shared" si="18"/>
        <v>0</v>
      </c>
      <c r="AA29" s="20" t="s">
        <v>20</v>
      </c>
      <c r="AB29" s="21" t="s">
        <v>105</v>
      </c>
      <c r="AC29" s="22">
        <f t="shared" si="19"/>
        <v>0</v>
      </c>
      <c r="AD29" s="23"/>
      <c r="AE29" s="21"/>
      <c r="AF29" s="22"/>
      <c r="AG29" s="24">
        <f t="shared" si="20"/>
        <v>7</v>
      </c>
      <c r="AH29" s="25">
        <f>'19.Spieltag'!AJ29</f>
        <v>298</v>
      </c>
      <c r="AI29" s="32">
        <f>'19.Spieltag'!AK29</f>
        <v>4</v>
      </c>
      <c r="AJ29" s="27">
        <f t="shared" si="21"/>
        <v>305</v>
      </c>
      <c r="AK29" s="28">
        <f t="shared" si="22"/>
        <v>4</v>
      </c>
      <c r="AL29" s="1"/>
    </row>
    <row r="30" spans="1:38" ht="28.2" customHeight="1" thickBot="1" x14ac:dyDescent="0.3">
      <c r="A30" s="32">
        <f t="shared" si="10"/>
        <v>14</v>
      </c>
      <c r="B30" s="24" t="str">
        <f>'8.Spieltag'!B30</f>
        <v>Silfa04</v>
      </c>
      <c r="C30" s="20" t="s">
        <v>106</v>
      </c>
      <c r="D30" s="21" t="s">
        <v>3</v>
      </c>
      <c r="E30" s="22" t="str">
        <f t="shared" si="11"/>
        <v>5</v>
      </c>
      <c r="F30" s="20" t="s">
        <v>20</v>
      </c>
      <c r="G30" s="21" t="s">
        <v>108</v>
      </c>
      <c r="H30" s="22">
        <f t="shared" si="12"/>
        <v>0</v>
      </c>
      <c r="I30" s="20" t="s">
        <v>20</v>
      </c>
      <c r="J30" s="21" t="s">
        <v>20</v>
      </c>
      <c r="K30" s="22">
        <f t="shared" si="13"/>
        <v>0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>
        <f t="shared" si="15"/>
        <v>0</v>
      </c>
      <c r="R30" s="20" t="s">
        <v>106</v>
      </c>
      <c r="S30" s="21" t="s">
        <v>20</v>
      </c>
      <c r="T30" s="22">
        <f t="shared" si="16"/>
        <v>0</v>
      </c>
      <c r="U30" s="20" t="s">
        <v>20</v>
      </c>
      <c r="V30" s="21" t="s">
        <v>105</v>
      </c>
      <c r="W30" s="113">
        <f t="shared" si="17"/>
        <v>0</v>
      </c>
      <c r="X30" s="20" t="s">
        <v>106</v>
      </c>
      <c r="Y30" s="21" t="s">
        <v>105</v>
      </c>
      <c r="Z30" s="22">
        <f t="shared" si="18"/>
        <v>0</v>
      </c>
      <c r="AA30" s="20" t="s">
        <v>106</v>
      </c>
      <c r="AB30" s="21" t="s">
        <v>106</v>
      </c>
      <c r="AC30" s="22" t="str">
        <f t="shared" si="19"/>
        <v>3</v>
      </c>
      <c r="AD30" s="23"/>
      <c r="AE30" s="21"/>
      <c r="AF30" s="22"/>
      <c r="AG30" s="24">
        <f t="shared" si="20"/>
        <v>8</v>
      </c>
      <c r="AH30" s="25">
        <f>'19.Spieltag'!AJ30</f>
        <v>250</v>
      </c>
      <c r="AI30" s="32">
        <f>'19.Spieltag'!AK30</f>
        <v>16</v>
      </c>
      <c r="AJ30" s="27">
        <f t="shared" si="21"/>
        <v>258</v>
      </c>
      <c r="AK30" s="28">
        <f t="shared" si="22"/>
        <v>14</v>
      </c>
      <c r="AL30" s="1"/>
    </row>
    <row r="31" spans="1:38" ht="28.2" customHeight="1" thickBot="1" x14ac:dyDescent="0.3">
      <c r="A31" s="32">
        <f t="shared" si="10"/>
        <v>5</v>
      </c>
      <c r="B31" s="24" t="str">
        <f>'8.Spieltag'!B31</f>
        <v>Silja04</v>
      </c>
      <c r="C31" s="20" t="s">
        <v>106</v>
      </c>
      <c r="D31" s="21" t="s">
        <v>3</v>
      </c>
      <c r="E31" s="22" t="str">
        <f t="shared" si="11"/>
        <v>5</v>
      </c>
      <c r="F31" s="20" t="s">
        <v>105</v>
      </c>
      <c r="G31" s="21" t="s">
        <v>108</v>
      </c>
      <c r="H31" s="22">
        <f t="shared" si="12"/>
        <v>0</v>
      </c>
      <c r="I31" s="20" t="s">
        <v>105</v>
      </c>
      <c r="J31" s="21" t="s">
        <v>3</v>
      </c>
      <c r="K31" s="22">
        <f t="shared" si="13"/>
        <v>0</v>
      </c>
      <c r="L31" s="20" t="s">
        <v>20</v>
      </c>
      <c r="M31" s="21" t="s">
        <v>20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105</v>
      </c>
      <c r="W31" s="113">
        <f t="shared" si="17"/>
        <v>0</v>
      </c>
      <c r="X31" s="20" t="s">
        <v>105</v>
      </c>
      <c r="Y31" s="21" t="s">
        <v>20</v>
      </c>
      <c r="Z31" s="22">
        <f t="shared" si="18"/>
        <v>0</v>
      </c>
      <c r="AA31" s="20" t="s">
        <v>20</v>
      </c>
      <c r="AB31" s="21" t="s">
        <v>20</v>
      </c>
      <c r="AC31" s="22" t="str">
        <f t="shared" si="19"/>
        <v>5</v>
      </c>
      <c r="AD31" s="23"/>
      <c r="AE31" s="21"/>
      <c r="AF31" s="22"/>
      <c r="AG31" s="24">
        <f t="shared" si="20"/>
        <v>10</v>
      </c>
      <c r="AH31" s="25">
        <f>'19.Spieltag'!AJ31</f>
        <v>284</v>
      </c>
      <c r="AI31" s="32">
        <f>'19.Spieltag'!AK31</f>
        <v>5</v>
      </c>
      <c r="AJ31" s="27">
        <f t="shared" si="21"/>
        <v>294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15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1"/>
        <v>2</v>
      </c>
      <c r="F32" s="20" t="s">
        <v>105</v>
      </c>
      <c r="G32" s="21" t="s">
        <v>20</v>
      </c>
      <c r="H32" s="22">
        <f t="shared" si="12"/>
        <v>0</v>
      </c>
      <c r="I32" s="20" t="s">
        <v>105</v>
      </c>
      <c r="J32" s="21" t="s">
        <v>3</v>
      </c>
      <c r="K32" s="22">
        <f t="shared" si="13"/>
        <v>0</v>
      </c>
      <c r="L32" s="20" t="s">
        <v>105</v>
      </c>
      <c r="M32" s="21" t="s">
        <v>20</v>
      </c>
      <c r="N32" s="22" t="str">
        <f t="shared" si="14"/>
        <v>3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20</v>
      </c>
      <c r="V32" s="21" t="s">
        <v>105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20</v>
      </c>
      <c r="AB32" s="21" t="s">
        <v>105</v>
      </c>
      <c r="AC32" s="22">
        <f t="shared" si="19"/>
        <v>0</v>
      </c>
      <c r="AD32" s="23"/>
      <c r="AE32" s="21"/>
      <c r="AF32" s="22"/>
      <c r="AG32" s="24">
        <f t="shared" si="20"/>
        <v>5</v>
      </c>
      <c r="AH32" s="25">
        <f>'19.Spieltag'!AJ32</f>
        <v>252</v>
      </c>
      <c r="AI32" s="32">
        <f>'19.Spieltag'!AK32</f>
        <v>15</v>
      </c>
      <c r="AJ32" s="27">
        <f t="shared" si="21"/>
        <v>257</v>
      </c>
      <c r="AK32" s="28">
        <f t="shared" si="22"/>
        <v>15</v>
      </c>
      <c r="AL32" s="1"/>
    </row>
    <row r="33" spans="1:38" ht="28.2" customHeight="1" thickBot="1" x14ac:dyDescent="0.3">
      <c r="A33" s="32">
        <f t="shared" si="10"/>
        <v>21</v>
      </c>
      <c r="B33" s="24" t="str">
        <f>'8.Spieltag'!B33</f>
        <v>Tanja 04</v>
      </c>
      <c r="C33" s="20" t="s">
        <v>105</v>
      </c>
      <c r="D33" s="21" t="s">
        <v>3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105</v>
      </c>
      <c r="G33" s="21" t="s">
        <v>3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106</v>
      </c>
      <c r="J33" s="21" t="s">
        <v>20</v>
      </c>
      <c r="K33" s="22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105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 t="s">
        <v>105</v>
      </c>
      <c r="V33" s="21" t="s">
        <v>106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9</v>
      </c>
      <c r="AH33" s="25">
        <f>'19.Spieltag'!AJ33</f>
        <v>233</v>
      </c>
      <c r="AI33" s="32">
        <f>'19.Spieltag'!AK33</f>
        <v>21</v>
      </c>
      <c r="AJ33" s="27">
        <f t="shared" ref="AJ33" si="32">AG33+AH33</f>
        <v>242</v>
      </c>
      <c r="AK33" s="28">
        <f t="shared" si="22"/>
        <v>21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105</v>
      </c>
      <c r="G34" s="21" t="s">
        <v>20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3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20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105</v>
      </c>
      <c r="W34" s="113">
        <f t="shared" si="17"/>
        <v>0</v>
      </c>
      <c r="X34" s="20" t="s">
        <v>20</v>
      </c>
      <c r="Y34" s="21" t="s">
        <v>105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105</v>
      </c>
      <c r="AB34" s="21" t="s">
        <v>20</v>
      </c>
      <c r="AC34" s="22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2">E34+H34+K34+N34+Q34+T34+W34+Z34+AC34+AF34</f>
        <v>4</v>
      </c>
      <c r="AH34" s="25">
        <f>'19.Spieltag'!AJ34</f>
        <v>246</v>
      </c>
      <c r="AI34" s="32">
        <f>'19.Spieltag'!AK34</f>
        <v>17</v>
      </c>
      <c r="AJ34" s="27">
        <f t="shared" ref="AJ34" si="43">AG34+AH34</f>
        <v>250</v>
      </c>
      <c r="AK34" s="28">
        <f t="shared" si="2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8" priority="17">
      <formula>($AG11&gt;40)</formula>
    </cfRule>
  </conditionalFormatting>
  <conditionalFormatting sqref="B31:B32">
    <cfRule type="expression" dxfId="107" priority="8">
      <formula>($AG31&gt;40)</formula>
    </cfRule>
  </conditionalFormatting>
  <conditionalFormatting sqref="B33:B34">
    <cfRule type="expression" dxfId="106" priority="6">
      <formula>($AG33&gt;40)</formula>
    </cfRule>
  </conditionalFormatting>
  <conditionalFormatting sqref="AG1:AG1048576">
    <cfRule type="top10" dxfId="10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42"/>
  <sheetViews>
    <sheetView topLeftCell="A22" workbookViewId="0">
      <selection activeCell="H28" sqref="H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64</v>
      </c>
      <c r="G4" s="66"/>
      <c r="H4" s="66"/>
      <c r="I4" s="65" t="s">
        <v>66</v>
      </c>
      <c r="J4" s="66"/>
      <c r="K4" s="66"/>
      <c r="L4" s="65" t="s">
        <v>16</v>
      </c>
      <c r="M4" s="66"/>
      <c r="N4" s="66"/>
      <c r="O4" s="65" t="s">
        <v>18</v>
      </c>
      <c r="P4" s="66"/>
      <c r="Q4" s="66"/>
      <c r="R4" s="65" t="s">
        <v>63</v>
      </c>
      <c r="S4" s="66"/>
      <c r="T4" s="66"/>
      <c r="U4" s="65" t="s">
        <v>13</v>
      </c>
      <c r="V4" s="66"/>
      <c r="W4" s="66"/>
      <c r="X4" s="65" t="s">
        <v>15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61</v>
      </c>
      <c r="G6" s="68"/>
      <c r="H6" s="69"/>
      <c r="I6" s="64" t="s">
        <v>104</v>
      </c>
      <c r="J6" s="68"/>
      <c r="K6" s="69"/>
      <c r="L6" s="64" t="s">
        <v>19</v>
      </c>
      <c r="M6" s="68"/>
      <c r="N6" s="69"/>
      <c r="O6" s="64" t="s">
        <v>62</v>
      </c>
      <c r="P6" s="68"/>
      <c r="Q6" s="69"/>
      <c r="R6" s="64" t="s">
        <v>17</v>
      </c>
      <c r="S6" s="68"/>
      <c r="T6" s="69"/>
      <c r="U6" s="64" t="s">
        <v>12</v>
      </c>
      <c r="V6" s="68"/>
      <c r="W6" s="69"/>
      <c r="X6" s="64" t="s">
        <v>60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21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20</v>
      </c>
      <c r="J10" s="91" t="s">
        <v>106</v>
      </c>
      <c r="K10" s="92" t="s">
        <v>1</v>
      </c>
      <c r="L10" s="90" t="s">
        <v>3</v>
      </c>
      <c r="M10" s="91" t="s">
        <v>3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3</v>
      </c>
      <c r="S10" s="91" t="s">
        <v>3</v>
      </c>
      <c r="T10" s="92" t="s">
        <v>1</v>
      </c>
      <c r="U10" s="90" t="s">
        <v>3</v>
      </c>
      <c r="V10" s="91" t="s">
        <v>105</v>
      </c>
      <c r="W10" s="92" t="s">
        <v>1</v>
      </c>
      <c r="X10" s="90" t="s">
        <v>108</v>
      </c>
      <c r="Y10" s="91" t="s">
        <v>106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19</v>
      </c>
      <c r="B11" s="24" t="str">
        <f>'8.Spieltag'!B11</f>
        <v>archie04</v>
      </c>
      <c r="C11" s="20" t="s">
        <v>105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3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20</v>
      </c>
      <c r="M11" s="21" t="s">
        <v>105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113">
        <f>IF(OR(EXACT($U$10,U11)*(EXACT($V$10,V11)))=TRUE,$AJ$7,IF(($V$10-$U$10=V11-U11),$AJ$4,IF(OR(EXACT($U$10&gt;$V$10,U11&gt;V11)*EXACT($U$10=$V$10,U11=V11)*EXACT($U$10&lt;$V$10,U11&lt;V11)),$AJ$2,0)))*2*2</f>
        <v>0</v>
      </c>
      <c r="X11" s="20" t="s">
        <v>3</v>
      </c>
      <c r="Y11" s="21" t="s">
        <v>105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2</v>
      </c>
      <c r="AH11" s="25">
        <f>'20.Spieltag'!AJ11</f>
        <v>251</v>
      </c>
      <c r="AI11" s="32">
        <f>'20.Spieltag'!AK11</f>
        <v>17</v>
      </c>
      <c r="AJ11" s="27">
        <f t="shared" ref="AJ11" si="9">AG11+AH11</f>
        <v>253</v>
      </c>
      <c r="AK11" s="28">
        <f>RANK(AJ11,$AJ$11:$AJ$34)</f>
        <v>19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1" si="11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0" t="s">
        <v>20</v>
      </c>
      <c r="S12" s="21" t="s">
        <v>105</v>
      </c>
      <c r="T12" s="22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0" t="s">
        <v>105</v>
      </c>
      <c r="V12" s="21" t="s">
        <v>20</v>
      </c>
      <c r="W12" s="11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0" t="s">
        <v>20</v>
      </c>
      <c r="Y12" s="21" t="s">
        <v>105</v>
      </c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20">E12+H12+K12+N12+Q12+T12+W12+Z12+AC12+AF12</f>
        <v>4</v>
      </c>
      <c r="AH12" s="25">
        <f>'20.Spieltag'!AJ12</f>
        <v>281</v>
      </c>
      <c r="AI12" s="32">
        <f>'20.Spieltag'!AK12</f>
        <v>6</v>
      </c>
      <c r="AJ12" s="27">
        <f t="shared" ref="AJ12:AJ32" si="21">AG12+AH12</f>
        <v>285</v>
      </c>
      <c r="AK12" s="28">
        <f t="shared" ref="AK12:AK34" si="22">RANK(AJ12,$AJ$11:$AJ$34)</f>
        <v>7</v>
      </c>
    </row>
    <row r="13" spans="1:38" ht="24.9" customHeight="1" thickBot="1" x14ac:dyDescent="0.3">
      <c r="A13" s="32">
        <f t="shared" si="10"/>
        <v>14</v>
      </c>
      <c r="B13" s="24" t="str">
        <f>'8.Spieltag'!B13</f>
        <v>cilli37</v>
      </c>
      <c r="C13" s="20" t="s">
        <v>105</v>
      </c>
      <c r="D13" s="21" t="s">
        <v>20</v>
      </c>
      <c r="E13" s="22" t="str">
        <f t="shared" si="11"/>
        <v>2</v>
      </c>
      <c r="F13" s="20" t="s">
        <v>20</v>
      </c>
      <c r="G13" s="21" t="s">
        <v>20</v>
      </c>
      <c r="H13" s="22" t="str">
        <f t="shared" si="12"/>
        <v>3</v>
      </c>
      <c r="I13" s="20" t="s">
        <v>105</v>
      </c>
      <c r="J13" s="21" t="s">
        <v>20</v>
      </c>
      <c r="K13" s="22">
        <f t="shared" si="13"/>
        <v>0</v>
      </c>
      <c r="L13" s="20" t="s">
        <v>3</v>
      </c>
      <c r="M13" s="21" t="s">
        <v>20</v>
      </c>
      <c r="N13" s="22">
        <f t="shared" si="14"/>
        <v>0</v>
      </c>
      <c r="O13" s="20" t="s">
        <v>3</v>
      </c>
      <c r="P13" s="21" t="s">
        <v>105</v>
      </c>
      <c r="Q13" s="22">
        <f t="shared" si="15"/>
        <v>0</v>
      </c>
      <c r="R13" s="20" t="s">
        <v>20</v>
      </c>
      <c r="S13" s="21" t="s">
        <v>20</v>
      </c>
      <c r="T13" s="22" t="str">
        <f t="shared" si="16"/>
        <v>3</v>
      </c>
      <c r="U13" s="20" t="s">
        <v>105</v>
      </c>
      <c r="V13" s="21" t="s">
        <v>20</v>
      </c>
      <c r="W13" s="113">
        <f t="shared" si="17"/>
        <v>0</v>
      </c>
      <c r="X13" s="20" t="s">
        <v>20</v>
      </c>
      <c r="Y13" s="21" t="s">
        <v>20</v>
      </c>
      <c r="Z13" s="22">
        <f t="shared" si="18"/>
        <v>0</v>
      </c>
      <c r="AA13" s="20" t="s">
        <v>20</v>
      </c>
      <c r="AB13" s="21" t="s">
        <v>106</v>
      </c>
      <c r="AC13" s="22" t="str">
        <f t="shared" si="19"/>
        <v>2</v>
      </c>
      <c r="AD13" s="23"/>
      <c r="AE13" s="21"/>
      <c r="AF13" s="22"/>
      <c r="AG13" s="24">
        <f t="shared" si="20"/>
        <v>10</v>
      </c>
      <c r="AH13" s="25">
        <f>'20.Spieltag'!AJ13</f>
        <v>260</v>
      </c>
      <c r="AI13" s="32">
        <f>'20.Spieltag'!AK13</f>
        <v>13</v>
      </c>
      <c r="AJ13" s="27">
        <f t="shared" si="21"/>
        <v>270</v>
      </c>
      <c r="AK13" s="28">
        <f t="shared" si="22"/>
        <v>14</v>
      </c>
    </row>
    <row r="14" spans="1:38" ht="24.9" customHeight="1" thickBot="1" x14ac:dyDescent="0.3">
      <c r="A14" s="32">
        <f t="shared" si="10"/>
        <v>15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1"/>
        <v>2</v>
      </c>
      <c r="F14" s="20" t="s">
        <v>105</v>
      </c>
      <c r="G14" s="21" t="s">
        <v>105</v>
      </c>
      <c r="H14" s="22" t="str">
        <f t="shared" si="12"/>
        <v>3</v>
      </c>
      <c r="I14" s="20" t="s">
        <v>20</v>
      </c>
      <c r="J14" s="21" t="s">
        <v>106</v>
      </c>
      <c r="K14" s="22" t="str">
        <f t="shared" si="13"/>
        <v>5</v>
      </c>
      <c r="L14" s="20" t="s">
        <v>3</v>
      </c>
      <c r="M14" s="21" t="s">
        <v>105</v>
      </c>
      <c r="N14" s="22">
        <f t="shared" si="14"/>
        <v>0</v>
      </c>
      <c r="O14" s="20" t="s">
        <v>105</v>
      </c>
      <c r="P14" s="21" t="s">
        <v>106</v>
      </c>
      <c r="Q14" s="22">
        <f t="shared" si="15"/>
        <v>0</v>
      </c>
      <c r="R14" s="20" t="s">
        <v>106</v>
      </c>
      <c r="S14" s="21" t="s">
        <v>20</v>
      </c>
      <c r="T14" s="22">
        <f t="shared" si="16"/>
        <v>0</v>
      </c>
      <c r="U14" s="20" t="s">
        <v>105</v>
      </c>
      <c r="V14" s="21" t="s">
        <v>20</v>
      </c>
      <c r="W14" s="113">
        <f t="shared" si="17"/>
        <v>0</v>
      </c>
      <c r="X14" s="20" t="s">
        <v>3</v>
      </c>
      <c r="Y14" s="21" t="s">
        <v>3</v>
      </c>
      <c r="Z14" s="22">
        <f t="shared" si="18"/>
        <v>0</v>
      </c>
      <c r="AA14" s="20" t="s">
        <v>105</v>
      </c>
      <c r="AB14" s="21" t="s">
        <v>20</v>
      </c>
      <c r="AC14" s="22">
        <f t="shared" si="19"/>
        <v>0</v>
      </c>
      <c r="AD14" s="23"/>
      <c r="AE14" s="21"/>
      <c r="AF14" s="22"/>
      <c r="AG14" s="24">
        <f t="shared" si="20"/>
        <v>10</v>
      </c>
      <c r="AH14" s="25">
        <f>'20.Spieltag'!AJ14</f>
        <v>253</v>
      </c>
      <c r="AI14" s="32">
        <f>'20.Spieltag'!AK14</f>
        <v>16</v>
      </c>
      <c r="AJ14" s="27">
        <f t="shared" si="21"/>
        <v>263</v>
      </c>
      <c r="AK14" s="28">
        <f t="shared" si="22"/>
        <v>15</v>
      </c>
    </row>
    <row r="15" spans="1:38" ht="24.9" customHeight="1" thickBot="1" x14ac:dyDescent="0.3">
      <c r="A15" s="32">
        <f t="shared" si="10"/>
        <v>6</v>
      </c>
      <c r="B15" s="24" t="str">
        <f>'8.Spieltag'!B15</f>
        <v>Franzi 04</v>
      </c>
      <c r="C15" s="20" t="s">
        <v>105</v>
      </c>
      <c r="D15" s="21" t="s">
        <v>3</v>
      </c>
      <c r="E15" s="22" t="str">
        <f t="shared" si="11"/>
        <v>2</v>
      </c>
      <c r="F15" s="20" t="s">
        <v>20</v>
      </c>
      <c r="G15" s="21" t="s">
        <v>20</v>
      </c>
      <c r="H15" s="22" t="str">
        <f t="shared" si="12"/>
        <v>3</v>
      </c>
      <c r="I15" s="20" t="s">
        <v>20</v>
      </c>
      <c r="J15" s="21" t="s">
        <v>105</v>
      </c>
      <c r="K15" s="22" t="str">
        <f t="shared" si="13"/>
        <v>2</v>
      </c>
      <c r="L15" s="20" t="s">
        <v>3</v>
      </c>
      <c r="M15" s="21" t="s">
        <v>105</v>
      </c>
      <c r="N15" s="22">
        <f t="shared" si="14"/>
        <v>0</v>
      </c>
      <c r="O15" s="20" t="s">
        <v>20</v>
      </c>
      <c r="P15" s="21" t="s">
        <v>105</v>
      </c>
      <c r="Q15" s="22">
        <f t="shared" si="15"/>
        <v>0</v>
      </c>
      <c r="R15" s="20" t="s">
        <v>20</v>
      </c>
      <c r="S15" s="21" t="s">
        <v>20</v>
      </c>
      <c r="T15" s="22" t="str">
        <f t="shared" si="16"/>
        <v>3</v>
      </c>
      <c r="U15" s="20" t="s">
        <v>105</v>
      </c>
      <c r="V15" s="21" t="s">
        <v>20</v>
      </c>
      <c r="W15" s="113">
        <f t="shared" si="17"/>
        <v>0</v>
      </c>
      <c r="X15" s="20" t="s">
        <v>20</v>
      </c>
      <c r="Y15" s="21" t="s">
        <v>106</v>
      </c>
      <c r="Z15" s="22" t="str">
        <f t="shared" si="18"/>
        <v>2</v>
      </c>
      <c r="AA15" s="20" t="s">
        <v>20</v>
      </c>
      <c r="AB15" s="21" t="s">
        <v>105</v>
      </c>
      <c r="AC15" s="22" t="str">
        <f t="shared" si="19"/>
        <v>2</v>
      </c>
      <c r="AD15" s="23"/>
      <c r="AE15" s="21"/>
      <c r="AF15" s="22"/>
      <c r="AG15" s="24">
        <f t="shared" si="20"/>
        <v>14</v>
      </c>
      <c r="AH15" s="25">
        <f>'20.Spieltag'!AJ15</f>
        <v>274</v>
      </c>
      <c r="AI15" s="32">
        <f>'20.Spieltag'!AK15</f>
        <v>9</v>
      </c>
      <c r="AJ15" s="27">
        <f t="shared" si="21"/>
        <v>288</v>
      </c>
      <c r="AK15" s="28">
        <f t="shared" si="22"/>
        <v>6</v>
      </c>
      <c r="AL15" s="1"/>
    </row>
    <row r="16" spans="1:38" ht="24.9" customHeight="1" thickBot="1" x14ac:dyDescent="0.3">
      <c r="A16" s="32">
        <f t="shared" si="10"/>
        <v>20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1"/>
        <v>0</v>
      </c>
      <c r="F16" s="20" t="s">
        <v>20</v>
      </c>
      <c r="G16" s="21" t="s">
        <v>105</v>
      </c>
      <c r="H16" s="22">
        <f t="shared" si="12"/>
        <v>0</v>
      </c>
      <c r="I16" s="20" t="s">
        <v>105</v>
      </c>
      <c r="J16" s="21" t="s">
        <v>20</v>
      </c>
      <c r="K16" s="22">
        <f t="shared" si="13"/>
        <v>0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>
        <f t="shared" si="15"/>
        <v>0</v>
      </c>
      <c r="R16" s="20" t="s">
        <v>20</v>
      </c>
      <c r="S16" s="21" t="s">
        <v>105</v>
      </c>
      <c r="T16" s="22">
        <f t="shared" si="16"/>
        <v>0</v>
      </c>
      <c r="U16" s="20" t="s">
        <v>20</v>
      </c>
      <c r="V16" s="21" t="s">
        <v>20</v>
      </c>
      <c r="W16" s="113">
        <f t="shared" si="17"/>
        <v>0</v>
      </c>
      <c r="X16" s="20" t="s">
        <v>20</v>
      </c>
      <c r="Y16" s="21" t="s">
        <v>105</v>
      </c>
      <c r="Z16" s="22" t="str">
        <f t="shared" si="18"/>
        <v>2</v>
      </c>
      <c r="AA16" s="20" t="s">
        <v>20</v>
      </c>
      <c r="AB16" s="21" t="s">
        <v>20</v>
      </c>
      <c r="AC16" s="22">
        <f t="shared" si="19"/>
        <v>0</v>
      </c>
      <c r="AD16" s="23"/>
      <c r="AE16" s="21"/>
      <c r="AF16" s="22"/>
      <c r="AG16" s="24">
        <f t="shared" si="20"/>
        <v>2</v>
      </c>
      <c r="AH16" s="25">
        <f>'20.Spieltag'!AJ16</f>
        <v>246</v>
      </c>
      <c r="AI16" s="32">
        <f>'20.Spieltag'!AK16</f>
        <v>20</v>
      </c>
      <c r="AJ16" s="27">
        <f t="shared" si="21"/>
        <v>248</v>
      </c>
      <c r="AK16" s="28">
        <f t="shared" si="22"/>
        <v>20</v>
      </c>
      <c r="AL16" s="1"/>
    </row>
    <row r="17" spans="1:38" ht="24.9" customHeight="1" thickBot="1" x14ac:dyDescent="0.3">
      <c r="A17" s="32">
        <f t="shared" si="10"/>
        <v>18</v>
      </c>
      <c r="B17" s="24" t="str">
        <f>'8.Spieltag'!B17</f>
        <v>Gudrun</v>
      </c>
      <c r="C17" s="20" t="s">
        <v>105</v>
      </c>
      <c r="D17" s="21" t="s">
        <v>3</v>
      </c>
      <c r="E17" s="22" t="str">
        <f t="shared" si="11"/>
        <v>2</v>
      </c>
      <c r="F17" s="20" t="s">
        <v>105</v>
      </c>
      <c r="G17" s="21" t="s">
        <v>105</v>
      </c>
      <c r="H17" s="22" t="str">
        <f t="shared" si="12"/>
        <v>3</v>
      </c>
      <c r="I17" s="20" t="s">
        <v>106</v>
      </c>
      <c r="J17" s="21" t="s">
        <v>20</v>
      </c>
      <c r="K17" s="22">
        <f t="shared" si="13"/>
        <v>0</v>
      </c>
      <c r="L17" s="20" t="s">
        <v>20</v>
      </c>
      <c r="M17" s="21" t="s">
        <v>105</v>
      </c>
      <c r="N17" s="22">
        <f t="shared" si="14"/>
        <v>0</v>
      </c>
      <c r="O17" s="20" t="s">
        <v>20</v>
      </c>
      <c r="P17" s="21" t="s">
        <v>20</v>
      </c>
      <c r="Q17" s="22">
        <f t="shared" si="15"/>
        <v>0</v>
      </c>
      <c r="R17" s="20" t="s">
        <v>105</v>
      </c>
      <c r="S17" s="21" t="s">
        <v>20</v>
      </c>
      <c r="T17" s="22">
        <f t="shared" si="16"/>
        <v>0</v>
      </c>
      <c r="U17" s="20" t="s">
        <v>106</v>
      </c>
      <c r="V17" s="21" t="s">
        <v>105</v>
      </c>
      <c r="W17" s="113">
        <f t="shared" si="17"/>
        <v>0</v>
      </c>
      <c r="X17" s="20" t="s">
        <v>20</v>
      </c>
      <c r="Y17" s="21" t="s">
        <v>105</v>
      </c>
      <c r="Z17" s="22" t="str">
        <f t="shared" si="18"/>
        <v>2</v>
      </c>
      <c r="AA17" s="20" t="s">
        <v>106</v>
      </c>
      <c r="AB17" s="21" t="s">
        <v>20</v>
      </c>
      <c r="AC17" s="22">
        <f t="shared" si="19"/>
        <v>0</v>
      </c>
      <c r="AD17" s="23"/>
      <c r="AE17" s="21"/>
      <c r="AF17" s="22"/>
      <c r="AG17" s="24">
        <f t="shared" si="20"/>
        <v>7</v>
      </c>
      <c r="AH17" s="25">
        <f>'20.Spieltag'!AJ17</f>
        <v>247</v>
      </c>
      <c r="AI17" s="32">
        <f>'20.Spieltag'!AK17</f>
        <v>19</v>
      </c>
      <c r="AJ17" s="27">
        <f t="shared" si="21"/>
        <v>254</v>
      </c>
      <c r="AK17" s="28">
        <f t="shared" si="22"/>
        <v>18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si="11"/>
        <v>0</v>
      </c>
      <c r="F18" s="20" t="s">
        <v>3</v>
      </c>
      <c r="G18" s="21" t="s">
        <v>20</v>
      </c>
      <c r="H18" s="22">
        <f t="shared" si="12"/>
        <v>0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3</v>
      </c>
      <c r="P18" s="21" t="s">
        <v>106</v>
      </c>
      <c r="Q18" s="22">
        <f t="shared" si="15"/>
        <v>0</v>
      </c>
      <c r="R18" s="20" t="s">
        <v>20</v>
      </c>
      <c r="S18" s="21" t="s">
        <v>105</v>
      </c>
      <c r="T18" s="22">
        <f t="shared" si="16"/>
        <v>0</v>
      </c>
      <c r="U18" s="20" t="s">
        <v>20</v>
      </c>
      <c r="V18" s="21" t="s">
        <v>20</v>
      </c>
      <c r="W18" s="113">
        <f t="shared" si="17"/>
        <v>0</v>
      </c>
      <c r="X18" s="20" t="s">
        <v>20</v>
      </c>
      <c r="Y18" s="21" t="s">
        <v>106</v>
      </c>
      <c r="Z18" s="22" t="str">
        <f t="shared" si="18"/>
        <v>2</v>
      </c>
      <c r="AA18" s="20" t="s">
        <v>105</v>
      </c>
      <c r="AB18" s="21" t="s">
        <v>105</v>
      </c>
      <c r="AC18" s="22">
        <f t="shared" si="19"/>
        <v>0</v>
      </c>
      <c r="AD18" s="23"/>
      <c r="AE18" s="21"/>
      <c r="AF18" s="22"/>
      <c r="AG18" s="24">
        <f t="shared" si="20"/>
        <v>2</v>
      </c>
      <c r="AH18" s="25">
        <f>'20.Spieltag'!AJ18</f>
        <v>306</v>
      </c>
      <c r="AI18" s="32">
        <f>'20.Spieltag'!AK18</f>
        <v>3</v>
      </c>
      <c r="AJ18" s="27">
        <f t="shared" si="21"/>
        <v>308</v>
      </c>
      <c r="AK18" s="28">
        <f t="shared" si="22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113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20"/>
        <v>0</v>
      </c>
      <c r="AH19" s="25">
        <f>'20.Spieltag'!AJ19</f>
        <v>135</v>
      </c>
      <c r="AI19" s="32">
        <f>'20.Spieltag'!AK19</f>
        <v>24</v>
      </c>
      <c r="AJ19" s="27">
        <f t="shared" si="21"/>
        <v>135</v>
      </c>
      <c r="AK19" s="28">
        <f t="shared" si="22"/>
        <v>24</v>
      </c>
      <c r="AL19" s="1"/>
    </row>
    <row r="20" spans="1:38" ht="24.9" customHeight="1" thickBot="1" x14ac:dyDescent="0.3">
      <c r="A20" s="32">
        <f t="shared" si="10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1"/>
        <v>2</v>
      </c>
      <c r="F20" s="20" t="s">
        <v>3</v>
      </c>
      <c r="G20" s="21" t="s">
        <v>105</v>
      </c>
      <c r="H20" s="22">
        <f t="shared" si="12"/>
        <v>0</v>
      </c>
      <c r="I20" s="20" t="s">
        <v>20</v>
      </c>
      <c r="J20" s="21" t="s">
        <v>105</v>
      </c>
      <c r="K20" s="22" t="str">
        <f t="shared" si="13"/>
        <v>2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106</v>
      </c>
      <c r="Q20" s="22">
        <f t="shared" si="15"/>
        <v>0</v>
      </c>
      <c r="R20" s="20" t="s">
        <v>20</v>
      </c>
      <c r="S20" s="21" t="s">
        <v>105</v>
      </c>
      <c r="T20" s="22">
        <f t="shared" si="16"/>
        <v>0</v>
      </c>
      <c r="U20" s="20" t="s">
        <v>105</v>
      </c>
      <c r="V20" s="21" t="s">
        <v>105</v>
      </c>
      <c r="W20" s="113">
        <f t="shared" si="17"/>
        <v>0</v>
      </c>
      <c r="X20" s="20" t="s">
        <v>20</v>
      </c>
      <c r="Y20" s="21" t="s">
        <v>105</v>
      </c>
      <c r="Z20" s="22" t="str">
        <f t="shared" si="18"/>
        <v>2</v>
      </c>
      <c r="AA20" s="20" t="s">
        <v>20</v>
      </c>
      <c r="AB20" s="21" t="s">
        <v>105</v>
      </c>
      <c r="AC20" s="22" t="str">
        <f t="shared" si="19"/>
        <v>2</v>
      </c>
      <c r="AD20" s="23"/>
      <c r="AE20" s="21"/>
      <c r="AF20" s="22"/>
      <c r="AG20" s="24">
        <f t="shared" si="20"/>
        <v>8</v>
      </c>
      <c r="AH20" s="25">
        <f>'20.Spieltag'!AJ20</f>
        <v>276</v>
      </c>
      <c r="AI20" s="32">
        <f>'20.Spieltag'!AK20</f>
        <v>8</v>
      </c>
      <c r="AJ20" s="27">
        <f t="shared" si="21"/>
        <v>284</v>
      </c>
      <c r="AK20" s="28">
        <f t="shared" si="22"/>
        <v>8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20</v>
      </c>
      <c r="D21" s="21" t="s">
        <v>3</v>
      </c>
      <c r="E21" s="22" t="str">
        <f t="shared" si="11"/>
        <v>2</v>
      </c>
      <c r="F21" s="20" t="s">
        <v>20</v>
      </c>
      <c r="G21" s="21" t="s">
        <v>105</v>
      </c>
      <c r="H21" s="22">
        <f t="shared" si="12"/>
        <v>0</v>
      </c>
      <c r="I21" s="20" t="s">
        <v>20</v>
      </c>
      <c r="J21" s="21" t="s">
        <v>105</v>
      </c>
      <c r="K21" s="22" t="str">
        <f t="shared" si="13"/>
        <v>2</v>
      </c>
      <c r="L21" s="20" t="s">
        <v>3</v>
      </c>
      <c r="M21" s="21" t="s">
        <v>105</v>
      </c>
      <c r="N21" s="22">
        <f t="shared" si="14"/>
        <v>0</v>
      </c>
      <c r="O21" s="20" t="s">
        <v>20</v>
      </c>
      <c r="P21" s="21" t="s">
        <v>105</v>
      </c>
      <c r="Q21" s="22">
        <f t="shared" si="15"/>
        <v>0</v>
      </c>
      <c r="R21" s="20" t="s">
        <v>20</v>
      </c>
      <c r="S21" s="21" t="s">
        <v>20</v>
      </c>
      <c r="T21" s="22" t="str">
        <f t="shared" si="16"/>
        <v>3</v>
      </c>
      <c r="U21" s="20" t="s">
        <v>20</v>
      </c>
      <c r="V21" s="21" t="s">
        <v>20</v>
      </c>
      <c r="W21" s="113">
        <f t="shared" si="17"/>
        <v>0</v>
      </c>
      <c r="X21" s="20" t="s">
        <v>3</v>
      </c>
      <c r="Y21" s="21" t="s">
        <v>20</v>
      </c>
      <c r="Z21" s="22" t="str">
        <f t="shared" si="18"/>
        <v>2</v>
      </c>
      <c r="AA21" s="20" t="s">
        <v>20</v>
      </c>
      <c r="AB21" s="21" t="s">
        <v>105</v>
      </c>
      <c r="AC21" s="22" t="str">
        <f t="shared" si="19"/>
        <v>2</v>
      </c>
      <c r="AD21" s="23"/>
      <c r="AE21" s="21"/>
      <c r="AF21" s="22"/>
      <c r="AG21" s="24">
        <f t="shared" si="20"/>
        <v>11</v>
      </c>
      <c r="AH21" s="25">
        <f>'20.Spieltag'!AJ21</f>
        <v>341</v>
      </c>
      <c r="AI21" s="32">
        <f>'20.Spieltag'!AK21</f>
        <v>1</v>
      </c>
      <c r="AJ21" s="27">
        <f t="shared" si="21"/>
        <v>352</v>
      </c>
      <c r="AK21" s="28">
        <f t="shared" si="22"/>
        <v>1</v>
      </c>
      <c r="AL21" s="1"/>
    </row>
    <row r="22" spans="1:38" ht="24.9" customHeight="1" thickBot="1" x14ac:dyDescent="0.3">
      <c r="A22" s="32">
        <f t="shared" si="10"/>
        <v>11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1"/>
        <v>2</v>
      </c>
      <c r="F22" s="20" t="s">
        <v>20</v>
      </c>
      <c r="G22" s="21" t="s">
        <v>106</v>
      </c>
      <c r="H22" s="22">
        <f t="shared" si="12"/>
        <v>0</v>
      </c>
      <c r="I22" s="20" t="s">
        <v>20</v>
      </c>
      <c r="J22" s="21" t="s">
        <v>105</v>
      </c>
      <c r="K22" s="22" t="str">
        <f t="shared" si="13"/>
        <v>2</v>
      </c>
      <c r="L22" s="20" t="s">
        <v>3</v>
      </c>
      <c r="M22" s="21" t="s">
        <v>105</v>
      </c>
      <c r="N22" s="22">
        <f t="shared" si="14"/>
        <v>0</v>
      </c>
      <c r="O22" s="20" t="s">
        <v>20</v>
      </c>
      <c r="P22" s="21" t="s">
        <v>106</v>
      </c>
      <c r="Q22" s="22">
        <f t="shared" si="15"/>
        <v>0</v>
      </c>
      <c r="R22" s="20" t="s">
        <v>20</v>
      </c>
      <c r="S22" s="21" t="s">
        <v>106</v>
      </c>
      <c r="T22" s="22">
        <f t="shared" si="16"/>
        <v>0</v>
      </c>
      <c r="U22" s="20" t="s">
        <v>106</v>
      </c>
      <c r="V22" s="21" t="s">
        <v>105</v>
      </c>
      <c r="W22" s="113">
        <f t="shared" si="17"/>
        <v>0</v>
      </c>
      <c r="X22" s="20" t="s">
        <v>20</v>
      </c>
      <c r="Y22" s="21" t="s">
        <v>106</v>
      </c>
      <c r="Z22" s="22" t="str">
        <f t="shared" si="18"/>
        <v>2</v>
      </c>
      <c r="AA22" s="20" t="s">
        <v>105</v>
      </c>
      <c r="AB22" s="21" t="s">
        <v>20</v>
      </c>
      <c r="AC22" s="22">
        <f t="shared" si="19"/>
        <v>0</v>
      </c>
      <c r="AD22" s="23"/>
      <c r="AE22" s="21"/>
      <c r="AF22" s="22"/>
      <c r="AG22" s="24">
        <f t="shared" si="20"/>
        <v>6</v>
      </c>
      <c r="AH22" s="25">
        <f>'20.Spieltag'!AJ22</f>
        <v>272</v>
      </c>
      <c r="AI22" s="32">
        <f>'20.Spieltag'!AK22</f>
        <v>10</v>
      </c>
      <c r="AJ22" s="27">
        <f t="shared" si="21"/>
        <v>278</v>
      </c>
      <c r="AK22" s="28">
        <f t="shared" si="22"/>
        <v>11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105</v>
      </c>
      <c r="D23" s="21" t="s">
        <v>20</v>
      </c>
      <c r="E23" s="22" t="str">
        <f t="shared" si="11"/>
        <v>2</v>
      </c>
      <c r="F23" s="20" t="s">
        <v>20</v>
      </c>
      <c r="G23" s="21" t="s">
        <v>105</v>
      </c>
      <c r="H23" s="22">
        <f t="shared" si="12"/>
        <v>0</v>
      </c>
      <c r="I23" s="20" t="s">
        <v>20</v>
      </c>
      <c r="J23" s="21" t="s">
        <v>20</v>
      </c>
      <c r="K23" s="22">
        <f t="shared" si="13"/>
        <v>0</v>
      </c>
      <c r="L23" s="20" t="s">
        <v>3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>
        <f t="shared" si="15"/>
        <v>0</v>
      </c>
      <c r="R23" s="20" t="s">
        <v>105</v>
      </c>
      <c r="S23" s="21" t="s">
        <v>20</v>
      </c>
      <c r="T23" s="22">
        <f t="shared" si="16"/>
        <v>0</v>
      </c>
      <c r="U23" s="20" t="s">
        <v>105</v>
      </c>
      <c r="V23" s="21" t="s">
        <v>105</v>
      </c>
      <c r="W23" s="113">
        <f t="shared" si="17"/>
        <v>0</v>
      </c>
      <c r="X23" s="20" t="s">
        <v>3</v>
      </c>
      <c r="Y23" s="21" t="s">
        <v>20</v>
      </c>
      <c r="Z23" s="22" t="str">
        <f t="shared" si="18"/>
        <v>2</v>
      </c>
      <c r="AA23" s="20" t="s">
        <v>20</v>
      </c>
      <c r="AB23" s="21" t="s">
        <v>105</v>
      </c>
      <c r="AC23" s="22" t="str">
        <f t="shared" si="19"/>
        <v>2</v>
      </c>
      <c r="AD23" s="23"/>
      <c r="AE23" s="21"/>
      <c r="AF23" s="22"/>
      <c r="AG23" s="24">
        <f t="shared" si="20"/>
        <v>6</v>
      </c>
      <c r="AH23" s="25">
        <f>'20.Spieltag'!AJ23</f>
        <v>319</v>
      </c>
      <c r="AI23" s="32">
        <f>'20.Spieltag'!AK23</f>
        <v>2</v>
      </c>
      <c r="AJ23" s="27">
        <f t="shared" si="21"/>
        <v>325</v>
      </c>
      <c r="AK23" s="28">
        <f t="shared" si="22"/>
        <v>2</v>
      </c>
      <c r="AL23" s="1"/>
    </row>
    <row r="24" spans="1:38" ht="24.9" customHeight="1" thickBot="1" x14ac:dyDescent="0.3">
      <c r="A24" s="32">
        <f t="shared" si="10"/>
        <v>12</v>
      </c>
      <c r="B24" s="24" t="str">
        <f>'8.Spieltag'!B24</f>
        <v>Reinhold</v>
      </c>
      <c r="C24" s="20" t="s">
        <v>105</v>
      </c>
      <c r="D24" s="21" t="s">
        <v>105</v>
      </c>
      <c r="E24" s="22">
        <f t="shared" si="11"/>
        <v>0</v>
      </c>
      <c r="F24" s="20" t="s">
        <v>3</v>
      </c>
      <c r="G24" s="21" t="s">
        <v>3</v>
      </c>
      <c r="H24" s="22" t="str">
        <f t="shared" si="12"/>
        <v>3</v>
      </c>
      <c r="I24" s="20" t="s">
        <v>106</v>
      </c>
      <c r="J24" s="21" t="s">
        <v>106</v>
      </c>
      <c r="K24" s="22">
        <f t="shared" si="13"/>
        <v>0</v>
      </c>
      <c r="L24" s="20" t="s">
        <v>20</v>
      </c>
      <c r="M24" s="21" t="s">
        <v>106</v>
      </c>
      <c r="N24" s="22">
        <f t="shared" si="14"/>
        <v>0</v>
      </c>
      <c r="O24" s="20" t="s">
        <v>3</v>
      </c>
      <c r="P24" s="21" t="s">
        <v>105</v>
      </c>
      <c r="Q24" s="22">
        <f t="shared" si="15"/>
        <v>0</v>
      </c>
      <c r="R24" s="20" t="s">
        <v>105</v>
      </c>
      <c r="S24" s="21" t="s">
        <v>20</v>
      </c>
      <c r="T24" s="22">
        <f t="shared" si="16"/>
        <v>0</v>
      </c>
      <c r="U24" s="20" t="s">
        <v>106</v>
      </c>
      <c r="V24" s="21" t="s">
        <v>118</v>
      </c>
      <c r="W24" s="113">
        <f t="shared" si="17"/>
        <v>0</v>
      </c>
      <c r="X24" s="20" t="s">
        <v>20</v>
      </c>
      <c r="Y24" s="21" t="s">
        <v>105</v>
      </c>
      <c r="Z24" s="22" t="str">
        <f t="shared" si="18"/>
        <v>2</v>
      </c>
      <c r="AA24" s="20" t="s">
        <v>3</v>
      </c>
      <c r="AB24" s="21" t="s">
        <v>105</v>
      </c>
      <c r="AC24" s="22" t="str">
        <f t="shared" si="19"/>
        <v>2</v>
      </c>
      <c r="AD24" s="23"/>
      <c r="AE24" s="21"/>
      <c r="AF24" s="22"/>
      <c r="AG24" s="24">
        <f t="shared" si="20"/>
        <v>7</v>
      </c>
      <c r="AH24" s="25">
        <f>'20.Spieltag'!AJ24</f>
        <v>266</v>
      </c>
      <c r="AI24" s="32">
        <f>'20.Spieltag'!AK24</f>
        <v>12</v>
      </c>
      <c r="AJ24" s="27">
        <f t="shared" si="21"/>
        <v>273</v>
      </c>
      <c r="AK24" s="28">
        <f t="shared" si="22"/>
        <v>12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22" t="str">
        <f t="shared" si="11"/>
        <v>2</v>
      </c>
      <c r="F25" s="20" t="s">
        <v>105</v>
      </c>
      <c r="G25" s="21" t="s">
        <v>3</v>
      </c>
      <c r="H25" s="22">
        <f t="shared" si="12"/>
        <v>0</v>
      </c>
      <c r="I25" s="20" t="s">
        <v>106</v>
      </c>
      <c r="J25" s="21" t="s">
        <v>105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20</v>
      </c>
      <c r="P25" s="21" t="s">
        <v>105</v>
      </c>
      <c r="Q25" s="22">
        <f t="shared" si="15"/>
        <v>0</v>
      </c>
      <c r="R25" s="20" t="s">
        <v>20</v>
      </c>
      <c r="S25" s="21" t="s">
        <v>105</v>
      </c>
      <c r="T25" s="22">
        <f t="shared" si="16"/>
        <v>0</v>
      </c>
      <c r="U25" s="20" t="s">
        <v>106</v>
      </c>
      <c r="V25" s="21" t="s">
        <v>105</v>
      </c>
      <c r="W25" s="113">
        <f t="shared" si="17"/>
        <v>0</v>
      </c>
      <c r="X25" s="20" t="s">
        <v>20</v>
      </c>
      <c r="Y25" s="21" t="s">
        <v>106</v>
      </c>
      <c r="Z25" s="22" t="str">
        <f t="shared" si="18"/>
        <v>2</v>
      </c>
      <c r="AA25" s="20" t="s">
        <v>105</v>
      </c>
      <c r="AB25" s="21" t="s">
        <v>106</v>
      </c>
      <c r="AC25" s="22" t="str">
        <f t="shared" si="19"/>
        <v>2</v>
      </c>
      <c r="AD25" s="23"/>
      <c r="AE25" s="21"/>
      <c r="AF25" s="22"/>
      <c r="AG25" s="24">
        <f t="shared" si="20"/>
        <v>6</v>
      </c>
      <c r="AH25" s="25">
        <f>'20.Spieltag'!AJ25</f>
        <v>225</v>
      </c>
      <c r="AI25" s="32">
        <f>'20.Spieltag'!AK25</f>
        <v>22</v>
      </c>
      <c r="AJ25" s="27">
        <f t="shared" si="21"/>
        <v>231</v>
      </c>
      <c r="AK25" s="28">
        <f t="shared" si="22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1"/>
        <v>0</v>
      </c>
      <c r="F26" s="20" t="s">
        <v>105</v>
      </c>
      <c r="G26" s="21" t="s">
        <v>105</v>
      </c>
      <c r="H26" s="22" t="str">
        <f t="shared" si="12"/>
        <v>3</v>
      </c>
      <c r="I26" s="20" t="s">
        <v>20</v>
      </c>
      <c r="J26" s="21" t="s">
        <v>105</v>
      </c>
      <c r="K26" s="22" t="str">
        <f t="shared" si="13"/>
        <v>2</v>
      </c>
      <c r="L26" s="20" t="s">
        <v>3</v>
      </c>
      <c r="M26" s="21" t="s">
        <v>105</v>
      </c>
      <c r="N26" s="22">
        <f t="shared" si="14"/>
        <v>0</v>
      </c>
      <c r="O26" s="20" t="s">
        <v>20</v>
      </c>
      <c r="P26" s="21" t="s">
        <v>105</v>
      </c>
      <c r="Q26" s="22">
        <f t="shared" si="15"/>
        <v>0</v>
      </c>
      <c r="R26" s="20" t="s">
        <v>105</v>
      </c>
      <c r="S26" s="21" t="s">
        <v>105</v>
      </c>
      <c r="T26" s="22" t="str">
        <f t="shared" si="16"/>
        <v>3</v>
      </c>
      <c r="U26" s="20" t="s">
        <v>105</v>
      </c>
      <c r="V26" s="21" t="s">
        <v>20</v>
      </c>
      <c r="W26" s="113">
        <f t="shared" si="17"/>
        <v>0</v>
      </c>
      <c r="X26" s="20" t="s">
        <v>3</v>
      </c>
      <c r="Y26" s="21" t="s">
        <v>105</v>
      </c>
      <c r="Z26" s="22" t="str">
        <f t="shared" si="18"/>
        <v>2</v>
      </c>
      <c r="AA26" s="20" t="s">
        <v>20</v>
      </c>
      <c r="AB26" s="21" t="s">
        <v>106</v>
      </c>
      <c r="AC26" s="22" t="str">
        <f t="shared" si="19"/>
        <v>2</v>
      </c>
      <c r="AD26" s="23"/>
      <c r="AE26" s="21"/>
      <c r="AF26" s="22"/>
      <c r="AG26" s="24">
        <f t="shared" si="20"/>
        <v>12</v>
      </c>
      <c r="AH26" s="25">
        <f>'20.Spieltag'!AJ26</f>
        <v>214</v>
      </c>
      <c r="AI26" s="32">
        <f>'20.Spieltag'!AK26</f>
        <v>23</v>
      </c>
      <c r="AJ26" s="27">
        <f t="shared" si="21"/>
        <v>226</v>
      </c>
      <c r="AK26" s="28">
        <f t="shared" si="22"/>
        <v>23</v>
      </c>
      <c r="AL26" s="1"/>
    </row>
    <row r="27" spans="1:38" ht="24.9" customHeight="1" thickBot="1" x14ac:dyDescent="0.3">
      <c r="A27" s="32">
        <f t="shared" si="10"/>
        <v>8</v>
      </c>
      <c r="B27" s="24" t="str">
        <f>'8.Spieltag'!B27</f>
        <v>schalke-willi</v>
      </c>
      <c r="C27" s="20" t="s">
        <v>20</v>
      </c>
      <c r="D27" s="21" t="s">
        <v>105</v>
      </c>
      <c r="E27" s="22">
        <f t="shared" si="11"/>
        <v>0</v>
      </c>
      <c r="F27" s="20" t="s">
        <v>105</v>
      </c>
      <c r="G27" s="21" t="s">
        <v>106</v>
      </c>
      <c r="H27" s="22">
        <f t="shared" si="12"/>
        <v>0</v>
      </c>
      <c r="I27" s="20" t="s">
        <v>105</v>
      </c>
      <c r="J27" s="21" t="s">
        <v>105</v>
      </c>
      <c r="K27" s="22">
        <f t="shared" si="13"/>
        <v>0</v>
      </c>
      <c r="L27" s="20" t="s">
        <v>20</v>
      </c>
      <c r="M27" s="21" t="s">
        <v>105</v>
      </c>
      <c r="N27" s="22">
        <f t="shared" si="14"/>
        <v>0</v>
      </c>
      <c r="O27" s="20" t="s">
        <v>105</v>
      </c>
      <c r="P27" s="21" t="s">
        <v>105</v>
      </c>
      <c r="Q27" s="22">
        <f t="shared" si="15"/>
        <v>0</v>
      </c>
      <c r="R27" s="20" t="s">
        <v>20</v>
      </c>
      <c r="S27" s="21" t="s">
        <v>20</v>
      </c>
      <c r="T27" s="22" t="str">
        <f t="shared" si="16"/>
        <v>3</v>
      </c>
      <c r="U27" s="20" t="s">
        <v>20</v>
      </c>
      <c r="V27" s="21" t="s">
        <v>20</v>
      </c>
      <c r="W27" s="113">
        <f t="shared" si="17"/>
        <v>0</v>
      </c>
      <c r="X27" s="20" t="s">
        <v>20</v>
      </c>
      <c r="Y27" s="21" t="s">
        <v>105</v>
      </c>
      <c r="Z27" s="22" t="str">
        <f t="shared" si="18"/>
        <v>2</v>
      </c>
      <c r="AA27" s="20" t="s">
        <v>3</v>
      </c>
      <c r="AB27" s="21" t="s">
        <v>20</v>
      </c>
      <c r="AC27" s="22" t="str">
        <f t="shared" si="19"/>
        <v>2</v>
      </c>
      <c r="AD27" s="23"/>
      <c r="AE27" s="21"/>
      <c r="AF27" s="22"/>
      <c r="AG27" s="24">
        <f t="shared" si="20"/>
        <v>7</v>
      </c>
      <c r="AH27" s="25">
        <f>'20.Spieltag'!AJ27</f>
        <v>277</v>
      </c>
      <c r="AI27" s="32">
        <f>'20.Spieltag'!AK27</f>
        <v>7</v>
      </c>
      <c r="AJ27" s="27">
        <f t="shared" si="21"/>
        <v>284</v>
      </c>
      <c r="AK27" s="28">
        <f t="shared" si="22"/>
        <v>8</v>
      </c>
      <c r="AL27" s="1"/>
    </row>
    <row r="28" spans="1:38" ht="24.9" customHeight="1" thickBot="1" x14ac:dyDescent="0.3">
      <c r="A28" s="32">
        <f t="shared" si="10"/>
        <v>8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1"/>
        <v>2</v>
      </c>
      <c r="F28" s="20" t="s">
        <v>105</v>
      </c>
      <c r="G28" s="21" t="s">
        <v>20</v>
      </c>
      <c r="H28" s="22">
        <f t="shared" si="12"/>
        <v>0</v>
      </c>
      <c r="I28" s="20" t="s">
        <v>105</v>
      </c>
      <c r="J28" s="21" t="s">
        <v>106</v>
      </c>
      <c r="K28" s="22" t="str">
        <f t="shared" si="13"/>
        <v>2</v>
      </c>
      <c r="L28" s="20" t="s">
        <v>20</v>
      </c>
      <c r="M28" s="21" t="s">
        <v>20</v>
      </c>
      <c r="N28" s="22" t="str">
        <f t="shared" si="14"/>
        <v>3</v>
      </c>
      <c r="O28" s="20" t="s">
        <v>105</v>
      </c>
      <c r="P28" s="21" t="s">
        <v>105</v>
      </c>
      <c r="Q28" s="22">
        <f t="shared" si="15"/>
        <v>0</v>
      </c>
      <c r="R28" s="20" t="s">
        <v>106</v>
      </c>
      <c r="S28" s="21" t="s">
        <v>106</v>
      </c>
      <c r="T28" s="22" t="str">
        <f t="shared" si="16"/>
        <v>3</v>
      </c>
      <c r="U28" s="20" t="s">
        <v>106</v>
      </c>
      <c r="V28" s="21" t="s">
        <v>105</v>
      </c>
      <c r="W28" s="113">
        <f t="shared" si="17"/>
        <v>0</v>
      </c>
      <c r="X28" s="20" t="s">
        <v>20</v>
      </c>
      <c r="Y28" s="21" t="s">
        <v>105</v>
      </c>
      <c r="Z28" s="22" t="str">
        <f t="shared" si="18"/>
        <v>2</v>
      </c>
      <c r="AA28" s="20" t="s">
        <v>105</v>
      </c>
      <c r="AB28" s="21" t="s">
        <v>105</v>
      </c>
      <c r="AC28" s="22">
        <f t="shared" si="19"/>
        <v>0</v>
      </c>
      <c r="AD28" s="23"/>
      <c r="AE28" s="21"/>
      <c r="AF28" s="22"/>
      <c r="AG28" s="24">
        <f t="shared" si="20"/>
        <v>12</v>
      </c>
      <c r="AH28" s="25">
        <f>'20.Spieltag'!AJ28</f>
        <v>272</v>
      </c>
      <c r="AI28" s="32">
        <f>'20.Spieltag'!AK28</f>
        <v>10</v>
      </c>
      <c r="AJ28" s="27">
        <f t="shared" si="21"/>
        <v>284</v>
      </c>
      <c r="AK28" s="28">
        <f t="shared" si="22"/>
        <v>8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3</v>
      </c>
      <c r="E29" s="22" t="str">
        <f t="shared" si="11"/>
        <v>2</v>
      </c>
      <c r="F29" s="20" t="s">
        <v>105</v>
      </c>
      <c r="G29" s="21" t="s">
        <v>106</v>
      </c>
      <c r="H29" s="22">
        <f t="shared" si="12"/>
        <v>0</v>
      </c>
      <c r="I29" s="20" t="s">
        <v>20</v>
      </c>
      <c r="J29" s="21" t="s">
        <v>105</v>
      </c>
      <c r="K29" s="22" t="str">
        <f t="shared" si="13"/>
        <v>2</v>
      </c>
      <c r="L29" s="20" t="s">
        <v>20</v>
      </c>
      <c r="M29" s="21" t="s">
        <v>20</v>
      </c>
      <c r="N29" s="22" t="str">
        <f t="shared" si="14"/>
        <v>3</v>
      </c>
      <c r="O29" s="20" t="s">
        <v>20</v>
      </c>
      <c r="P29" s="21" t="s">
        <v>106</v>
      </c>
      <c r="Q29" s="22">
        <f t="shared" si="15"/>
        <v>0</v>
      </c>
      <c r="R29" s="20" t="s">
        <v>20</v>
      </c>
      <c r="S29" s="21" t="s">
        <v>105</v>
      </c>
      <c r="T29" s="22">
        <f t="shared" si="16"/>
        <v>0</v>
      </c>
      <c r="U29" s="20" t="s">
        <v>105</v>
      </c>
      <c r="V29" s="21" t="s">
        <v>20</v>
      </c>
      <c r="W29" s="113">
        <f t="shared" si="17"/>
        <v>0</v>
      </c>
      <c r="X29" s="20" t="s">
        <v>3</v>
      </c>
      <c r="Y29" s="21" t="s">
        <v>106</v>
      </c>
      <c r="Z29" s="22" t="str">
        <f t="shared" si="18"/>
        <v>2</v>
      </c>
      <c r="AA29" s="20" t="s">
        <v>20</v>
      </c>
      <c r="AB29" s="21" t="s">
        <v>105</v>
      </c>
      <c r="AC29" s="22" t="str">
        <f t="shared" si="19"/>
        <v>2</v>
      </c>
      <c r="AD29" s="23"/>
      <c r="AE29" s="21"/>
      <c r="AF29" s="22"/>
      <c r="AG29" s="24">
        <f t="shared" si="20"/>
        <v>11</v>
      </c>
      <c r="AH29" s="25">
        <f>'20.Spieltag'!AJ29</f>
        <v>305</v>
      </c>
      <c r="AI29" s="32">
        <f>'20.Spieltag'!AK29</f>
        <v>4</v>
      </c>
      <c r="AJ29" s="27">
        <f t="shared" si="21"/>
        <v>316</v>
      </c>
      <c r="AK29" s="28">
        <f t="shared" si="22"/>
        <v>3</v>
      </c>
      <c r="AL29" s="1"/>
    </row>
    <row r="30" spans="1:38" ht="28.2" customHeight="1" thickBot="1" x14ac:dyDescent="0.3">
      <c r="A30" s="32">
        <f t="shared" si="10"/>
        <v>13</v>
      </c>
      <c r="B30" s="24" t="str">
        <f>'8.Spieltag'!B30</f>
        <v>Silfa04</v>
      </c>
      <c r="C30" s="20" t="s">
        <v>105</v>
      </c>
      <c r="D30" s="21" t="s">
        <v>3</v>
      </c>
      <c r="E30" s="22" t="str">
        <f t="shared" si="11"/>
        <v>2</v>
      </c>
      <c r="F30" s="20" t="s">
        <v>3</v>
      </c>
      <c r="G30" s="21" t="s">
        <v>3</v>
      </c>
      <c r="H30" s="22" t="str">
        <f t="shared" si="12"/>
        <v>3</v>
      </c>
      <c r="I30" s="20" t="s">
        <v>20</v>
      </c>
      <c r="J30" s="21" t="s">
        <v>106</v>
      </c>
      <c r="K30" s="22" t="str">
        <f t="shared" si="13"/>
        <v>5</v>
      </c>
      <c r="L30" s="20" t="s">
        <v>3</v>
      </c>
      <c r="M30" s="21" t="s">
        <v>105</v>
      </c>
      <c r="N30" s="22">
        <f t="shared" si="14"/>
        <v>0</v>
      </c>
      <c r="O30" s="20" t="s">
        <v>20</v>
      </c>
      <c r="P30" s="21" t="s">
        <v>105</v>
      </c>
      <c r="Q30" s="22">
        <f t="shared" si="15"/>
        <v>0</v>
      </c>
      <c r="R30" s="20" t="s">
        <v>105</v>
      </c>
      <c r="S30" s="21" t="s">
        <v>20</v>
      </c>
      <c r="T30" s="22">
        <f t="shared" si="16"/>
        <v>0</v>
      </c>
      <c r="U30" s="20" t="s">
        <v>106</v>
      </c>
      <c r="V30" s="21" t="s">
        <v>105</v>
      </c>
      <c r="W30" s="113">
        <f t="shared" si="17"/>
        <v>0</v>
      </c>
      <c r="X30" s="20" t="s">
        <v>20</v>
      </c>
      <c r="Y30" s="21" t="s">
        <v>106</v>
      </c>
      <c r="Z30" s="22" t="str">
        <f t="shared" si="18"/>
        <v>2</v>
      </c>
      <c r="AA30" s="20" t="s">
        <v>20</v>
      </c>
      <c r="AB30" s="21" t="s">
        <v>105</v>
      </c>
      <c r="AC30" s="22" t="str">
        <f t="shared" si="19"/>
        <v>2</v>
      </c>
      <c r="AD30" s="23"/>
      <c r="AE30" s="21"/>
      <c r="AF30" s="22"/>
      <c r="AG30" s="24">
        <f t="shared" si="20"/>
        <v>14</v>
      </c>
      <c r="AH30" s="25">
        <f>'20.Spieltag'!AJ30</f>
        <v>258</v>
      </c>
      <c r="AI30" s="32">
        <f>'20.Spieltag'!AK30</f>
        <v>14</v>
      </c>
      <c r="AJ30" s="27">
        <f t="shared" si="21"/>
        <v>272</v>
      </c>
      <c r="AK30" s="28">
        <f t="shared" si="22"/>
        <v>13</v>
      </c>
      <c r="AL30" s="1"/>
    </row>
    <row r="31" spans="1:38" ht="28.2" customHeight="1" thickBot="1" x14ac:dyDescent="0.3">
      <c r="A31" s="32">
        <f>AK31</f>
        <v>5</v>
      </c>
      <c r="B31" s="24" t="str">
        <f>'8.Spieltag'!B31</f>
        <v>Silja04</v>
      </c>
      <c r="C31" s="20" t="s">
        <v>105</v>
      </c>
      <c r="D31" s="21" t="s">
        <v>20</v>
      </c>
      <c r="E31" s="22" t="str">
        <f t="shared" si="11"/>
        <v>2</v>
      </c>
      <c r="F31" s="20" t="s">
        <v>3</v>
      </c>
      <c r="G31" s="21" t="s">
        <v>105</v>
      </c>
      <c r="H31" s="22">
        <f t="shared" si="12"/>
        <v>0</v>
      </c>
      <c r="I31" s="20" t="s">
        <v>20</v>
      </c>
      <c r="J31" s="21" t="s">
        <v>20</v>
      </c>
      <c r="K31" s="22">
        <f t="shared" si="13"/>
        <v>0</v>
      </c>
      <c r="L31" s="20" t="s">
        <v>3</v>
      </c>
      <c r="M31" s="21" t="s">
        <v>105</v>
      </c>
      <c r="N31" s="22">
        <f t="shared" si="14"/>
        <v>0</v>
      </c>
      <c r="O31" s="20" t="s">
        <v>20</v>
      </c>
      <c r="P31" s="21" t="s">
        <v>106</v>
      </c>
      <c r="Q31" s="22">
        <f t="shared" si="15"/>
        <v>0</v>
      </c>
      <c r="R31" s="20" t="s">
        <v>106</v>
      </c>
      <c r="S31" s="21" t="s">
        <v>105</v>
      </c>
      <c r="T31" s="22">
        <f t="shared" si="16"/>
        <v>0</v>
      </c>
      <c r="U31" s="20" t="s">
        <v>20</v>
      </c>
      <c r="V31" s="21" t="s">
        <v>20</v>
      </c>
      <c r="W31" s="113">
        <f t="shared" si="17"/>
        <v>0</v>
      </c>
      <c r="X31" s="20" t="s">
        <v>20</v>
      </c>
      <c r="Y31" s="21" t="s">
        <v>105</v>
      </c>
      <c r="Z31" s="22" t="str">
        <f t="shared" si="18"/>
        <v>2</v>
      </c>
      <c r="AA31" s="20" t="s">
        <v>105</v>
      </c>
      <c r="AB31" s="21" t="s">
        <v>105</v>
      </c>
      <c r="AC31" s="22">
        <f t="shared" si="19"/>
        <v>0</v>
      </c>
      <c r="AD31" s="23"/>
      <c r="AE31" s="21"/>
      <c r="AF31" s="22"/>
      <c r="AG31" s="24">
        <f t="shared" si="20"/>
        <v>4</v>
      </c>
      <c r="AH31" s="25">
        <f>'20.Spieltag'!AJ31</f>
        <v>294</v>
      </c>
      <c r="AI31" s="32">
        <f>'20.Spieltag'!AK31</f>
        <v>5</v>
      </c>
      <c r="AJ31" s="27">
        <f t="shared" si="21"/>
        <v>298</v>
      </c>
      <c r="AK31" s="28">
        <f t="shared" si="22"/>
        <v>5</v>
      </c>
      <c r="AL31" s="1"/>
    </row>
    <row r="32" spans="1:38" ht="28.2" customHeight="1" thickBot="1" x14ac:dyDescent="0.3">
      <c r="A32" s="32">
        <f t="shared" si="10"/>
        <v>16</v>
      </c>
      <c r="B32" s="24" t="str">
        <f>'8.Spieltag'!B32</f>
        <v>SkillFailer</v>
      </c>
      <c r="C32" s="20"/>
      <c r="D32" s="21"/>
      <c r="E32" s="22"/>
      <c r="F32" s="20" t="s">
        <v>20</v>
      </c>
      <c r="G32" s="21" t="s">
        <v>105</v>
      </c>
      <c r="H32" s="22">
        <f t="shared" si="12"/>
        <v>0</v>
      </c>
      <c r="I32" s="20" t="s">
        <v>20</v>
      </c>
      <c r="J32" s="21" t="s">
        <v>105</v>
      </c>
      <c r="K32" s="22" t="str">
        <f t="shared" si="13"/>
        <v>2</v>
      </c>
      <c r="L32" s="20" t="s">
        <v>3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>
        <f t="shared" si="15"/>
        <v>0</v>
      </c>
      <c r="R32" s="20" t="s">
        <v>105</v>
      </c>
      <c r="S32" s="21" t="s">
        <v>20</v>
      </c>
      <c r="T32" s="22">
        <f t="shared" si="16"/>
        <v>0</v>
      </c>
      <c r="U32" s="20" t="s">
        <v>105</v>
      </c>
      <c r="V32" s="21" t="s">
        <v>20</v>
      </c>
      <c r="W32" s="113">
        <f t="shared" si="17"/>
        <v>0</v>
      </c>
      <c r="X32" s="20" t="s">
        <v>105</v>
      </c>
      <c r="Y32" s="21" t="s">
        <v>20</v>
      </c>
      <c r="Z32" s="22">
        <f t="shared" si="18"/>
        <v>0</v>
      </c>
      <c r="AA32" s="20" t="s">
        <v>105</v>
      </c>
      <c r="AB32" s="21" t="s">
        <v>20</v>
      </c>
      <c r="AC32" s="22">
        <f t="shared" si="19"/>
        <v>0</v>
      </c>
      <c r="AD32" s="23"/>
      <c r="AE32" s="21"/>
      <c r="AF32" s="22"/>
      <c r="AG32" s="24">
        <f t="shared" si="20"/>
        <v>2</v>
      </c>
      <c r="AH32" s="25">
        <f>'20.Spieltag'!AJ32</f>
        <v>257</v>
      </c>
      <c r="AI32" s="32">
        <f>'20.Spieltag'!AK32</f>
        <v>15</v>
      </c>
      <c r="AJ32" s="27">
        <f t="shared" si="21"/>
        <v>259</v>
      </c>
      <c r="AK32" s="28">
        <f t="shared" si="22"/>
        <v>16</v>
      </c>
      <c r="AL32" s="1"/>
    </row>
    <row r="33" spans="1:38" ht="28.2" customHeight="1" thickBot="1" x14ac:dyDescent="0.3">
      <c r="A33" s="32">
        <f t="shared" si="10"/>
        <v>20</v>
      </c>
      <c r="B33" s="24" t="str">
        <f>'8.Spieltag'!B33</f>
        <v>Tanja 04</v>
      </c>
      <c r="C33" s="20" t="s">
        <v>105</v>
      </c>
      <c r="D33" s="21" t="s">
        <v>20</v>
      </c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0" t="s">
        <v>20</v>
      </c>
      <c r="G33" s="21" t="s">
        <v>105</v>
      </c>
      <c r="H33" s="22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105</v>
      </c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2</v>
      </c>
      <c r="L33" s="20" t="s">
        <v>20</v>
      </c>
      <c r="M33" s="21" t="s">
        <v>106</v>
      </c>
      <c r="N33" s="22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0" t="s">
        <v>20</v>
      </c>
      <c r="P33" s="21" t="s">
        <v>106</v>
      </c>
      <c r="Q33" s="22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0" t="s">
        <v>20</v>
      </c>
      <c r="S33" s="21" t="s">
        <v>105</v>
      </c>
      <c r="T33" s="22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0" t="s">
        <v>105</v>
      </c>
      <c r="V33" s="21" t="s">
        <v>20</v>
      </c>
      <c r="W33" s="113">
        <f t="shared" si="17"/>
        <v>0</v>
      </c>
      <c r="X33" s="20" t="s">
        <v>20</v>
      </c>
      <c r="Y33" s="21" t="s">
        <v>106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1">E33+H33+K33+N33+Q33+T33+W33+Z33+AC33+AF33</f>
        <v>6</v>
      </c>
      <c r="AH33" s="25">
        <f>'20.Spieltag'!AJ33</f>
        <v>242</v>
      </c>
      <c r="AI33" s="32">
        <f>'20.Spieltag'!AK33</f>
        <v>21</v>
      </c>
      <c r="AJ33" s="27">
        <f t="shared" ref="AJ33" si="32">AG33+AH33</f>
        <v>248</v>
      </c>
      <c r="AK33" s="28">
        <f t="shared" si="22"/>
        <v>20</v>
      </c>
      <c r="AL33" s="1"/>
    </row>
    <row r="34" spans="1:38" ht="28.2" customHeight="1" thickBot="1" x14ac:dyDescent="0.3">
      <c r="A34" s="32">
        <f t="shared" ref="A34" si="33">AK34</f>
        <v>17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0" t="s">
        <v>20</v>
      </c>
      <c r="G34" s="21" t="s">
        <v>105</v>
      </c>
      <c r="H34" s="22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0" t="s">
        <v>105</v>
      </c>
      <c r="J34" s="21" t="s">
        <v>20</v>
      </c>
      <c r="K34" s="22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0" t="s">
        <v>3</v>
      </c>
      <c r="M34" s="21" t="s">
        <v>105</v>
      </c>
      <c r="N34" s="22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0" t="s">
        <v>20</v>
      </c>
      <c r="P34" s="21" t="s">
        <v>106</v>
      </c>
      <c r="Q34" s="22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0" t="s">
        <v>20</v>
      </c>
      <c r="S34" s="21" t="s">
        <v>105</v>
      </c>
      <c r="T34" s="22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20</v>
      </c>
      <c r="W34" s="113">
        <f t="shared" si="17"/>
        <v>0</v>
      </c>
      <c r="X34" s="20" t="s">
        <v>20</v>
      </c>
      <c r="Y34" s="21" t="s">
        <v>106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0" t="s">
        <v>20</v>
      </c>
      <c r="AB34" s="21" t="s">
        <v>105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6</v>
      </c>
      <c r="AH34" s="25">
        <f>'20.Spieltag'!AJ34</f>
        <v>250</v>
      </c>
      <c r="AI34" s="32">
        <f>'20.Spieltag'!AK34</f>
        <v>18</v>
      </c>
      <c r="AJ34" s="27">
        <f t="shared" ref="AJ34" si="43">AG34+AH34</f>
        <v>256</v>
      </c>
      <c r="AK34" s="28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4" priority="17">
      <formula>($AG11&gt;40)</formula>
    </cfRule>
  </conditionalFormatting>
  <conditionalFormatting sqref="B31:B32">
    <cfRule type="expression" dxfId="103" priority="8">
      <formula>($AG31&gt;40)</formula>
    </cfRule>
  </conditionalFormatting>
  <conditionalFormatting sqref="B33:B34">
    <cfRule type="expression" dxfId="102" priority="6">
      <formula>($AG33&gt;40)</formula>
    </cfRule>
  </conditionalFormatting>
  <conditionalFormatting sqref="AG1:AG1048576">
    <cfRule type="top10" dxfId="10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L42"/>
  <sheetViews>
    <sheetView workbookViewId="0">
      <selection activeCell="G36" sqref="G3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12</v>
      </c>
      <c r="G4" s="66"/>
      <c r="H4" s="66"/>
      <c r="I4" s="65" t="s">
        <v>19</v>
      </c>
      <c r="J4" s="66"/>
      <c r="K4" s="66"/>
      <c r="L4" s="65" t="s">
        <v>17</v>
      </c>
      <c r="M4" s="66"/>
      <c r="N4" s="66"/>
      <c r="O4" s="65" t="s">
        <v>65</v>
      </c>
      <c r="P4" s="66"/>
      <c r="Q4" s="66"/>
      <c r="R4" s="65" t="s">
        <v>62</v>
      </c>
      <c r="S4" s="66"/>
      <c r="T4" s="66"/>
      <c r="U4" s="65" t="s">
        <v>61</v>
      </c>
      <c r="V4" s="66"/>
      <c r="W4" s="66"/>
      <c r="X4" s="65" t="s">
        <v>14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13</v>
      </c>
      <c r="D6" s="68"/>
      <c r="E6" s="69"/>
      <c r="F6" s="64" t="s">
        <v>63</v>
      </c>
      <c r="G6" s="68"/>
      <c r="H6" s="69"/>
      <c r="I6" s="64" t="s">
        <v>66</v>
      </c>
      <c r="J6" s="68"/>
      <c r="K6" s="69"/>
      <c r="L6" s="64" t="s">
        <v>22</v>
      </c>
      <c r="M6" s="68"/>
      <c r="N6" s="69"/>
      <c r="O6" s="64" t="s">
        <v>64</v>
      </c>
      <c r="P6" s="68"/>
      <c r="Q6" s="69"/>
      <c r="R6" s="64" t="s">
        <v>15</v>
      </c>
      <c r="S6" s="68"/>
      <c r="T6" s="69"/>
      <c r="U6" s="64" t="s">
        <v>18</v>
      </c>
      <c r="V6" s="68"/>
      <c r="W6" s="69"/>
      <c r="X6" s="64" t="s">
        <v>103</v>
      </c>
      <c r="Y6" s="68"/>
      <c r="Z6" s="69"/>
      <c r="AA6" s="64" t="s">
        <v>16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3</v>
      </c>
      <c r="E10" s="92" t="s">
        <v>1</v>
      </c>
      <c r="F10" s="90" t="s">
        <v>106</v>
      </c>
      <c r="G10" s="91" t="s">
        <v>106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106</v>
      </c>
      <c r="N10" s="92" t="s">
        <v>1</v>
      </c>
      <c r="O10" s="90" t="s">
        <v>105</v>
      </c>
      <c r="P10" s="91" t="s">
        <v>3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105</v>
      </c>
      <c r="V10" s="91" t="s">
        <v>105</v>
      </c>
      <c r="W10" s="92" t="s">
        <v>1</v>
      </c>
      <c r="X10" s="90" t="s">
        <v>20</v>
      </c>
      <c r="Y10" s="91" t="s">
        <v>106</v>
      </c>
      <c r="Z10" s="92" t="s">
        <v>1</v>
      </c>
      <c r="AA10" s="90" t="s">
        <v>106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16</v>
      </c>
      <c r="B11" s="24" t="str">
        <f>'8.Spieltag'!B11</f>
        <v>archie04</v>
      </c>
      <c r="C11" s="20" t="s">
        <v>105</v>
      </c>
      <c r="D11" s="21" t="s">
        <v>3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20</v>
      </c>
      <c r="G11" s="21" t="s">
        <v>106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3</v>
      </c>
      <c r="J11" s="21" t="s">
        <v>106</v>
      </c>
      <c r="K11" s="22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3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5</v>
      </c>
      <c r="R11" s="20" t="s">
        <v>105</v>
      </c>
      <c r="S11" s="21" t="s">
        <v>105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3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19</v>
      </c>
      <c r="AH11" s="25">
        <f>'21.Spieltag'!AJ11</f>
        <v>253</v>
      </c>
      <c r="AI11" s="32">
        <f>'21.Spieltag'!AK11</f>
        <v>19</v>
      </c>
      <c r="AJ11" s="27">
        <f t="shared" ref="AJ11" si="8">AG11+AH11</f>
        <v>272</v>
      </c>
      <c r="AK11" s="28">
        <f>RANK(AJ11,$AJ$11:$AJ$34)</f>
        <v>16</v>
      </c>
    </row>
    <row r="12" spans="1:38" ht="24.9" customHeight="1" thickBot="1" x14ac:dyDescent="0.3">
      <c r="A12" s="32">
        <f t="shared" ref="A12:A33" si="9">AK12</f>
        <v>11</v>
      </c>
      <c r="B12" s="24" t="str">
        <f>'8.Spieltag'!B12</f>
        <v>atschi91</v>
      </c>
      <c r="C12" s="20" t="s">
        <v>105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0" t="s">
        <v>3</v>
      </c>
      <c r="G12" s="21" t="s">
        <v>106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105</v>
      </c>
      <c r="M12" s="21" t="s">
        <v>105</v>
      </c>
      <c r="N12" s="22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0" t="s">
        <v>106</v>
      </c>
      <c r="P12" s="21" t="s">
        <v>20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0" t="s">
        <v>20</v>
      </c>
      <c r="S12" s="21" t="s">
        <v>105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105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106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'21.Spieltag'!AJ12</f>
        <v>285</v>
      </c>
      <c r="AI12" s="32">
        <f>'21.Spieltag'!AK12</f>
        <v>7</v>
      </c>
      <c r="AJ12" s="27">
        <f t="shared" ref="AJ12:AJ32" si="20">AG12+AH12</f>
        <v>295</v>
      </c>
      <c r="AK12" s="28">
        <f t="shared" ref="AK12:AK34" si="21">RANK(AJ12,$AJ$11:$AJ$34)</f>
        <v>11</v>
      </c>
    </row>
    <row r="13" spans="1:38" ht="24.9" customHeight="1" thickBot="1" x14ac:dyDescent="0.3">
      <c r="A13" s="32">
        <f t="shared" si="9"/>
        <v>14</v>
      </c>
      <c r="B13" s="24" t="str">
        <f>'8.Spieltag'!B13</f>
        <v>cilli37</v>
      </c>
      <c r="C13" s="20" t="s">
        <v>105</v>
      </c>
      <c r="D13" s="21" t="s">
        <v>3</v>
      </c>
      <c r="E13" s="22" t="str">
        <f t="shared" si="10"/>
        <v>2</v>
      </c>
      <c r="F13" s="20" t="s">
        <v>20</v>
      </c>
      <c r="G13" s="21" t="s">
        <v>105</v>
      </c>
      <c r="H13" s="113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105</v>
      </c>
      <c r="M13" s="21" t="s">
        <v>20</v>
      </c>
      <c r="N13" s="22">
        <f t="shared" si="13"/>
        <v>0</v>
      </c>
      <c r="O13" s="20" t="s">
        <v>106</v>
      </c>
      <c r="P13" s="21" t="s">
        <v>3</v>
      </c>
      <c r="Q13" s="22" t="str">
        <f t="shared" si="14"/>
        <v>2</v>
      </c>
      <c r="R13" s="20" t="s">
        <v>20</v>
      </c>
      <c r="S13" s="21" t="s">
        <v>20</v>
      </c>
      <c r="T13" s="22" t="str">
        <f t="shared" si="15"/>
        <v>3</v>
      </c>
      <c r="U13" s="20" t="s">
        <v>3</v>
      </c>
      <c r="V13" s="21" t="s">
        <v>20</v>
      </c>
      <c r="W13" s="22">
        <f t="shared" si="16"/>
        <v>0</v>
      </c>
      <c r="X13" s="20" t="s">
        <v>20</v>
      </c>
      <c r="Y13" s="21" t="s">
        <v>20</v>
      </c>
      <c r="Z13" s="22">
        <f t="shared" si="17"/>
        <v>0</v>
      </c>
      <c r="AA13" s="20" t="s">
        <v>106</v>
      </c>
      <c r="AB13" s="21" t="s">
        <v>3</v>
      </c>
      <c r="AC13" s="22">
        <f t="shared" si="18"/>
        <v>0</v>
      </c>
      <c r="AD13" s="23"/>
      <c r="AE13" s="21"/>
      <c r="AF13" s="22"/>
      <c r="AG13" s="24">
        <f t="shared" si="19"/>
        <v>9</v>
      </c>
      <c r="AH13" s="25">
        <f>'21.Spieltag'!AJ13</f>
        <v>270</v>
      </c>
      <c r="AI13" s="32">
        <f>'21.Spieltag'!AK13</f>
        <v>14</v>
      </c>
      <c r="AJ13" s="27">
        <f t="shared" si="20"/>
        <v>279</v>
      </c>
      <c r="AK13" s="28">
        <f t="shared" si="21"/>
        <v>14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106</v>
      </c>
      <c r="D14" s="21" t="s">
        <v>20</v>
      </c>
      <c r="E14" s="22" t="str">
        <f t="shared" si="10"/>
        <v>2</v>
      </c>
      <c r="F14" s="20" t="s">
        <v>20</v>
      </c>
      <c r="G14" s="21" t="s">
        <v>106</v>
      </c>
      <c r="H14" s="113">
        <f t="shared" si="11"/>
        <v>0</v>
      </c>
      <c r="I14" s="20" t="s">
        <v>105</v>
      </c>
      <c r="J14" s="21" t="s">
        <v>105</v>
      </c>
      <c r="K14" s="22">
        <f t="shared" si="12"/>
        <v>0</v>
      </c>
      <c r="L14" s="20" t="s">
        <v>106</v>
      </c>
      <c r="M14" s="21" t="s">
        <v>20</v>
      </c>
      <c r="N14" s="22">
        <f t="shared" si="13"/>
        <v>0</v>
      </c>
      <c r="O14" s="20" t="s">
        <v>106</v>
      </c>
      <c r="P14" s="21" t="s">
        <v>3</v>
      </c>
      <c r="Q14" s="22" t="str">
        <f t="shared" si="14"/>
        <v>2</v>
      </c>
      <c r="R14" s="20" t="s">
        <v>105</v>
      </c>
      <c r="S14" s="21" t="s">
        <v>20</v>
      </c>
      <c r="T14" s="22">
        <f t="shared" si="15"/>
        <v>0</v>
      </c>
      <c r="U14" s="20" t="s">
        <v>105</v>
      </c>
      <c r="V14" s="21" t="s">
        <v>20</v>
      </c>
      <c r="W14" s="22">
        <f t="shared" si="16"/>
        <v>0</v>
      </c>
      <c r="X14" s="20" t="s">
        <v>20</v>
      </c>
      <c r="Y14" s="21" t="s">
        <v>106</v>
      </c>
      <c r="Z14" s="22" t="str">
        <f t="shared" si="17"/>
        <v>5</v>
      </c>
      <c r="AA14" s="20" t="s">
        <v>106</v>
      </c>
      <c r="AB14" s="21" t="s">
        <v>108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'21.Spieltag'!AJ14</f>
        <v>263</v>
      </c>
      <c r="AI14" s="32">
        <f>'21.Spieltag'!AK14</f>
        <v>15</v>
      </c>
      <c r="AJ14" s="27">
        <f t="shared" si="20"/>
        <v>272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108</v>
      </c>
      <c r="E15" s="22" t="str">
        <f t="shared" si="10"/>
        <v>2</v>
      </c>
      <c r="F15" s="20" t="s">
        <v>20</v>
      </c>
      <c r="G15" s="21" t="s">
        <v>106</v>
      </c>
      <c r="H15" s="113">
        <f t="shared" si="11"/>
        <v>0</v>
      </c>
      <c r="I15" s="20" t="s">
        <v>20</v>
      </c>
      <c r="J15" s="21" t="s">
        <v>106</v>
      </c>
      <c r="K15" s="22" t="str">
        <f t="shared" si="12"/>
        <v>2</v>
      </c>
      <c r="L15" s="20" t="s">
        <v>20</v>
      </c>
      <c r="M15" s="21" t="s">
        <v>105</v>
      </c>
      <c r="N15" s="22" t="str">
        <f t="shared" si="13"/>
        <v>2</v>
      </c>
      <c r="O15" s="20" t="s">
        <v>106</v>
      </c>
      <c r="P15" s="21" t="s">
        <v>20</v>
      </c>
      <c r="Q15" s="22" t="str">
        <f t="shared" si="14"/>
        <v>3</v>
      </c>
      <c r="R15" s="20" t="s">
        <v>20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105</v>
      </c>
      <c r="Z15" s="22" t="str">
        <f t="shared" si="17"/>
        <v>2</v>
      </c>
      <c r="AA15" s="20" t="s">
        <v>105</v>
      </c>
      <c r="AB15" s="21" t="s">
        <v>3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'21.Spieltag'!AJ15</f>
        <v>288</v>
      </c>
      <c r="AI15" s="32">
        <f>'21.Spieltag'!AK15</f>
        <v>6</v>
      </c>
      <c r="AJ15" s="27">
        <f t="shared" si="20"/>
        <v>302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21</v>
      </c>
      <c r="B16" s="24" t="str">
        <f>'8.Spieltag'!B16</f>
        <v>gaby04</v>
      </c>
      <c r="C16" s="20" t="s">
        <v>105</v>
      </c>
      <c r="D16" s="21" t="s">
        <v>20</v>
      </c>
      <c r="E16" s="22" t="str">
        <f t="shared" si="10"/>
        <v>3</v>
      </c>
      <c r="F16" s="20" t="s">
        <v>3</v>
      </c>
      <c r="G16" s="21" t="s">
        <v>105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20</v>
      </c>
      <c r="N16" s="22">
        <f t="shared" si="13"/>
        <v>0</v>
      </c>
      <c r="O16" s="20" t="s">
        <v>105</v>
      </c>
      <c r="P16" s="21" t="s">
        <v>20</v>
      </c>
      <c r="Q16" s="22" t="str">
        <f t="shared" si="14"/>
        <v>2</v>
      </c>
      <c r="R16" s="20" t="s">
        <v>20</v>
      </c>
      <c r="S16" s="21" t="s">
        <v>20</v>
      </c>
      <c r="T16" s="22" t="str">
        <f t="shared" si="15"/>
        <v>3</v>
      </c>
      <c r="U16" s="20" t="s">
        <v>105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2</v>
      </c>
      <c r="AA16" s="20" t="s">
        <v>106</v>
      </c>
      <c r="AB16" s="21" t="s">
        <v>20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'21.Spieltag'!AJ16</f>
        <v>248</v>
      </c>
      <c r="AI16" s="32">
        <f>'21.Spieltag'!AK16</f>
        <v>20</v>
      </c>
      <c r="AJ16" s="27">
        <f t="shared" si="20"/>
        <v>260</v>
      </c>
      <c r="AK16" s="28">
        <f t="shared" si="21"/>
        <v>21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106</v>
      </c>
      <c r="D17" s="21" t="s">
        <v>108</v>
      </c>
      <c r="E17" s="22" t="str">
        <f t="shared" si="10"/>
        <v>2</v>
      </c>
      <c r="F17" s="20" t="s">
        <v>3</v>
      </c>
      <c r="G17" s="21" t="s">
        <v>105</v>
      </c>
      <c r="H17" s="113">
        <f t="shared" si="11"/>
        <v>0</v>
      </c>
      <c r="I17" s="20" t="s">
        <v>20</v>
      </c>
      <c r="J17" s="21" t="s">
        <v>105</v>
      </c>
      <c r="K17" s="22" t="str">
        <f t="shared" si="12"/>
        <v>2</v>
      </c>
      <c r="L17" s="20" t="s">
        <v>105</v>
      </c>
      <c r="M17" s="21" t="s">
        <v>20</v>
      </c>
      <c r="N17" s="22">
        <f t="shared" si="13"/>
        <v>0</v>
      </c>
      <c r="O17" s="20" t="s">
        <v>106</v>
      </c>
      <c r="P17" s="21" t="s">
        <v>20</v>
      </c>
      <c r="Q17" s="22" t="str">
        <f t="shared" si="14"/>
        <v>3</v>
      </c>
      <c r="R17" s="20" t="s">
        <v>105</v>
      </c>
      <c r="S17" s="21" t="s">
        <v>105</v>
      </c>
      <c r="T17" s="22" t="str">
        <f t="shared" si="15"/>
        <v>5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5</v>
      </c>
      <c r="AA17" s="20" t="s">
        <v>106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'21.Spieltag'!AJ17</f>
        <v>254</v>
      </c>
      <c r="AI17" s="32">
        <f>'21.Spieltag'!AK17</f>
        <v>18</v>
      </c>
      <c r="AJ17" s="27">
        <f t="shared" si="20"/>
        <v>271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105</v>
      </c>
      <c r="D18" s="21" t="s">
        <v>108</v>
      </c>
      <c r="E18" s="22" t="str">
        <f t="shared" si="10"/>
        <v>2</v>
      </c>
      <c r="F18" s="20" t="s">
        <v>20</v>
      </c>
      <c r="G18" s="21" t="s">
        <v>105</v>
      </c>
      <c r="H18" s="113">
        <f t="shared" si="11"/>
        <v>0</v>
      </c>
      <c r="I18" s="20" t="s">
        <v>3</v>
      </c>
      <c r="J18" s="21" t="s">
        <v>105</v>
      </c>
      <c r="K18" s="22" t="str">
        <f t="shared" si="12"/>
        <v>2</v>
      </c>
      <c r="L18" s="20" t="s">
        <v>3</v>
      </c>
      <c r="M18" s="21" t="s">
        <v>106</v>
      </c>
      <c r="N18" s="22" t="str">
        <f t="shared" si="13"/>
        <v>5</v>
      </c>
      <c r="O18" s="20" t="s">
        <v>106</v>
      </c>
      <c r="P18" s="21" t="s">
        <v>20</v>
      </c>
      <c r="Q18" s="22" t="str">
        <f t="shared" si="14"/>
        <v>3</v>
      </c>
      <c r="R18" s="20" t="s">
        <v>105</v>
      </c>
      <c r="S18" s="21" t="s">
        <v>105</v>
      </c>
      <c r="T18" s="22" t="str">
        <f t="shared" si="15"/>
        <v>5</v>
      </c>
      <c r="U18" s="20" t="s">
        <v>3</v>
      </c>
      <c r="V18" s="21" t="s">
        <v>20</v>
      </c>
      <c r="W18" s="22">
        <f t="shared" si="16"/>
        <v>0</v>
      </c>
      <c r="X18" s="20" t="s">
        <v>20</v>
      </c>
      <c r="Y18" s="21" t="s">
        <v>106</v>
      </c>
      <c r="Z18" s="22" t="str">
        <f t="shared" si="17"/>
        <v>5</v>
      </c>
      <c r="AA18" s="20" t="s">
        <v>105</v>
      </c>
      <c r="AB18" s="21" t="s">
        <v>3</v>
      </c>
      <c r="AC18" s="22">
        <f t="shared" si="18"/>
        <v>0</v>
      </c>
      <c r="AD18" s="23"/>
      <c r="AE18" s="21"/>
      <c r="AF18" s="22"/>
      <c r="AG18" s="24">
        <f t="shared" si="19"/>
        <v>22</v>
      </c>
      <c r="AH18" s="25">
        <f>'21.Spieltag'!AJ18</f>
        <v>308</v>
      </c>
      <c r="AI18" s="32">
        <f>'21.Spieltag'!AK18</f>
        <v>4</v>
      </c>
      <c r="AJ18" s="27">
        <f t="shared" si="20"/>
        <v>330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'21.Spieltag'!AJ19</f>
        <v>135</v>
      </c>
      <c r="AI19" s="32">
        <f>'21.Spieltag'!AK19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105</v>
      </c>
      <c r="D20" s="21" t="s">
        <v>3</v>
      </c>
      <c r="E20" s="22" t="str">
        <f t="shared" si="10"/>
        <v>2</v>
      </c>
      <c r="F20" s="20" t="s">
        <v>3</v>
      </c>
      <c r="G20" s="21" t="s">
        <v>105</v>
      </c>
      <c r="H20" s="113">
        <f t="shared" si="11"/>
        <v>0</v>
      </c>
      <c r="I20" s="20" t="s">
        <v>3</v>
      </c>
      <c r="J20" s="21" t="s">
        <v>106</v>
      </c>
      <c r="K20" s="22" t="str">
        <f t="shared" si="12"/>
        <v>5</v>
      </c>
      <c r="L20" s="20" t="s">
        <v>20</v>
      </c>
      <c r="M20" s="21" t="s">
        <v>105</v>
      </c>
      <c r="N20" s="22" t="str">
        <f t="shared" si="13"/>
        <v>2</v>
      </c>
      <c r="O20" s="20" t="s">
        <v>105</v>
      </c>
      <c r="P20" s="21" t="s">
        <v>108</v>
      </c>
      <c r="Q20" s="22" t="str">
        <f t="shared" si="14"/>
        <v>2</v>
      </c>
      <c r="R20" s="20" t="s">
        <v>105</v>
      </c>
      <c r="S20" s="21" t="s">
        <v>20</v>
      </c>
      <c r="T20" s="22">
        <f t="shared" si="15"/>
        <v>0</v>
      </c>
      <c r="U20" s="20" t="s">
        <v>20</v>
      </c>
      <c r="V20" s="21" t="s">
        <v>105</v>
      </c>
      <c r="W20" s="22">
        <f t="shared" si="16"/>
        <v>0</v>
      </c>
      <c r="X20" s="20" t="s">
        <v>3</v>
      </c>
      <c r="Y20" s="21" t="s">
        <v>106</v>
      </c>
      <c r="Z20" s="22" t="str">
        <f t="shared" si="17"/>
        <v>2</v>
      </c>
      <c r="AA20" s="20" t="s">
        <v>105</v>
      </c>
      <c r="AB20" s="21" t="s">
        <v>3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'21.Spieltag'!AJ20</f>
        <v>284</v>
      </c>
      <c r="AI20" s="32">
        <f>'21.Spieltag'!AK20</f>
        <v>8</v>
      </c>
      <c r="AJ20" s="27">
        <f t="shared" si="20"/>
        <v>297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v>2</v>
      </c>
      <c r="F21" s="20" t="s">
        <v>20</v>
      </c>
      <c r="G21" s="21" t="s">
        <v>105</v>
      </c>
      <c r="H21" s="113">
        <f t="shared" si="11"/>
        <v>0</v>
      </c>
      <c r="I21" s="20" t="s">
        <v>3</v>
      </c>
      <c r="J21" s="21" t="s">
        <v>105</v>
      </c>
      <c r="K21" s="22" t="str">
        <f t="shared" si="12"/>
        <v>2</v>
      </c>
      <c r="L21" s="20" t="s">
        <v>20</v>
      </c>
      <c r="M21" s="21" t="s">
        <v>106</v>
      </c>
      <c r="N21" s="22" t="str">
        <f t="shared" si="13"/>
        <v>2</v>
      </c>
      <c r="O21" s="20" t="s">
        <v>105</v>
      </c>
      <c r="P21" s="21" t="s">
        <v>3</v>
      </c>
      <c r="Q21" s="22" t="str">
        <f t="shared" si="14"/>
        <v>5</v>
      </c>
      <c r="R21" s="20" t="s">
        <v>20</v>
      </c>
      <c r="S21" s="21" t="s">
        <v>20</v>
      </c>
      <c r="T21" s="22" t="str">
        <f t="shared" si="15"/>
        <v>3</v>
      </c>
      <c r="U21" s="20" t="s">
        <v>20</v>
      </c>
      <c r="V21" s="21" t="s">
        <v>3</v>
      </c>
      <c r="W21" s="22">
        <f t="shared" si="16"/>
        <v>0</v>
      </c>
      <c r="X21" s="20" t="s">
        <v>20</v>
      </c>
      <c r="Y21" s="21" t="s">
        <v>20</v>
      </c>
      <c r="Z21" s="22">
        <f t="shared" si="17"/>
        <v>0</v>
      </c>
      <c r="AA21" s="20" t="s">
        <v>105</v>
      </c>
      <c r="AB21" s="21" t="s">
        <v>3</v>
      </c>
      <c r="AC21" s="22">
        <f t="shared" si="18"/>
        <v>0</v>
      </c>
      <c r="AD21" s="23"/>
      <c r="AE21" s="21"/>
      <c r="AF21" s="22"/>
      <c r="AG21" s="24">
        <f t="shared" si="19"/>
        <v>14</v>
      </c>
      <c r="AH21" s="25">
        <f>'21.Spieltag'!AJ21</f>
        <v>352</v>
      </c>
      <c r="AI21" s="32">
        <f>'21.Spieltag'!AK21</f>
        <v>1</v>
      </c>
      <c r="AJ21" s="27">
        <f t="shared" si="20"/>
        <v>366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106</v>
      </c>
      <c r="D22" s="21" t="s">
        <v>20</v>
      </c>
      <c r="E22" s="22" t="str">
        <f t="shared" si="10"/>
        <v>2</v>
      </c>
      <c r="F22" s="20" t="s">
        <v>20</v>
      </c>
      <c r="G22" s="21" t="s">
        <v>106</v>
      </c>
      <c r="H22" s="113">
        <f t="shared" si="11"/>
        <v>0</v>
      </c>
      <c r="I22" s="20" t="s">
        <v>20</v>
      </c>
      <c r="J22" s="21" t="s">
        <v>106</v>
      </c>
      <c r="K22" s="22" t="str">
        <f t="shared" si="12"/>
        <v>2</v>
      </c>
      <c r="L22" s="20" t="s">
        <v>20</v>
      </c>
      <c r="M22" s="21" t="s">
        <v>105</v>
      </c>
      <c r="N22" s="22" t="str">
        <f t="shared" si="13"/>
        <v>2</v>
      </c>
      <c r="O22" s="20" t="s">
        <v>106</v>
      </c>
      <c r="P22" s="21" t="s">
        <v>20</v>
      </c>
      <c r="Q22" s="22" t="str">
        <f t="shared" si="14"/>
        <v>3</v>
      </c>
      <c r="R22" s="20" t="s">
        <v>105</v>
      </c>
      <c r="S22" s="21" t="s">
        <v>105</v>
      </c>
      <c r="T22" s="22" t="str">
        <f t="shared" si="15"/>
        <v>5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5</v>
      </c>
      <c r="AA22" s="20" t="s">
        <v>106</v>
      </c>
      <c r="AB22" s="21" t="s">
        <v>20</v>
      </c>
      <c r="AC22" s="22">
        <f t="shared" si="18"/>
        <v>0</v>
      </c>
      <c r="AD22" s="23"/>
      <c r="AE22" s="21"/>
      <c r="AF22" s="22"/>
      <c r="AG22" s="24">
        <f t="shared" si="19"/>
        <v>19</v>
      </c>
      <c r="AH22" s="25">
        <f>'21.Spieltag'!AJ22</f>
        <v>278</v>
      </c>
      <c r="AI22" s="32">
        <f>'21.Spieltag'!AK22</f>
        <v>11</v>
      </c>
      <c r="AJ22" s="27">
        <f t="shared" si="20"/>
        <v>297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 t="str">
        <f t="shared" si="10"/>
        <v>2</v>
      </c>
      <c r="F23" s="20" t="s">
        <v>3</v>
      </c>
      <c r="G23" s="21" t="s">
        <v>105</v>
      </c>
      <c r="H23" s="113">
        <f t="shared" si="11"/>
        <v>0</v>
      </c>
      <c r="I23" s="20" t="s">
        <v>3</v>
      </c>
      <c r="J23" s="21" t="s">
        <v>106</v>
      </c>
      <c r="K23" s="22" t="str">
        <f t="shared" si="12"/>
        <v>5</v>
      </c>
      <c r="L23" s="20" t="s">
        <v>20</v>
      </c>
      <c r="M23" s="21" t="s">
        <v>105</v>
      </c>
      <c r="N23" s="22" t="str">
        <f t="shared" si="13"/>
        <v>2</v>
      </c>
      <c r="O23" s="20" t="s">
        <v>105</v>
      </c>
      <c r="P23" s="21" t="s">
        <v>3</v>
      </c>
      <c r="Q23" s="22" t="str">
        <f t="shared" si="14"/>
        <v>5</v>
      </c>
      <c r="R23" s="20" t="s">
        <v>20</v>
      </c>
      <c r="S23" s="21" t="s">
        <v>20</v>
      </c>
      <c r="T23" s="22" t="str">
        <f t="shared" si="15"/>
        <v>3</v>
      </c>
      <c r="U23" s="20" t="s">
        <v>20</v>
      </c>
      <c r="V23" s="21" t="s">
        <v>20</v>
      </c>
      <c r="W23" s="22" t="str">
        <f t="shared" si="16"/>
        <v>3</v>
      </c>
      <c r="X23" s="20" t="s">
        <v>3</v>
      </c>
      <c r="Y23" s="21" t="s">
        <v>105</v>
      </c>
      <c r="Z23" s="22" t="str">
        <f t="shared" si="17"/>
        <v>3</v>
      </c>
      <c r="AA23" s="20" t="s">
        <v>105</v>
      </c>
      <c r="AB23" s="21" t="s">
        <v>108</v>
      </c>
      <c r="AC23" s="22">
        <f t="shared" si="18"/>
        <v>0</v>
      </c>
      <c r="AD23" s="23"/>
      <c r="AE23" s="21"/>
      <c r="AF23" s="22"/>
      <c r="AG23" s="24">
        <f t="shared" si="19"/>
        <v>23</v>
      </c>
      <c r="AH23" s="25">
        <f>'21.Spieltag'!AJ23</f>
        <v>325</v>
      </c>
      <c r="AI23" s="32">
        <f>'21.Spieltag'!AK23</f>
        <v>2</v>
      </c>
      <c r="AJ23" s="27">
        <f t="shared" si="20"/>
        <v>348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20</v>
      </c>
      <c r="D24" s="21" t="s">
        <v>20</v>
      </c>
      <c r="E24" s="22">
        <f t="shared" si="10"/>
        <v>0</v>
      </c>
      <c r="F24" s="20" t="s">
        <v>20</v>
      </c>
      <c r="G24" s="21" t="s">
        <v>105</v>
      </c>
      <c r="H24" s="113">
        <f t="shared" si="11"/>
        <v>0</v>
      </c>
      <c r="I24" s="20" t="s">
        <v>3</v>
      </c>
      <c r="J24" s="21" t="s">
        <v>105</v>
      </c>
      <c r="K24" s="22" t="str">
        <f t="shared" si="12"/>
        <v>2</v>
      </c>
      <c r="L24" s="20" t="s">
        <v>3</v>
      </c>
      <c r="M24" s="21" t="s">
        <v>3</v>
      </c>
      <c r="N24" s="22">
        <f t="shared" si="13"/>
        <v>0</v>
      </c>
      <c r="O24" s="20" t="s">
        <v>106</v>
      </c>
      <c r="P24" s="21" t="s">
        <v>20</v>
      </c>
      <c r="Q24" s="22" t="str">
        <f t="shared" si="14"/>
        <v>3</v>
      </c>
      <c r="R24" s="20" t="s">
        <v>20</v>
      </c>
      <c r="S24" s="21" t="s">
        <v>3</v>
      </c>
      <c r="T24" s="22">
        <f t="shared" si="15"/>
        <v>0</v>
      </c>
      <c r="U24" s="20" t="s">
        <v>105</v>
      </c>
      <c r="V24" s="21" t="s">
        <v>105</v>
      </c>
      <c r="W24" s="22" t="str">
        <f t="shared" si="16"/>
        <v>5</v>
      </c>
      <c r="X24" s="20" t="s">
        <v>21</v>
      </c>
      <c r="Y24" s="21" t="s">
        <v>20</v>
      </c>
      <c r="Z24" s="22" t="str">
        <f t="shared" si="17"/>
        <v>2</v>
      </c>
      <c r="AA24" s="20" t="s">
        <v>105</v>
      </c>
      <c r="AB24" s="21" t="s">
        <v>108</v>
      </c>
      <c r="AC24" s="22">
        <f t="shared" si="18"/>
        <v>0</v>
      </c>
      <c r="AD24" s="23"/>
      <c r="AE24" s="21"/>
      <c r="AF24" s="22"/>
      <c r="AG24" s="24">
        <f t="shared" si="19"/>
        <v>12</v>
      </c>
      <c r="AH24" s="25">
        <f>'21.Spieltag'!AJ24</f>
        <v>273</v>
      </c>
      <c r="AI24" s="32">
        <f>'21.Spieltag'!AK24</f>
        <v>12</v>
      </c>
      <c r="AJ24" s="27">
        <f t="shared" si="20"/>
        <v>285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106</v>
      </c>
      <c r="D25" s="21" t="s">
        <v>108</v>
      </c>
      <c r="E25" s="22" t="str">
        <f t="shared" si="10"/>
        <v>2</v>
      </c>
      <c r="F25" s="20" t="s">
        <v>20</v>
      </c>
      <c r="G25" s="21" t="s">
        <v>106</v>
      </c>
      <c r="H25" s="113">
        <f t="shared" si="11"/>
        <v>0</v>
      </c>
      <c r="I25" s="20" t="s">
        <v>3</v>
      </c>
      <c r="J25" s="21" t="s">
        <v>105</v>
      </c>
      <c r="K25" s="22" t="str">
        <f t="shared" si="12"/>
        <v>2</v>
      </c>
      <c r="L25" s="20" t="s">
        <v>20</v>
      </c>
      <c r="M25" s="21" t="s">
        <v>105</v>
      </c>
      <c r="N25" s="22" t="str">
        <f t="shared" si="13"/>
        <v>2</v>
      </c>
      <c r="O25" s="20" t="s">
        <v>106</v>
      </c>
      <c r="P25" s="21" t="s">
        <v>3</v>
      </c>
      <c r="Q25" s="22" t="str">
        <f t="shared" si="14"/>
        <v>2</v>
      </c>
      <c r="R25" s="20" t="s">
        <v>20</v>
      </c>
      <c r="S25" s="21" t="s">
        <v>20</v>
      </c>
      <c r="T25" s="22" t="str">
        <f t="shared" si="15"/>
        <v>3</v>
      </c>
      <c r="U25" s="20" t="s">
        <v>20</v>
      </c>
      <c r="V25" s="21" t="s">
        <v>20</v>
      </c>
      <c r="W25" s="22" t="str">
        <f t="shared" si="16"/>
        <v>3</v>
      </c>
      <c r="X25" s="20" t="s">
        <v>20</v>
      </c>
      <c r="Y25" s="21" t="s">
        <v>106</v>
      </c>
      <c r="Z25" s="22" t="str">
        <f t="shared" si="17"/>
        <v>5</v>
      </c>
      <c r="AA25" s="20" t="s">
        <v>106</v>
      </c>
      <c r="AB25" s="21" t="s">
        <v>108</v>
      </c>
      <c r="AC25" s="22">
        <f t="shared" si="18"/>
        <v>0</v>
      </c>
      <c r="AD25" s="23"/>
      <c r="AE25" s="21"/>
      <c r="AF25" s="22"/>
      <c r="AG25" s="24">
        <f t="shared" si="19"/>
        <v>19</v>
      </c>
      <c r="AH25" s="25">
        <f>'21.Spieltag'!AJ25</f>
        <v>231</v>
      </c>
      <c r="AI25" s="32">
        <f>'21.Spieltag'!AK25</f>
        <v>22</v>
      </c>
      <c r="AJ25" s="27">
        <f t="shared" si="20"/>
        <v>250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106</v>
      </c>
      <c r="D26" s="21" t="s">
        <v>20</v>
      </c>
      <c r="E26" s="22" t="str">
        <f t="shared" si="10"/>
        <v>2</v>
      </c>
      <c r="F26" s="20" t="s">
        <v>3</v>
      </c>
      <c r="G26" s="21" t="s">
        <v>105</v>
      </c>
      <c r="H26" s="113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105</v>
      </c>
      <c r="P26" s="21" t="s">
        <v>3</v>
      </c>
      <c r="Q26" s="22" t="str">
        <f t="shared" si="14"/>
        <v>5</v>
      </c>
      <c r="R26" s="20" t="s">
        <v>105</v>
      </c>
      <c r="S26" s="21" t="s">
        <v>105</v>
      </c>
      <c r="T26" s="22" t="str">
        <f t="shared" si="15"/>
        <v>5</v>
      </c>
      <c r="U26" s="20" t="s">
        <v>20</v>
      </c>
      <c r="V26" s="21" t="s">
        <v>105</v>
      </c>
      <c r="W26" s="22">
        <f t="shared" si="16"/>
        <v>0</v>
      </c>
      <c r="X26" s="20" t="s">
        <v>108</v>
      </c>
      <c r="Y26" s="21" t="s">
        <v>105</v>
      </c>
      <c r="Z26" s="22" t="str">
        <f t="shared" si="17"/>
        <v>2</v>
      </c>
      <c r="AA26" s="20" t="s">
        <v>105</v>
      </c>
      <c r="AB26" s="21" t="s">
        <v>3</v>
      </c>
      <c r="AC26" s="22">
        <f t="shared" si="18"/>
        <v>0</v>
      </c>
      <c r="AD26" s="23"/>
      <c r="AE26" s="21"/>
      <c r="AF26" s="22"/>
      <c r="AG26" s="24">
        <f t="shared" si="19"/>
        <v>16</v>
      </c>
      <c r="AH26" s="25">
        <f>'21.Spieltag'!AJ26</f>
        <v>226</v>
      </c>
      <c r="AI26" s="32">
        <f>'21.Spieltag'!AK26</f>
        <v>23</v>
      </c>
      <c r="AJ26" s="27">
        <f t="shared" si="20"/>
        <v>242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10</v>
      </c>
      <c r="B27" s="24" t="str">
        <f>'8.Spieltag'!B27</f>
        <v>schalke-willi</v>
      </c>
      <c r="C27" s="20" t="s">
        <v>105</v>
      </c>
      <c r="D27" s="21" t="s">
        <v>3</v>
      </c>
      <c r="E27" s="22" t="str">
        <f t="shared" si="10"/>
        <v>2</v>
      </c>
      <c r="F27" s="20" t="s">
        <v>20</v>
      </c>
      <c r="G27" s="21" t="s">
        <v>106</v>
      </c>
      <c r="H27" s="113">
        <f t="shared" si="11"/>
        <v>0</v>
      </c>
      <c r="I27" s="20" t="s">
        <v>3</v>
      </c>
      <c r="J27" s="21" t="s">
        <v>105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2</v>
      </c>
      <c r="O27" s="20" t="s">
        <v>106</v>
      </c>
      <c r="P27" s="21" t="s">
        <v>20</v>
      </c>
      <c r="Q27" s="22" t="str">
        <f t="shared" si="14"/>
        <v>3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106</v>
      </c>
      <c r="W27" s="22">
        <f t="shared" si="16"/>
        <v>0</v>
      </c>
      <c r="X27" s="20" t="s">
        <v>105</v>
      </c>
      <c r="Y27" s="21" t="s">
        <v>105</v>
      </c>
      <c r="Z27" s="22">
        <f t="shared" si="17"/>
        <v>0</v>
      </c>
      <c r="AA27" s="20" t="s">
        <v>105</v>
      </c>
      <c r="AB27" s="21" t="s">
        <v>105</v>
      </c>
      <c r="AC27" s="22" t="str">
        <f t="shared" si="18"/>
        <v>3</v>
      </c>
      <c r="AD27" s="23"/>
      <c r="AE27" s="21"/>
      <c r="AF27" s="22"/>
      <c r="AG27" s="24">
        <f t="shared" si="19"/>
        <v>12</v>
      </c>
      <c r="AH27" s="25">
        <f>'21.Spieltag'!AJ27</f>
        <v>284</v>
      </c>
      <c r="AI27" s="32">
        <f>'21.Spieltag'!AK27</f>
        <v>8</v>
      </c>
      <c r="AJ27" s="27">
        <f t="shared" si="20"/>
        <v>296</v>
      </c>
      <c r="AK27" s="28">
        <f t="shared" si="21"/>
        <v>10</v>
      </c>
      <c r="AL27" s="1"/>
    </row>
    <row r="28" spans="1:38" ht="24.9" customHeight="1" thickBot="1" x14ac:dyDescent="0.3">
      <c r="A28" s="32">
        <f t="shared" si="9"/>
        <v>6</v>
      </c>
      <c r="B28" s="24" t="str">
        <f>'8.Spieltag'!B28</f>
        <v>schalt04</v>
      </c>
      <c r="C28" s="20" t="s">
        <v>106</v>
      </c>
      <c r="D28" s="21" t="s">
        <v>3</v>
      </c>
      <c r="E28" s="22" t="str">
        <f t="shared" si="10"/>
        <v>2</v>
      </c>
      <c r="F28" s="20" t="s">
        <v>20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3</v>
      </c>
      <c r="M28" s="21" t="s">
        <v>105</v>
      </c>
      <c r="N28" s="22" t="str">
        <f t="shared" si="13"/>
        <v>2</v>
      </c>
      <c r="O28" s="20" t="s">
        <v>106</v>
      </c>
      <c r="P28" s="21" t="s">
        <v>3</v>
      </c>
      <c r="Q28" s="22" t="str">
        <f t="shared" si="14"/>
        <v>2</v>
      </c>
      <c r="R28" s="20" t="s">
        <v>105</v>
      </c>
      <c r="S28" s="21" t="s">
        <v>105</v>
      </c>
      <c r="T28" s="22" t="str">
        <f t="shared" si="15"/>
        <v>5</v>
      </c>
      <c r="U28" s="20" t="s">
        <v>20</v>
      </c>
      <c r="V28" s="21" t="s">
        <v>20</v>
      </c>
      <c r="W28" s="22" t="str">
        <f t="shared" si="16"/>
        <v>3</v>
      </c>
      <c r="X28" s="20" t="s">
        <v>3</v>
      </c>
      <c r="Y28" s="21" t="s">
        <v>105</v>
      </c>
      <c r="Z28" s="22" t="str">
        <f t="shared" si="17"/>
        <v>3</v>
      </c>
      <c r="AA28" s="20" t="s">
        <v>105</v>
      </c>
      <c r="AB28" s="21" t="s">
        <v>108</v>
      </c>
      <c r="AC28" s="22">
        <f t="shared" si="18"/>
        <v>0</v>
      </c>
      <c r="AD28" s="23"/>
      <c r="AE28" s="21"/>
      <c r="AF28" s="22"/>
      <c r="AG28" s="24">
        <f t="shared" si="19"/>
        <v>19</v>
      </c>
      <c r="AH28" s="25">
        <f>'21.Spieltag'!AJ28</f>
        <v>284</v>
      </c>
      <c r="AI28" s="32">
        <f>'21.Spieltag'!AK28</f>
        <v>8</v>
      </c>
      <c r="AJ28" s="27">
        <f t="shared" si="20"/>
        <v>303</v>
      </c>
      <c r="AK28" s="28">
        <f t="shared" si="21"/>
        <v>6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 t="str">
        <f t="shared" si="10"/>
        <v>2</v>
      </c>
      <c r="F29" s="20" t="s">
        <v>3</v>
      </c>
      <c r="G29" s="21" t="s">
        <v>105</v>
      </c>
      <c r="H29" s="113">
        <f t="shared" si="11"/>
        <v>0</v>
      </c>
      <c r="I29" s="20" t="s">
        <v>3</v>
      </c>
      <c r="J29" s="21" t="s">
        <v>105</v>
      </c>
      <c r="K29" s="22" t="str">
        <f t="shared" si="12"/>
        <v>2</v>
      </c>
      <c r="L29" s="20" t="s">
        <v>3</v>
      </c>
      <c r="M29" s="21" t="s">
        <v>106</v>
      </c>
      <c r="N29" s="22" t="str">
        <f t="shared" si="13"/>
        <v>5</v>
      </c>
      <c r="O29" s="20" t="s">
        <v>106</v>
      </c>
      <c r="P29" s="21" t="s">
        <v>20</v>
      </c>
      <c r="Q29" s="22" t="str">
        <f t="shared" si="14"/>
        <v>3</v>
      </c>
      <c r="R29" s="20" t="s">
        <v>20</v>
      </c>
      <c r="S29" s="21" t="s">
        <v>105</v>
      </c>
      <c r="T29" s="22">
        <f t="shared" si="15"/>
        <v>0</v>
      </c>
      <c r="U29" s="20" t="s">
        <v>20</v>
      </c>
      <c r="V29" s="21" t="s">
        <v>105</v>
      </c>
      <c r="W29" s="22">
        <f t="shared" si="16"/>
        <v>0</v>
      </c>
      <c r="X29" s="20" t="s">
        <v>108</v>
      </c>
      <c r="Y29" s="21" t="s">
        <v>105</v>
      </c>
      <c r="Z29" s="22" t="str">
        <f t="shared" si="17"/>
        <v>2</v>
      </c>
      <c r="AA29" s="20" t="s">
        <v>105</v>
      </c>
      <c r="AB29" s="21" t="s">
        <v>3</v>
      </c>
      <c r="AC29" s="22">
        <f t="shared" si="18"/>
        <v>0</v>
      </c>
      <c r="AD29" s="23"/>
      <c r="AE29" s="21"/>
      <c r="AF29" s="22"/>
      <c r="AG29" s="24">
        <f t="shared" si="19"/>
        <v>14</v>
      </c>
      <c r="AH29" s="25">
        <f>'21.Spieltag'!AJ29</f>
        <v>316</v>
      </c>
      <c r="AI29" s="32">
        <f>'21.Spieltag'!AK29</f>
        <v>3</v>
      </c>
      <c r="AJ29" s="27">
        <f t="shared" si="20"/>
        <v>330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21</v>
      </c>
      <c r="E30" s="22" t="str">
        <f t="shared" si="10"/>
        <v>2</v>
      </c>
      <c r="F30" s="20" t="s">
        <v>3</v>
      </c>
      <c r="G30" s="21" t="s">
        <v>105</v>
      </c>
      <c r="H30" s="113">
        <f t="shared" si="11"/>
        <v>0</v>
      </c>
      <c r="I30" s="20" t="s">
        <v>20</v>
      </c>
      <c r="J30" s="21" t="s">
        <v>105</v>
      </c>
      <c r="K30" s="22" t="str">
        <f t="shared" si="12"/>
        <v>2</v>
      </c>
      <c r="L30" s="20" t="s">
        <v>3</v>
      </c>
      <c r="M30" s="21" t="s">
        <v>106</v>
      </c>
      <c r="N30" s="22" t="str">
        <f t="shared" si="13"/>
        <v>5</v>
      </c>
      <c r="O30" s="20" t="s">
        <v>105</v>
      </c>
      <c r="P30" s="21" t="s">
        <v>20</v>
      </c>
      <c r="Q30" s="22" t="str">
        <f t="shared" si="14"/>
        <v>2</v>
      </c>
      <c r="R30" s="20" t="s">
        <v>20</v>
      </c>
      <c r="S30" s="21" t="s">
        <v>20</v>
      </c>
      <c r="T30" s="22" t="str">
        <f t="shared" si="15"/>
        <v>3</v>
      </c>
      <c r="U30" s="20" t="s">
        <v>20</v>
      </c>
      <c r="V30" s="21" t="s">
        <v>3</v>
      </c>
      <c r="W30" s="22">
        <f t="shared" si="16"/>
        <v>0</v>
      </c>
      <c r="X30" s="20" t="s">
        <v>105</v>
      </c>
      <c r="Y30" s="21" t="s">
        <v>106</v>
      </c>
      <c r="Z30" s="22" t="str">
        <f t="shared" si="17"/>
        <v>2</v>
      </c>
      <c r="AA30" s="20" t="s">
        <v>106</v>
      </c>
      <c r="AB30" s="21" t="s">
        <v>3</v>
      </c>
      <c r="AC30" s="22">
        <f t="shared" si="18"/>
        <v>0</v>
      </c>
      <c r="AD30" s="23"/>
      <c r="AE30" s="21"/>
      <c r="AF30" s="22"/>
      <c r="AG30" s="24">
        <f t="shared" si="19"/>
        <v>16</v>
      </c>
      <c r="AH30" s="25">
        <f>'21.Spieltag'!AJ30</f>
        <v>272</v>
      </c>
      <c r="AI30" s="32">
        <f>'21.Spieltag'!AK30</f>
        <v>13</v>
      </c>
      <c r="AJ30" s="27">
        <f t="shared" si="20"/>
        <v>288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3</v>
      </c>
      <c r="D31" s="21" t="s">
        <v>106</v>
      </c>
      <c r="E31" s="22">
        <f t="shared" si="10"/>
        <v>0</v>
      </c>
      <c r="F31" s="20" t="s">
        <v>20</v>
      </c>
      <c r="G31" s="21" t="s">
        <v>105</v>
      </c>
      <c r="H31" s="113">
        <f t="shared" si="11"/>
        <v>0</v>
      </c>
      <c r="I31" s="20" t="s">
        <v>20</v>
      </c>
      <c r="J31" s="21" t="s">
        <v>106</v>
      </c>
      <c r="K31" s="22" t="str">
        <f t="shared" si="12"/>
        <v>2</v>
      </c>
      <c r="L31" s="20" t="s">
        <v>105</v>
      </c>
      <c r="M31" s="21" t="s">
        <v>105</v>
      </c>
      <c r="N31" s="22">
        <f t="shared" si="13"/>
        <v>0</v>
      </c>
      <c r="O31" s="20" t="s">
        <v>106</v>
      </c>
      <c r="P31" s="21" t="s">
        <v>3</v>
      </c>
      <c r="Q31" s="22" t="str">
        <f t="shared" si="14"/>
        <v>2</v>
      </c>
      <c r="R31" s="20" t="s">
        <v>20</v>
      </c>
      <c r="S31" s="21" t="s">
        <v>106</v>
      </c>
      <c r="T31" s="22">
        <f t="shared" si="15"/>
        <v>0</v>
      </c>
      <c r="U31" s="20" t="s">
        <v>20</v>
      </c>
      <c r="V31" s="21" t="s">
        <v>20</v>
      </c>
      <c r="W31" s="22" t="str">
        <f t="shared" si="16"/>
        <v>3</v>
      </c>
      <c r="X31" s="20" t="s">
        <v>20</v>
      </c>
      <c r="Y31" s="21" t="s">
        <v>106</v>
      </c>
      <c r="Z31" s="22" t="str">
        <f t="shared" si="17"/>
        <v>5</v>
      </c>
      <c r="AA31" s="20" t="s">
        <v>106</v>
      </c>
      <c r="AB31" s="21" t="s">
        <v>3</v>
      </c>
      <c r="AC31" s="22">
        <f t="shared" si="18"/>
        <v>0</v>
      </c>
      <c r="AD31" s="23"/>
      <c r="AE31" s="21"/>
      <c r="AF31" s="22"/>
      <c r="AG31" s="24">
        <f t="shared" si="19"/>
        <v>12</v>
      </c>
      <c r="AH31" s="25">
        <f>'21.Spieltag'!AJ31</f>
        <v>298</v>
      </c>
      <c r="AI31" s="32">
        <f>'21.Spieltag'!AK31</f>
        <v>5</v>
      </c>
      <c r="AJ31" s="27">
        <f t="shared" si="20"/>
        <v>310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19</v>
      </c>
      <c r="B32" s="24" t="str">
        <f>'8.Spieltag'!B32</f>
        <v>SkillFailer</v>
      </c>
      <c r="C32" s="20" t="s">
        <v>105</v>
      </c>
      <c r="D32" s="21" t="s">
        <v>20</v>
      </c>
      <c r="E32" s="22" t="str">
        <f t="shared" si="10"/>
        <v>3</v>
      </c>
      <c r="F32" s="20" t="s">
        <v>20</v>
      </c>
      <c r="G32" s="21" t="s">
        <v>105</v>
      </c>
      <c r="H32" s="113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105</v>
      </c>
      <c r="M32" s="21" t="s">
        <v>20</v>
      </c>
      <c r="N32" s="22">
        <f t="shared" si="13"/>
        <v>0</v>
      </c>
      <c r="O32" s="20" t="s">
        <v>105</v>
      </c>
      <c r="P32" s="21" t="s">
        <v>20</v>
      </c>
      <c r="Q32" s="22" t="str">
        <f t="shared" si="14"/>
        <v>2</v>
      </c>
      <c r="R32" s="20" t="s">
        <v>20</v>
      </c>
      <c r="S32" s="21" t="s">
        <v>105</v>
      </c>
      <c r="T32" s="22">
        <f t="shared" si="15"/>
        <v>0</v>
      </c>
      <c r="U32" s="20" t="s">
        <v>105</v>
      </c>
      <c r="V32" s="21" t="s">
        <v>20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2</v>
      </c>
      <c r="AA32" s="20" t="s">
        <v>105</v>
      </c>
      <c r="AB32" s="21" t="s">
        <v>20</v>
      </c>
      <c r="AC32" s="22">
        <f t="shared" si="18"/>
        <v>0</v>
      </c>
      <c r="AD32" s="23"/>
      <c r="AE32" s="21"/>
      <c r="AF32" s="22"/>
      <c r="AG32" s="24">
        <f t="shared" si="19"/>
        <v>9</v>
      </c>
      <c r="AH32" s="25">
        <f>'21.Spieltag'!AJ32</f>
        <v>259</v>
      </c>
      <c r="AI32" s="32">
        <f>'21.Spieltag'!AK32</f>
        <v>16</v>
      </c>
      <c r="AJ32" s="27">
        <f t="shared" si="20"/>
        <v>268</v>
      </c>
      <c r="AK32" s="28">
        <f t="shared" si="21"/>
        <v>19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106</v>
      </c>
      <c r="D33" s="21" t="s">
        <v>3</v>
      </c>
      <c r="E33" s="22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0" t="s">
        <v>3</v>
      </c>
      <c r="G33" s="21" t="s">
        <v>106</v>
      </c>
      <c r="H33" s="113">
        <f t="shared" si="11"/>
        <v>0</v>
      </c>
      <c r="I33" s="20" t="s">
        <v>20</v>
      </c>
      <c r="J33" s="21" t="s">
        <v>106</v>
      </c>
      <c r="K33" s="22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0" t="s">
        <v>105</v>
      </c>
      <c r="M33" s="21" t="s">
        <v>105</v>
      </c>
      <c r="N33" s="22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0" t="s">
        <v>105</v>
      </c>
      <c r="P33" s="21" t="s">
        <v>3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105</v>
      </c>
      <c r="S33" s="21" t="s">
        <v>105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0" t="s">
        <v>20</v>
      </c>
      <c r="V33" s="21" t="s">
        <v>105</v>
      </c>
      <c r="W33" s="22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0" t="s">
        <v>3</v>
      </c>
      <c r="Y33" s="21" t="s">
        <v>106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16</v>
      </c>
      <c r="AH33" s="25">
        <f>'21.Spieltag'!AJ33</f>
        <v>248</v>
      </c>
      <c r="AI33" s="32">
        <f>'21.Spieltag'!AK33</f>
        <v>20</v>
      </c>
      <c r="AJ33" s="27">
        <f t="shared" ref="AJ33" si="31">AG33+AH33</f>
        <v>264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32">AK34</f>
        <v>15</v>
      </c>
      <c r="B34" s="24" t="str">
        <f>'8.Spieltag'!B34</f>
        <v>UltraGE</v>
      </c>
      <c r="C34" s="20" t="s">
        <v>105</v>
      </c>
      <c r="D34" s="21" t="s">
        <v>3</v>
      </c>
      <c r="E34" s="22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0" t="s">
        <v>3</v>
      </c>
      <c r="G34" s="21" t="s">
        <v>105</v>
      </c>
      <c r="H34" s="113">
        <f t="shared" si="11"/>
        <v>0</v>
      </c>
      <c r="I34" s="20" t="s">
        <v>20</v>
      </c>
      <c r="J34" s="21" t="s">
        <v>106</v>
      </c>
      <c r="K34" s="22" t="str">
        <f t="shared" ref="K34" si="34">IF(OR(EXACT($I$10,I34)*(EXACT($J$10,J34)))=TRUE,$AJ$7,IF(($J$10-$I$10=J34-I34),$AJ$4,IF(OR(EXACT($I$10&gt;$J$10,I34&gt;J34)*EXACT($I$10=$J$10,I34=J34)*EXACT($I$10&lt;$J$10,I34&lt;J34)),$AJ$2,0)))</f>
        <v>2</v>
      </c>
      <c r="L34" s="20" t="s">
        <v>20</v>
      </c>
      <c r="M34" s="21" t="s">
        <v>105</v>
      </c>
      <c r="N34" s="22" t="str">
        <f t="shared" ref="N34" si="35">IF(OR(EXACT($L$10,L34)*(EXACT($M$10,M34)))=TRUE,$AJ$7,IF(($M$10-$L$10=M34-L34),$AJ$4,IF(OR(EXACT($L$10&gt;$M$10,L34&gt;M34)*EXACT($L$10=$M$10,L34=M34)*EXACT($L$10&lt;$M$10,L34&lt;M34)),$AJ$2,0)))</f>
        <v>2</v>
      </c>
      <c r="O34" s="20" t="s">
        <v>105</v>
      </c>
      <c r="P34" s="21" t="s">
        <v>3</v>
      </c>
      <c r="Q34" s="22" t="str">
        <f t="shared" ref="Q34" si="36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20</v>
      </c>
      <c r="T34" s="22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20</v>
      </c>
      <c r="W34" s="22" t="str">
        <f t="shared" ref="W34" si="38">IF(OR(EXACT($U$10,U34)*(EXACT($V$10,V34)))=TRUE,$AJ$7,IF(($V$10-$U$10=V34-U34),$AJ$4,IF(OR(EXACT($U$10&gt;$V$10,U34&gt;V34)*EXACT($U$10=$V$10,U34=V34)*EXACT($U$10&lt;$V$10,U34&lt;V34)),$AJ$2,0)))</f>
        <v>3</v>
      </c>
      <c r="X34" s="20" t="s">
        <v>3</v>
      </c>
      <c r="Y34" s="21" t="s">
        <v>105</v>
      </c>
      <c r="Z34" s="22" t="str">
        <f t="shared" ref="Z34" si="39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108</v>
      </c>
      <c r="AC34" s="22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41">E34+H34+K34+N34+Q34+T34+W34+Z34+AC34+AF34</f>
        <v>17</v>
      </c>
      <c r="AH34" s="25">
        <f>'21.Spieltag'!AJ34</f>
        <v>256</v>
      </c>
      <c r="AI34" s="32">
        <f>'21.Spieltag'!AK34</f>
        <v>17</v>
      </c>
      <c r="AJ34" s="27">
        <f t="shared" ref="AJ34" si="42">AG34+AH34</f>
        <v>273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0" priority="17">
      <formula>($AG11&gt;40)</formula>
    </cfRule>
  </conditionalFormatting>
  <conditionalFormatting sqref="B31:B32">
    <cfRule type="expression" dxfId="99" priority="8">
      <formula>($AG31&gt;40)</formula>
    </cfRule>
  </conditionalFormatting>
  <conditionalFormatting sqref="B33:B34">
    <cfRule type="expression" dxfId="98" priority="6">
      <formula>($AG33&gt;40)</formula>
    </cfRule>
  </conditionalFormatting>
  <conditionalFormatting sqref="AG1:AG1048576">
    <cfRule type="top10" dxfId="9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L42"/>
  <sheetViews>
    <sheetView topLeftCell="B7" workbookViewId="0">
      <selection activeCell="C13" sqref="C13:AC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22</v>
      </c>
      <c r="G4" s="66"/>
      <c r="H4" s="66"/>
      <c r="I4" s="65" t="s">
        <v>63</v>
      </c>
      <c r="J4" s="66"/>
      <c r="K4" s="66"/>
      <c r="L4" s="65" t="s">
        <v>13</v>
      </c>
      <c r="M4" s="66"/>
      <c r="N4" s="66"/>
      <c r="O4" s="65" t="s">
        <v>18</v>
      </c>
      <c r="P4" s="66"/>
      <c r="Q4" s="66"/>
      <c r="R4" s="65" t="s">
        <v>103</v>
      </c>
      <c r="S4" s="66"/>
      <c r="T4" s="66"/>
      <c r="U4" s="65" t="s">
        <v>66</v>
      </c>
      <c r="V4" s="66"/>
      <c r="W4" s="66"/>
      <c r="X4" s="65" t="s">
        <v>16</v>
      </c>
      <c r="Y4" s="66"/>
      <c r="Z4" s="66"/>
      <c r="AA4" s="65" t="s">
        <v>64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65</v>
      </c>
      <c r="D6" s="68"/>
      <c r="E6" s="69"/>
      <c r="F6" s="64" t="s">
        <v>12</v>
      </c>
      <c r="G6" s="68"/>
      <c r="H6" s="69"/>
      <c r="I6" s="64" t="s">
        <v>60</v>
      </c>
      <c r="J6" s="68"/>
      <c r="K6" s="69"/>
      <c r="L6" s="64" t="s">
        <v>62</v>
      </c>
      <c r="M6" s="68"/>
      <c r="N6" s="69"/>
      <c r="O6" s="64" t="s">
        <v>17</v>
      </c>
      <c r="P6" s="68"/>
      <c r="Q6" s="69"/>
      <c r="R6" s="64" t="s">
        <v>104</v>
      </c>
      <c r="S6" s="68"/>
      <c r="T6" s="69"/>
      <c r="U6" s="64" t="s">
        <v>61</v>
      </c>
      <c r="V6" s="68"/>
      <c r="W6" s="69"/>
      <c r="X6" s="64" t="s">
        <v>14</v>
      </c>
      <c r="Y6" s="68"/>
      <c r="Z6" s="69"/>
      <c r="AA6" s="64" t="s">
        <v>19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3</v>
      </c>
      <c r="G10" s="91" t="s">
        <v>106</v>
      </c>
      <c r="H10" s="92" t="s">
        <v>1</v>
      </c>
      <c r="I10" s="90" t="s">
        <v>21</v>
      </c>
      <c r="J10" s="91" t="s">
        <v>105</v>
      </c>
      <c r="K10" s="92" t="s">
        <v>1</v>
      </c>
      <c r="L10" s="90" t="s">
        <v>105</v>
      </c>
      <c r="M10" s="91" t="s">
        <v>106</v>
      </c>
      <c r="N10" s="92" t="s">
        <v>1</v>
      </c>
      <c r="O10" s="90" t="s">
        <v>106</v>
      </c>
      <c r="P10" s="91" t="s">
        <v>3</v>
      </c>
      <c r="Q10" s="92" t="s">
        <v>1</v>
      </c>
      <c r="R10" s="90" t="s">
        <v>20</v>
      </c>
      <c r="S10" s="91" t="s">
        <v>105</v>
      </c>
      <c r="T10" s="92" t="s">
        <v>1</v>
      </c>
      <c r="U10" s="90" t="s">
        <v>106</v>
      </c>
      <c r="V10" s="91" t="s">
        <v>3</v>
      </c>
      <c r="W10" s="92" t="s">
        <v>1</v>
      </c>
      <c r="X10" s="90" t="s">
        <v>3</v>
      </c>
      <c r="Y10" s="91" t="s">
        <v>20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20</v>
      </c>
      <c r="D11" s="21" t="s">
        <v>105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113">
        <f>IF(OR(EXACT($F$10,F11)*(EXACT($G$10,G11)))=TRUE,$AJ$7,IF(($G$10-$F$10=G11-F11),$AJ$4,IF(OR(EXACT($F$10&gt;$G$10,F11&gt;G11)*EXACT($F$10=$G$10,F11=G11)*EXACT($F$10&lt;$G$10,F11&lt;G11)),$AJ$2,0)))*2*2</f>
        <v>0</v>
      </c>
      <c r="I11" s="20" t="s">
        <v>105</v>
      </c>
      <c r="J11" s="21" t="s">
        <v>105</v>
      </c>
      <c r="K11" s="22">
        <f t="shared" ref="K11" si="1">IF(OR(EXACT($I$10,I11)*(EXACT($J$10,J11)))=TRUE,$AJ$7,IF(($J$10-$I$10=J11-I11),$AJ$4,IF(OR(EXACT($I$10&gt;$J$10,I11&gt;J11)*EXACT($I$10=$J$10,I11=J11)*EXACT($I$10&lt;$J$10,I11&lt;J11)),$AJ$2,0)))</f>
        <v>0</v>
      </c>
      <c r="L11" s="20" t="s">
        <v>105</v>
      </c>
      <c r="M11" s="21" t="s">
        <v>105</v>
      </c>
      <c r="N11" s="22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20</v>
      </c>
      <c r="Q11" s="22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0" t="s">
        <v>20</v>
      </c>
      <c r="S11" s="21" t="s">
        <v>20</v>
      </c>
      <c r="T11" s="22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0" t="s">
        <v>105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20</v>
      </c>
      <c r="Y11" s="21" t="s">
        <v>105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0" t="s">
        <v>3</v>
      </c>
      <c r="AB11" s="21" t="s">
        <v>20</v>
      </c>
      <c r="AC11" s="22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7">E11+H11+K11+N11+Q11+T11+W11+Z11+AC11+AF11</f>
        <v>5</v>
      </c>
      <c r="AH11" s="25">
        <f>'22.Spieltag'!AJ11</f>
        <v>272</v>
      </c>
      <c r="AI11" s="32">
        <f>'22.Spieltag'!AK11</f>
        <v>16</v>
      </c>
      <c r="AJ11" s="27">
        <f t="shared" ref="AJ11" si="8">AG11+AH11</f>
        <v>277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105</v>
      </c>
      <c r="G12" s="21" t="s">
        <v>20</v>
      </c>
      <c r="H12" s="11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3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106</v>
      </c>
      <c r="P12" s="21" t="s">
        <v>105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0" t="s">
        <v>105</v>
      </c>
      <c r="V12" s="21" t="s">
        <v>20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20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13</v>
      </c>
      <c r="AH12" s="25">
        <f>'22.Spieltag'!AJ12</f>
        <v>295</v>
      </c>
      <c r="AI12" s="32">
        <f>'22.Spieltag'!AK12</f>
        <v>11</v>
      </c>
      <c r="AJ12" s="27">
        <f t="shared" ref="AJ12:AJ32" si="20">AG12+AH12</f>
        <v>308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15</v>
      </c>
      <c r="B13" s="24" t="str">
        <f>'8.Spieltag'!B13</f>
        <v>cilli37</v>
      </c>
      <c r="C13" s="20"/>
      <c r="D13" s="21"/>
      <c r="E13" s="22"/>
      <c r="F13" s="20"/>
      <c r="G13" s="21"/>
      <c r="H13" s="113"/>
      <c r="I13" s="20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3"/>
      <c r="AE13" s="21"/>
      <c r="AF13" s="22"/>
      <c r="AG13" s="24">
        <f t="shared" si="19"/>
        <v>0</v>
      </c>
      <c r="AH13" s="25">
        <f>'22.Spieltag'!AJ13</f>
        <v>279</v>
      </c>
      <c r="AI13" s="32">
        <f>'22.Spieltag'!AK13</f>
        <v>14</v>
      </c>
      <c r="AJ13" s="27">
        <f t="shared" si="20"/>
        <v>279</v>
      </c>
      <c r="AK13" s="28">
        <f t="shared" si="21"/>
        <v>15</v>
      </c>
    </row>
    <row r="14" spans="1:38" ht="24.9" customHeight="1" thickBot="1" x14ac:dyDescent="0.3">
      <c r="A14" s="32">
        <f t="shared" si="9"/>
        <v>14</v>
      </c>
      <c r="B14" s="24" t="str">
        <f>'8.Spieltag'!B14</f>
        <v>Fabian1904</v>
      </c>
      <c r="C14" s="20" t="s">
        <v>105</v>
      </c>
      <c r="D14" s="21" t="s">
        <v>106</v>
      </c>
      <c r="E14" s="22">
        <f t="shared" si="10"/>
        <v>0</v>
      </c>
      <c r="F14" s="20" t="s">
        <v>106</v>
      </c>
      <c r="G14" s="21" t="s">
        <v>20</v>
      </c>
      <c r="H14" s="113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3</v>
      </c>
      <c r="M14" s="21" t="s">
        <v>105</v>
      </c>
      <c r="N14" s="22" t="str">
        <f t="shared" si="13"/>
        <v>2</v>
      </c>
      <c r="O14" s="20" t="s">
        <v>105</v>
      </c>
      <c r="P14" s="21" t="s">
        <v>106</v>
      </c>
      <c r="Q14" s="22">
        <f t="shared" si="14"/>
        <v>0</v>
      </c>
      <c r="R14" s="20" t="s">
        <v>20</v>
      </c>
      <c r="S14" s="21" t="s">
        <v>105</v>
      </c>
      <c r="T14" s="22" t="str">
        <f t="shared" si="15"/>
        <v>5</v>
      </c>
      <c r="U14" s="20" t="s">
        <v>106</v>
      </c>
      <c r="V14" s="21" t="s">
        <v>20</v>
      </c>
      <c r="W14" s="22" t="str">
        <f t="shared" si="16"/>
        <v>2</v>
      </c>
      <c r="X14" s="20" t="s">
        <v>105</v>
      </c>
      <c r="Y14" s="21" t="s">
        <v>20</v>
      </c>
      <c r="Z14" s="22">
        <f t="shared" si="17"/>
        <v>0</v>
      </c>
      <c r="AA14" s="20" t="s">
        <v>20</v>
      </c>
      <c r="AB14" s="21" t="s">
        <v>3</v>
      </c>
      <c r="AC14" s="22">
        <f t="shared" si="18"/>
        <v>0</v>
      </c>
      <c r="AD14" s="23"/>
      <c r="AE14" s="21"/>
      <c r="AF14" s="22"/>
      <c r="AG14" s="24">
        <f t="shared" si="19"/>
        <v>9</v>
      </c>
      <c r="AH14" s="25">
        <f>'22.Spieltag'!AJ14</f>
        <v>272</v>
      </c>
      <c r="AI14" s="32">
        <f>'22.Spieltag'!AK14</f>
        <v>16</v>
      </c>
      <c r="AJ14" s="27">
        <f t="shared" si="20"/>
        <v>281</v>
      </c>
      <c r="AK14" s="28">
        <f t="shared" si="21"/>
        <v>14</v>
      </c>
    </row>
    <row r="15" spans="1:38" ht="24.9" customHeight="1" thickBot="1" x14ac:dyDescent="0.3">
      <c r="A15" s="32">
        <f t="shared" si="9"/>
        <v>5</v>
      </c>
      <c r="B15" s="24" t="str">
        <f>'8.Spieltag'!B15</f>
        <v>Franzi 04</v>
      </c>
      <c r="C15" s="20"/>
      <c r="D15" s="21"/>
      <c r="E15" s="22"/>
      <c r="F15" s="20" t="s">
        <v>106</v>
      </c>
      <c r="G15" s="21" t="s">
        <v>20</v>
      </c>
      <c r="H15" s="113">
        <f t="shared" si="11"/>
        <v>0</v>
      </c>
      <c r="I15" s="20" t="s">
        <v>20</v>
      </c>
      <c r="J15" s="21" t="s">
        <v>105</v>
      </c>
      <c r="K15" s="22" t="str">
        <f t="shared" si="12"/>
        <v>2</v>
      </c>
      <c r="L15" s="20" t="s">
        <v>3</v>
      </c>
      <c r="M15" s="21" t="s">
        <v>106</v>
      </c>
      <c r="N15" s="22" t="str">
        <f t="shared" si="13"/>
        <v>2</v>
      </c>
      <c r="O15" s="20" t="s">
        <v>20</v>
      </c>
      <c r="P15" s="21" t="s">
        <v>105</v>
      </c>
      <c r="Q15" s="22">
        <f t="shared" si="14"/>
        <v>0</v>
      </c>
      <c r="R15" s="20" t="s">
        <v>20</v>
      </c>
      <c r="S15" s="21" t="s">
        <v>105</v>
      </c>
      <c r="T15" s="22" t="str">
        <f t="shared" si="15"/>
        <v>5</v>
      </c>
      <c r="U15" s="20" t="s">
        <v>105</v>
      </c>
      <c r="V15" s="21" t="s">
        <v>20</v>
      </c>
      <c r="W15" s="22" t="str">
        <f t="shared" si="16"/>
        <v>2</v>
      </c>
      <c r="X15" s="20" t="s">
        <v>20</v>
      </c>
      <c r="Y15" s="21" t="s">
        <v>105</v>
      </c>
      <c r="Z15" s="22" t="str">
        <f t="shared" si="17"/>
        <v>3</v>
      </c>
      <c r="AA15" s="20" t="s">
        <v>20</v>
      </c>
      <c r="AB15" s="21" t="s">
        <v>20</v>
      </c>
      <c r="AC15" s="22" t="str">
        <f t="shared" si="18"/>
        <v>3</v>
      </c>
      <c r="AD15" s="23"/>
      <c r="AE15" s="21"/>
      <c r="AF15" s="22"/>
      <c r="AG15" s="24">
        <f t="shared" si="19"/>
        <v>17</v>
      </c>
      <c r="AH15" s="25">
        <f>'22.Spieltag'!AJ15</f>
        <v>302</v>
      </c>
      <c r="AI15" s="32">
        <f>'22.Spieltag'!AK15</f>
        <v>7</v>
      </c>
      <c r="AJ15" s="27">
        <f t="shared" si="20"/>
        <v>319</v>
      </c>
      <c r="AK15" s="28">
        <f t="shared" si="21"/>
        <v>5</v>
      </c>
      <c r="AL15" s="1"/>
    </row>
    <row r="16" spans="1:38" ht="24.9" customHeight="1" thickBot="1" x14ac:dyDescent="0.3">
      <c r="A16" s="32">
        <f t="shared" si="9"/>
        <v>20</v>
      </c>
      <c r="B16" s="24" t="str">
        <f>'8.Spieltag'!B16</f>
        <v>gaby04</v>
      </c>
      <c r="C16" s="20" t="s">
        <v>3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113">
        <f t="shared" si="11"/>
        <v>0</v>
      </c>
      <c r="I16" s="20" t="s">
        <v>20</v>
      </c>
      <c r="J16" s="21" t="s">
        <v>105</v>
      </c>
      <c r="K16" s="22" t="str">
        <f t="shared" si="12"/>
        <v>2</v>
      </c>
      <c r="L16" s="20" t="s">
        <v>20</v>
      </c>
      <c r="M16" s="21" t="s">
        <v>105</v>
      </c>
      <c r="N16" s="22" t="str">
        <f t="shared" si="13"/>
        <v>3</v>
      </c>
      <c r="O16" s="20" t="s">
        <v>20</v>
      </c>
      <c r="P16" s="21" t="s">
        <v>105</v>
      </c>
      <c r="Q16" s="22">
        <f t="shared" si="14"/>
        <v>0</v>
      </c>
      <c r="R16" s="20" t="s">
        <v>105</v>
      </c>
      <c r="S16" s="21" t="s">
        <v>105</v>
      </c>
      <c r="T16" s="22">
        <f t="shared" si="15"/>
        <v>0</v>
      </c>
      <c r="U16" s="20" t="s">
        <v>105</v>
      </c>
      <c r="V16" s="21" t="s">
        <v>20</v>
      </c>
      <c r="W16" s="22" t="str">
        <f t="shared" si="16"/>
        <v>2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10</v>
      </c>
      <c r="AH16" s="25">
        <f>'22.Spieltag'!AJ16</f>
        <v>260</v>
      </c>
      <c r="AI16" s="32">
        <f>'22.Spieltag'!AK16</f>
        <v>21</v>
      </c>
      <c r="AJ16" s="27">
        <f t="shared" si="20"/>
        <v>270</v>
      </c>
      <c r="AK16" s="28">
        <f t="shared" si="21"/>
        <v>20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105</v>
      </c>
      <c r="E17" s="22">
        <f t="shared" si="10"/>
        <v>0</v>
      </c>
      <c r="F17" s="20" t="s">
        <v>105</v>
      </c>
      <c r="G17" s="21" t="s">
        <v>3</v>
      </c>
      <c r="H17" s="113">
        <f t="shared" si="11"/>
        <v>0</v>
      </c>
      <c r="I17" s="20" t="s">
        <v>20</v>
      </c>
      <c r="J17" s="21" t="s">
        <v>3</v>
      </c>
      <c r="K17" s="22">
        <f t="shared" si="12"/>
        <v>0</v>
      </c>
      <c r="L17" s="20" t="s">
        <v>3</v>
      </c>
      <c r="M17" s="21" t="s">
        <v>106</v>
      </c>
      <c r="N17" s="22" t="str">
        <f t="shared" si="13"/>
        <v>2</v>
      </c>
      <c r="O17" s="20" t="s">
        <v>105</v>
      </c>
      <c r="P17" s="21" t="s">
        <v>105</v>
      </c>
      <c r="Q17" s="22">
        <f t="shared" si="14"/>
        <v>0</v>
      </c>
      <c r="R17" s="20" t="s">
        <v>106</v>
      </c>
      <c r="S17" s="21" t="s">
        <v>106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105</v>
      </c>
      <c r="Z17" s="22" t="str">
        <f t="shared" si="17"/>
        <v>3</v>
      </c>
      <c r="AA17" s="20" t="s">
        <v>105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5</v>
      </c>
      <c r="AH17" s="25">
        <f>'22.Spieltag'!AJ17</f>
        <v>271</v>
      </c>
      <c r="AI17" s="32">
        <f>'22.Spieltag'!AK17</f>
        <v>18</v>
      </c>
      <c r="AJ17" s="27">
        <f t="shared" si="20"/>
        <v>276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3</v>
      </c>
      <c r="B18" s="24" t="str">
        <f>'8.Spieltag'!B18</f>
        <v>Hans 04</v>
      </c>
      <c r="C18" s="20" t="s">
        <v>20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105</v>
      </c>
      <c r="G18" s="21" t="s">
        <v>20</v>
      </c>
      <c r="H18" s="113">
        <f t="shared" ref="H18" si="23">IF(OR(EXACT($F$10,F18)*(EXACT($G$10,G18)))=TRUE,$AJ$7,IF(($G$10-$F$10=G18-F18),$AJ$4,IF(OR(EXACT($F$10&gt;$G$10,F18&gt;G18)*EXACT($F$10=$G$10,F18=G18)*EXACT($F$10&lt;$G$10,F18&lt;G18)),$AJ$2,0)))*2*2</f>
        <v>0</v>
      </c>
      <c r="I18" s="20" t="s">
        <v>20</v>
      </c>
      <c r="J18" s="21" t="s">
        <v>20</v>
      </c>
      <c r="K18" s="22">
        <f t="shared" ref="K18" si="24">IF(OR(EXACT($I$10,I18)*(EXACT($J$10,J18)))=TRUE,$AJ$7,IF(($J$10-$I$10=J18-I18),$AJ$4,IF(OR(EXACT($I$10&gt;$J$10,I18&gt;J18)*EXACT($I$10=$J$10,I18=J18)*EXACT($I$10&lt;$J$10,I18&lt;J18)),$AJ$2,0)))</f>
        <v>0</v>
      </c>
      <c r="L18" s="20" t="s">
        <v>3</v>
      </c>
      <c r="M18" s="21" t="s">
        <v>105</v>
      </c>
      <c r="N18" s="22" t="str">
        <f t="shared" ref="N18" si="25">IF(OR(EXACT($L$10,L18)*(EXACT($M$10,M18)))=TRUE,$AJ$7,IF(($M$10-$L$10=M18-L18),$AJ$4,IF(OR(EXACT($L$10&gt;$M$10,L18&gt;M18)*EXACT($L$10=$M$10,L18=M18)*EXACT($L$10&lt;$M$10,L18&lt;M18)),$AJ$2,0)))</f>
        <v>2</v>
      </c>
      <c r="O18" s="20" t="s">
        <v>20</v>
      </c>
      <c r="P18" s="21" t="s">
        <v>105</v>
      </c>
      <c r="Q18" s="22">
        <f t="shared" ref="Q18" si="26">IF(OR(EXACT($O$10,O18)*(EXACT($P$10,P18)))=TRUE,$AJ$7,IF(($P$10-$O$10=P18-O18),$AJ$4,IF(OR(EXACT($O$10&gt;$P$10,O18&gt;P18)*EXACT($O$10=$P$10,O18=P18)*EXACT($O$10&lt;$P$10,O18&lt;P18)),$AJ$2,0)))</f>
        <v>0</v>
      </c>
      <c r="R18" s="20" t="s">
        <v>20</v>
      </c>
      <c r="S18" s="21" t="s">
        <v>105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5</v>
      </c>
      <c r="U18" s="20" t="s">
        <v>105</v>
      </c>
      <c r="V18" s="21" t="s">
        <v>3</v>
      </c>
      <c r="W18" s="22" t="str">
        <f t="shared" ref="W18" si="28">IF(OR(EXACT($U$10,U18)*(EXACT($V$10,V18)))=TRUE,$AJ$7,IF(($V$10-$U$10=V18-U18),$AJ$4,IF(OR(EXACT($U$10&gt;$V$10,U18&gt;V18)*EXACT($U$10=$V$10,U18=V18)*EXACT($U$10&lt;$V$10,U18&lt;V18)),$AJ$2,0)))</f>
        <v>2</v>
      </c>
      <c r="X18" s="20" t="s">
        <v>3</v>
      </c>
      <c r="Y18" s="21" t="s">
        <v>20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5</v>
      </c>
      <c r="AA18" s="20" t="s">
        <v>20</v>
      </c>
      <c r="AB18" s="21" t="s">
        <v>20</v>
      </c>
      <c r="AC18" s="22" t="str">
        <f t="shared" ref="AC18" si="30">IF(OR(EXACT($AA$10,AA18)*(EXACT($AB$10,AB18)))=TRUE,$AJ$7,IF(($AB$10-$AA$10=AB18-AA18),$AJ$4,IF(OR(EXACT($AA$10&gt;$AB$10,AA18&gt;AB18)*EXACT($AA$10=$AB$10,AA18=AB18)*EXACT($AA$10&lt;$AB$10,AA18&lt;AB18)),$AJ$2,0)))</f>
        <v>3</v>
      </c>
      <c r="AD18" s="23"/>
      <c r="AE18" s="21"/>
      <c r="AF18" s="22"/>
      <c r="AG18" s="24">
        <f t="shared" si="19"/>
        <v>17</v>
      </c>
      <c r="AH18" s="25">
        <f>'22.Spieltag'!AJ18</f>
        <v>330</v>
      </c>
      <c r="AI18" s="32">
        <f>'22.Spieltag'!AK18</f>
        <v>3</v>
      </c>
      <c r="AJ18" s="27">
        <f t="shared" si="20"/>
        <v>347</v>
      </c>
      <c r="AK18" s="28">
        <f t="shared" si="21"/>
        <v>3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113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'22.Spieltag'!AJ19</f>
        <v>135</v>
      </c>
      <c r="AI19" s="32">
        <f>'22.Spieltag'!AK19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8</v>
      </c>
      <c r="B20" s="24" t="str">
        <f>'8.Spieltag'!B20</f>
        <v>Lola04</v>
      </c>
      <c r="C20" s="20" t="s">
        <v>3</v>
      </c>
      <c r="D20" s="21" t="s">
        <v>105</v>
      </c>
      <c r="E20" s="22">
        <v>2</v>
      </c>
      <c r="F20" s="20" t="s">
        <v>20</v>
      </c>
      <c r="G20" s="21" t="s">
        <v>108</v>
      </c>
      <c r="H20" s="113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3</v>
      </c>
      <c r="M20" s="21" t="s">
        <v>105</v>
      </c>
      <c r="N20" s="22" t="str">
        <f t="shared" si="13"/>
        <v>2</v>
      </c>
      <c r="O20" s="20" t="s">
        <v>20</v>
      </c>
      <c r="P20" s="21" t="s">
        <v>106</v>
      </c>
      <c r="Q20" s="22">
        <f t="shared" si="14"/>
        <v>0</v>
      </c>
      <c r="R20" s="20" t="s">
        <v>3</v>
      </c>
      <c r="S20" s="21" t="s">
        <v>105</v>
      </c>
      <c r="T20" s="22" t="str">
        <f t="shared" si="15"/>
        <v>2</v>
      </c>
      <c r="U20" s="20" t="s">
        <v>105</v>
      </c>
      <c r="V20" s="21" t="s">
        <v>20</v>
      </c>
      <c r="W20" s="22" t="str">
        <f t="shared" si="16"/>
        <v>2</v>
      </c>
      <c r="X20" s="20" t="s">
        <v>20</v>
      </c>
      <c r="Y20" s="21" t="s">
        <v>105</v>
      </c>
      <c r="Z20" s="22" t="str">
        <f t="shared" si="17"/>
        <v>3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13</v>
      </c>
      <c r="AH20" s="25">
        <f>'22.Spieltag'!AJ20</f>
        <v>297</v>
      </c>
      <c r="AI20" s="32">
        <f>'22.Spieltag'!AK20</f>
        <v>8</v>
      </c>
      <c r="AJ20" s="27">
        <f t="shared" si="20"/>
        <v>310</v>
      </c>
      <c r="AK20" s="28">
        <f t="shared" si="21"/>
        <v>8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3</v>
      </c>
      <c r="D21" s="21" t="s">
        <v>105</v>
      </c>
      <c r="E21" s="22">
        <f t="shared" si="10"/>
        <v>0</v>
      </c>
      <c r="F21" s="20" t="s">
        <v>105</v>
      </c>
      <c r="G21" s="21" t="s">
        <v>20</v>
      </c>
      <c r="H21" s="113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22">
        <f t="shared" si="14"/>
        <v>0</v>
      </c>
      <c r="R21" s="20" t="s">
        <v>3</v>
      </c>
      <c r="S21" s="21" t="s">
        <v>20</v>
      </c>
      <c r="T21" s="22" t="str">
        <f t="shared" si="15"/>
        <v>3</v>
      </c>
      <c r="U21" s="20" t="s">
        <v>105</v>
      </c>
      <c r="V21" s="21" t="s">
        <v>3</v>
      </c>
      <c r="W21" s="22" t="str">
        <f t="shared" si="16"/>
        <v>2</v>
      </c>
      <c r="X21" s="20" t="s">
        <v>20</v>
      </c>
      <c r="Y21" s="21" t="s">
        <v>105</v>
      </c>
      <c r="Z21" s="22" t="str">
        <f t="shared" si="17"/>
        <v>3</v>
      </c>
      <c r="AA21" s="20" t="s">
        <v>3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12</v>
      </c>
      <c r="AH21" s="25">
        <f>'22.Spieltag'!AJ21</f>
        <v>366</v>
      </c>
      <c r="AI21" s="32">
        <f>'22.Spieltag'!AK21</f>
        <v>1</v>
      </c>
      <c r="AJ21" s="27">
        <f t="shared" si="20"/>
        <v>378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8</v>
      </c>
      <c r="B22" s="24" t="str">
        <f>'8.Spieltag'!B22</f>
        <v>Mike04</v>
      </c>
      <c r="C22" s="20" t="s">
        <v>105</v>
      </c>
      <c r="D22" s="21" t="s">
        <v>105</v>
      </c>
      <c r="E22" s="22" t="str">
        <f t="shared" si="10"/>
        <v>5</v>
      </c>
      <c r="F22" s="20" t="s">
        <v>106</v>
      </c>
      <c r="G22" s="21" t="s">
        <v>20</v>
      </c>
      <c r="H22" s="113">
        <f t="shared" si="11"/>
        <v>0</v>
      </c>
      <c r="I22" s="20" t="s">
        <v>20</v>
      </c>
      <c r="J22" s="21" t="s">
        <v>105</v>
      </c>
      <c r="K22" s="22" t="str">
        <f t="shared" si="12"/>
        <v>2</v>
      </c>
      <c r="L22" s="20" t="s">
        <v>3</v>
      </c>
      <c r="M22" s="21" t="s">
        <v>106</v>
      </c>
      <c r="N22" s="22" t="str">
        <f t="shared" si="13"/>
        <v>2</v>
      </c>
      <c r="O22" s="20" t="s">
        <v>20</v>
      </c>
      <c r="P22" s="21" t="s">
        <v>106</v>
      </c>
      <c r="Q22" s="22">
        <f t="shared" si="14"/>
        <v>0</v>
      </c>
      <c r="R22" s="20" t="s">
        <v>106</v>
      </c>
      <c r="S22" s="21" t="s">
        <v>105</v>
      </c>
      <c r="T22" s="22">
        <f t="shared" si="15"/>
        <v>0</v>
      </c>
      <c r="U22" s="20" t="s">
        <v>105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20</v>
      </c>
      <c r="AB22" s="21" t="s">
        <v>106</v>
      </c>
      <c r="AC22" s="22">
        <f t="shared" si="18"/>
        <v>0</v>
      </c>
      <c r="AD22" s="23"/>
      <c r="AE22" s="21"/>
      <c r="AF22" s="22"/>
      <c r="AG22" s="24">
        <f t="shared" si="19"/>
        <v>13</v>
      </c>
      <c r="AH22" s="25">
        <f>'22.Spieltag'!AJ22</f>
        <v>297</v>
      </c>
      <c r="AI22" s="32">
        <f>'22.Spieltag'!AK22</f>
        <v>8</v>
      </c>
      <c r="AJ22" s="27">
        <f t="shared" si="20"/>
        <v>310</v>
      </c>
      <c r="AK22" s="28">
        <f t="shared" si="21"/>
        <v>8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3</v>
      </c>
      <c r="D23" s="21" t="s">
        <v>105</v>
      </c>
      <c r="E23" s="22">
        <f t="shared" si="10"/>
        <v>0</v>
      </c>
      <c r="F23" s="20" t="s">
        <v>105</v>
      </c>
      <c r="G23" s="21" t="s">
        <v>20</v>
      </c>
      <c r="H23" s="113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3</v>
      </c>
      <c r="O23" s="20" t="s">
        <v>20</v>
      </c>
      <c r="P23" s="21" t="s">
        <v>105</v>
      </c>
      <c r="Q23" s="22">
        <f t="shared" si="14"/>
        <v>0</v>
      </c>
      <c r="R23" s="20" t="s">
        <v>20</v>
      </c>
      <c r="S23" s="21" t="s">
        <v>105</v>
      </c>
      <c r="T23" s="22" t="str">
        <f t="shared" si="15"/>
        <v>5</v>
      </c>
      <c r="U23" s="20" t="s">
        <v>105</v>
      </c>
      <c r="V23" s="21" t="s">
        <v>3</v>
      </c>
      <c r="W23" s="22" t="str">
        <f t="shared" si="16"/>
        <v>2</v>
      </c>
      <c r="X23" s="20" t="s">
        <v>20</v>
      </c>
      <c r="Y23" s="21" t="s">
        <v>20</v>
      </c>
      <c r="Z23" s="22">
        <f t="shared" si="17"/>
        <v>0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'22.Spieltag'!AJ23</f>
        <v>348</v>
      </c>
      <c r="AI23" s="32">
        <f>'22.Spieltag'!AK23</f>
        <v>2</v>
      </c>
      <c r="AJ23" s="27">
        <f t="shared" si="20"/>
        <v>360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13</v>
      </c>
      <c r="B24" s="24" t="str">
        <f>'8.Spieltag'!B24</f>
        <v>Reinhold</v>
      </c>
      <c r="C24" s="20" t="s">
        <v>3</v>
      </c>
      <c r="D24" s="21" t="s">
        <v>105</v>
      </c>
      <c r="E24" s="22">
        <f t="shared" si="10"/>
        <v>0</v>
      </c>
      <c r="F24" s="20" t="s">
        <v>106</v>
      </c>
      <c r="G24" s="21" t="s">
        <v>20</v>
      </c>
      <c r="H24" s="113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105</v>
      </c>
      <c r="M24" s="21" t="s">
        <v>20</v>
      </c>
      <c r="N24" s="22">
        <f t="shared" si="13"/>
        <v>0</v>
      </c>
      <c r="O24" s="20" t="s">
        <v>20</v>
      </c>
      <c r="P24" s="21" t="s">
        <v>105</v>
      </c>
      <c r="Q24" s="22">
        <f t="shared" si="14"/>
        <v>0</v>
      </c>
      <c r="R24" s="20" t="s">
        <v>106</v>
      </c>
      <c r="S24" s="21" t="s">
        <v>106</v>
      </c>
      <c r="T24" s="22">
        <f t="shared" si="15"/>
        <v>0</v>
      </c>
      <c r="U24" s="20" t="s">
        <v>105</v>
      </c>
      <c r="V24" s="21" t="s">
        <v>108</v>
      </c>
      <c r="W24" s="22" t="str">
        <f t="shared" si="16"/>
        <v>3</v>
      </c>
      <c r="X24" s="20" t="s">
        <v>108</v>
      </c>
      <c r="Y24" s="21" t="s">
        <v>21</v>
      </c>
      <c r="Z24" s="22">
        <f t="shared" si="17"/>
        <v>0</v>
      </c>
      <c r="AA24" s="20" t="s">
        <v>20</v>
      </c>
      <c r="AB24" s="21" t="s">
        <v>20</v>
      </c>
      <c r="AC24" s="22" t="str">
        <f t="shared" si="18"/>
        <v>3</v>
      </c>
      <c r="AD24" s="23"/>
      <c r="AE24" s="21"/>
      <c r="AF24" s="22"/>
      <c r="AG24" s="24">
        <f t="shared" si="19"/>
        <v>6</v>
      </c>
      <c r="AH24" s="25">
        <f>'22.Spieltag'!AJ24</f>
        <v>285</v>
      </c>
      <c r="AI24" s="32">
        <f>'22.Spieltag'!AK24</f>
        <v>13</v>
      </c>
      <c r="AJ24" s="27">
        <f t="shared" si="20"/>
        <v>291</v>
      </c>
      <c r="AK24" s="28">
        <f t="shared" si="21"/>
        <v>13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20</v>
      </c>
      <c r="D25" s="21" t="s">
        <v>106</v>
      </c>
      <c r="E25" s="22">
        <f t="shared" si="10"/>
        <v>0</v>
      </c>
      <c r="F25" s="20" t="s">
        <v>106</v>
      </c>
      <c r="G25" s="21" t="s">
        <v>20</v>
      </c>
      <c r="H25" s="113">
        <f t="shared" si="11"/>
        <v>0</v>
      </c>
      <c r="I25" s="20" t="s">
        <v>105</v>
      </c>
      <c r="J25" s="21" t="s">
        <v>20</v>
      </c>
      <c r="K25" s="22">
        <f t="shared" si="12"/>
        <v>0</v>
      </c>
      <c r="L25" s="20" t="s">
        <v>3</v>
      </c>
      <c r="M25" s="21" t="s">
        <v>105</v>
      </c>
      <c r="N25" s="22" t="str">
        <f t="shared" si="13"/>
        <v>2</v>
      </c>
      <c r="O25" s="20" t="s">
        <v>20</v>
      </c>
      <c r="P25" s="21" t="s">
        <v>106</v>
      </c>
      <c r="Q25" s="22">
        <f t="shared" si="14"/>
        <v>0</v>
      </c>
      <c r="R25" s="20" t="s">
        <v>105</v>
      </c>
      <c r="S25" s="21" t="s">
        <v>106</v>
      </c>
      <c r="T25" s="22" t="str">
        <f t="shared" si="15"/>
        <v>3</v>
      </c>
      <c r="U25" s="20" t="s">
        <v>105</v>
      </c>
      <c r="V25" s="21" t="s">
        <v>3</v>
      </c>
      <c r="W25" s="22" t="str">
        <f t="shared" si="16"/>
        <v>2</v>
      </c>
      <c r="X25" s="20" t="s">
        <v>105</v>
      </c>
      <c r="Y25" s="21" t="s">
        <v>20</v>
      </c>
      <c r="Z25" s="22">
        <f t="shared" si="17"/>
        <v>0</v>
      </c>
      <c r="AA25" s="20" t="s">
        <v>20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7</v>
      </c>
      <c r="AH25" s="25">
        <f>'22.Spieltag'!AJ25</f>
        <v>250</v>
      </c>
      <c r="AI25" s="32">
        <f>'22.Spieltag'!AK25</f>
        <v>22</v>
      </c>
      <c r="AJ25" s="27">
        <f t="shared" si="20"/>
        <v>257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3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113">
        <f t="shared" si="11"/>
        <v>0</v>
      </c>
      <c r="I26" s="20" t="s">
        <v>106</v>
      </c>
      <c r="J26" s="21" t="s">
        <v>106</v>
      </c>
      <c r="K26" s="22">
        <f t="shared" si="12"/>
        <v>0</v>
      </c>
      <c r="L26" s="20" t="s">
        <v>3</v>
      </c>
      <c r="M26" s="21" t="s">
        <v>106</v>
      </c>
      <c r="N26" s="22" t="str">
        <f t="shared" si="13"/>
        <v>2</v>
      </c>
      <c r="O26" s="20" t="s">
        <v>20</v>
      </c>
      <c r="P26" s="21" t="s">
        <v>20</v>
      </c>
      <c r="Q26" s="22">
        <f t="shared" si="14"/>
        <v>0</v>
      </c>
      <c r="R26" s="20" t="s">
        <v>106</v>
      </c>
      <c r="S26" s="21" t="s">
        <v>105</v>
      </c>
      <c r="T26" s="22">
        <f t="shared" si="15"/>
        <v>0</v>
      </c>
      <c r="U26" s="20" t="s">
        <v>20</v>
      </c>
      <c r="V26" s="21" t="s">
        <v>105</v>
      </c>
      <c r="W26" s="22">
        <f t="shared" si="16"/>
        <v>0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2</v>
      </c>
      <c r="AH26" s="25">
        <f>'22.Spieltag'!AJ26</f>
        <v>242</v>
      </c>
      <c r="AI26" s="32">
        <f>'22.Spieltag'!AK26</f>
        <v>23</v>
      </c>
      <c r="AJ26" s="27">
        <f t="shared" si="20"/>
        <v>244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11</v>
      </c>
      <c r="B27" s="24" t="str">
        <f>'8.Spieltag'!B27</f>
        <v>schalke-willi</v>
      </c>
      <c r="C27" s="20" t="s">
        <v>3</v>
      </c>
      <c r="D27" s="21" t="s">
        <v>106</v>
      </c>
      <c r="E27" s="22">
        <f t="shared" si="10"/>
        <v>0</v>
      </c>
      <c r="F27" s="20" t="s">
        <v>105</v>
      </c>
      <c r="G27" s="21" t="s">
        <v>20</v>
      </c>
      <c r="H27" s="113">
        <f t="shared" si="11"/>
        <v>0</v>
      </c>
      <c r="I27" s="20" t="s">
        <v>105</v>
      </c>
      <c r="J27" s="21" t="s">
        <v>106</v>
      </c>
      <c r="K27" s="22" t="str">
        <f t="shared" si="12"/>
        <v>2</v>
      </c>
      <c r="L27" s="20" t="s">
        <v>20</v>
      </c>
      <c r="M27" s="21" t="s">
        <v>105</v>
      </c>
      <c r="N27" s="22" t="str">
        <f t="shared" si="13"/>
        <v>3</v>
      </c>
      <c r="O27" s="20" t="s">
        <v>105</v>
      </c>
      <c r="P27" s="21" t="s">
        <v>20</v>
      </c>
      <c r="Q27" s="22" t="str">
        <f t="shared" si="14"/>
        <v>2</v>
      </c>
      <c r="R27" s="20" t="s">
        <v>105</v>
      </c>
      <c r="S27" s="21" t="s">
        <v>105</v>
      </c>
      <c r="T27" s="22">
        <f t="shared" si="15"/>
        <v>0</v>
      </c>
      <c r="U27" s="20" t="s">
        <v>105</v>
      </c>
      <c r="V27" s="21" t="s">
        <v>3</v>
      </c>
      <c r="W27" s="22" t="str">
        <f t="shared" si="16"/>
        <v>2</v>
      </c>
      <c r="X27" s="20" t="s">
        <v>105</v>
      </c>
      <c r="Y27" s="21" t="s">
        <v>105</v>
      </c>
      <c r="Z27" s="22">
        <f t="shared" si="17"/>
        <v>0</v>
      </c>
      <c r="AA27" s="20" t="s">
        <v>20</v>
      </c>
      <c r="AB27" s="21" t="s">
        <v>106</v>
      </c>
      <c r="AC27" s="22">
        <f t="shared" si="18"/>
        <v>0</v>
      </c>
      <c r="AD27" s="23"/>
      <c r="AE27" s="21"/>
      <c r="AF27" s="22"/>
      <c r="AG27" s="24">
        <f t="shared" si="19"/>
        <v>9</v>
      </c>
      <c r="AH27" s="25">
        <f>'22.Spieltag'!AJ27</f>
        <v>296</v>
      </c>
      <c r="AI27" s="32">
        <f>'22.Spieltag'!AK27</f>
        <v>10</v>
      </c>
      <c r="AJ27" s="27">
        <f t="shared" si="20"/>
        <v>305</v>
      </c>
      <c r="AK27" s="28">
        <f t="shared" si="21"/>
        <v>11</v>
      </c>
      <c r="AL27" s="1"/>
    </row>
    <row r="28" spans="1:38" ht="24.9" customHeight="1" thickBot="1" x14ac:dyDescent="0.3">
      <c r="A28" s="32">
        <f t="shared" si="9"/>
        <v>7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106</v>
      </c>
      <c r="G28" s="21" t="s">
        <v>105</v>
      </c>
      <c r="H28" s="113">
        <f t="shared" si="11"/>
        <v>0</v>
      </c>
      <c r="I28" s="20" t="s">
        <v>20</v>
      </c>
      <c r="J28" s="21" t="s">
        <v>105</v>
      </c>
      <c r="K28" s="22" t="str">
        <f t="shared" si="12"/>
        <v>2</v>
      </c>
      <c r="L28" s="20" t="s">
        <v>105</v>
      </c>
      <c r="M28" s="21" t="s">
        <v>106</v>
      </c>
      <c r="N28" s="22" t="str">
        <f t="shared" si="13"/>
        <v>5</v>
      </c>
      <c r="O28" s="20" t="s">
        <v>3</v>
      </c>
      <c r="P28" s="21" t="s">
        <v>105</v>
      </c>
      <c r="Q28" s="22">
        <f t="shared" si="14"/>
        <v>0</v>
      </c>
      <c r="R28" s="20" t="s">
        <v>106</v>
      </c>
      <c r="S28" s="21" t="s">
        <v>106</v>
      </c>
      <c r="T28" s="22">
        <f t="shared" si="15"/>
        <v>0</v>
      </c>
      <c r="U28" s="20" t="s">
        <v>105</v>
      </c>
      <c r="V28" s="21" t="s">
        <v>3</v>
      </c>
      <c r="W28" s="22" t="str">
        <f t="shared" si="16"/>
        <v>2</v>
      </c>
      <c r="X28" s="20" t="s">
        <v>20</v>
      </c>
      <c r="Y28" s="21" t="s">
        <v>20</v>
      </c>
      <c r="Z28" s="22">
        <f t="shared" si="17"/>
        <v>0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14</v>
      </c>
      <c r="AH28" s="25">
        <f>'22.Spieltag'!AJ28</f>
        <v>303</v>
      </c>
      <c r="AI28" s="32">
        <f>'22.Spieltag'!AK28</f>
        <v>6</v>
      </c>
      <c r="AJ28" s="27">
        <f t="shared" si="20"/>
        <v>317</v>
      </c>
      <c r="AK28" s="28">
        <f t="shared" si="21"/>
        <v>7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106</v>
      </c>
      <c r="E29" s="22">
        <f t="shared" si="10"/>
        <v>0</v>
      </c>
      <c r="F29" s="20" t="s">
        <v>106</v>
      </c>
      <c r="G29" s="21" t="s">
        <v>105</v>
      </c>
      <c r="H29" s="113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3</v>
      </c>
      <c r="O29" s="20" t="s">
        <v>20</v>
      </c>
      <c r="P29" s="21" t="s">
        <v>105</v>
      </c>
      <c r="Q29" s="22">
        <f t="shared" si="14"/>
        <v>0</v>
      </c>
      <c r="R29" s="20" t="s">
        <v>20</v>
      </c>
      <c r="S29" s="21" t="s">
        <v>106</v>
      </c>
      <c r="T29" s="22" t="str">
        <f t="shared" si="15"/>
        <v>2</v>
      </c>
      <c r="U29" s="20" t="s">
        <v>105</v>
      </c>
      <c r="V29" s="21" t="s">
        <v>3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3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17</v>
      </c>
      <c r="AH29" s="25">
        <f>'22.Spieltag'!AJ29</f>
        <v>330</v>
      </c>
      <c r="AI29" s="32">
        <f>'22.Spieltag'!AK29</f>
        <v>3</v>
      </c>
      <c r="AJ29" s="27">
        <f t="shared" si="20"/>
        <v>347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105</v>
      </c>
      <c r="D30" s="21" t="s">
        <v>106</v>
      </c>
      <c r="E30" s="22">
        <f t="shared" si="10"/>
        <v>0</v>
      </c>
      <c r="F30" s="20" t="s">
        <v>105</v>
      </c>
      <c r="G30" s="21" t="s">
        <v>20</v>
      </c>
      <c r="H30" s="113">
        <f t="shared" si="11"/>
        <v>0</v>
      </c>
      <c r="I30" s="20" t="s">
        <v>20</v>
      </c>
      <c r="J30" s="21" t="s">
        <v>20</v>
      </c>
      <c r="K30" s="22">
        <f t="shared" si="12"/>
        <v>0</v>
      </c>
      <c r="L30" s="20" t="s">
        <v>105</v>
      </c>
      <c r="M30" s="21" t="s">
        <v>105</v>
      </c>
      <c r="N30" s="22">
        <f t="shared" si="13"/>
        <v>0</v>
      </c>
      <c r="O30" s="20" t="s">
        <v>3</v>
      </c>
      <c r="P30" s="21" t="s">
        <v>20</v>
      </c>
      <c r="Q30" s="22">
        <f t="shared" si="14"/>
        <v>0</v>
      </c>
      <c r="R30" s="20" t="s">
        <v>20</v>
      </c>
      <c r="S30" s="21" t="s">
        <v>106</v>
      </c>
      <c r="T30" s="22" t="str">
        <f t="shared" si="15"/>
        <v>2</v>
      </c>
      <c r="U30" s="20" t="s">
        <v>106</v>
      </c>
      <c r="V30" s="21" t="s">
        <v>3</v>
      </c>
      <c r="W30" s="22" t="str">
        <f t="shared" si="16"/>
        <v>5</v>
      </c>
      <c r="X30" s="20" t="s">
        <v>3</v>
      </c>
      <c r="Y30" s="21" t="s">
        <v>106</v>
      </c>
      <c r="Z30" s="22" t="str">
        <f t="shared" si="17"/>
        <v>2</v>
      </c>
      <c r="AA30" s="20" t="s">
        <v>3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9</v>
      </c>
      <c r="AH30" s="25">
        <f>'22.Spieltag'!AJ30</f>
        <v>288</v>
      </c>
      <c r="AI30" s="32">
        <f>'22.Spieltag'!AK30</f>
        <v>12</v>
      </c>
      <c r="AJ30" s="27">
        <f t="shared" si="20"/>
        <v>297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5</v>
      </c>
      <c r="B31" s="24" t="str">
        <f>'8.Spieltag'!B31</f>
        <v>Silja04</v>
      </c>
      <c r="C31" s="20" t="s">
        <v>105</v>
      </c>
      <c r="D31" s="21" t="s">
        <v>106</v>
      </c>
      <c r="E31" s="22">
        <f t="shared" si="10"/>
        <v>0</v>
      </c>
      <c r="F31" s="20" t="s">
        <v>105</v>
      </c>
      <c r="G31" s="21" t="s">
        <v>20</v>
      </c>
      <c r="H31" s="113">
        <f t="shared" si="11"/>
        <v>0</v>
      </c>
      <c r="I31" s="20" t="s">
        <v>20</v>
      </c>
      <c r="J31" s="21" t="s">
        <v>105</v>
      </c>
      <c r="K31" s="22" t="str">
        <f t="shared" si="12"/>
        <v>2</v>
      </c>
      <c r="L31" s="20" t="s">
        <v>3</v>
      </c>
      <c r="M31" s="21" t="s">
        <v>105</v>
      </c>
      <c r="N31" s="22" t="str">
        <f t="shared" si="13"/>
        <v>2</v>
      </c>
      <c r="O31" s="20" t="s">
        <v>20</v>
      </c>
      <c r="P31" s="21" t="s">
        <v>105</v>
      </c>
      <c r="Q31" s="22">
        <f t="shared" si="14"/>
        <v>0</v>
      </c>
      <c r="R31" s="20" t="s">
        <v>20</v>
      </c>
      <c r="S31" s="21" t="s">
        <v>20</v>
      </c>
      <c r="T31" s="22">
        <f t="shared" si="15"/>
        <v>0</v>
      </c>
      <c r="U31" s="20" t="s">
        <v>106</v>
      </c>
      <c r="V31" s="21" t="s">
        <v>3</v>
      </c>
      <c r="W31" s="22" t="str">
        <f t="shared" si="16"/>
        <v>5</v>
      </c>
      <c r="X31" s="20" t="s">
        <v>20</v>
      </c>
      <c r="Y31" s="21" t="s">
        <v>20</v>
      </c>
      <c r="Z31" s="22">
        <f t="shared" si="17"/>
        <v>0</v>
      </c>
      <c r="AA31" s="20" t="s">
        <v>20</v>
      </c>
      <c r="AB31" s="21" t="s">
        <v>106</v>
      </c>
      <c r="AC31" s="22">
        <f t="shared" si="18"/>
        <v>0</v>
      </c>
      <c r="AD31" s="23"/>
      <c r="AE31" s="21"/>
      <c r="AF31" s="22"/>
      <c r="AG31" s="24">
        <f t="shared" si="19"/>
        <v>9</v>
      </c>
      <c r="AH31" s="25">
        <f>'22.Spieltag'!AJ31</f>
        <v>310</v>
      </c>
      <c r="AI31" s="32">
        <f>'22.Spieltag'!AK31</f>
        <v>5</v>
      </c>
      <c r="AJ31" s="27">
        <f t="shared" si="20"/>
        <v>319</v>
      </c>
      <c r="AK31" s="28">
        <f t="shared" si="21"/>
        <v>5</v>
      </c>
      <c r="AL31" s="1"/>
    </row>
    <row r="32" spans="1:38" ht="28.2" customHeight="1" thickBot="1" x14ac:dyDescent="0.3">
      <c r="A32" s="32">
        <f t="shared" si="9"/>
        <v>18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105</v>
      </c>
      <c r="G32" s="21" t="s">
        <v>20</v>
      </c>
      <c r="H32" s="113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3</v>
      </c>
      <c r="O32" s="20" t="s">
        <v>20</v>
      </c>
      <c r="P32" s="21" t="s">
        <v>105</v>
      </c>
      <c r="Q32" s="22">
        <f t="shared" si="14"/>
        <v>0</v>
      </c>
      <c r="R32" s="20" t="s">
        <v>105</v>
      </c>
      <c r="S32" s="21" t="s">
        <v>20</v>
      </c>
      <c r="T32" s="22">
        <f t="shared" si="15"/>
        <v>0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3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8</v>
      </c>
      <c r="AH32" s="25">
        <f>'22.Spieltag'!AJ32</f>
        <v>268</v>
      </c>
      <c r="AI32" s="32">
        <f>'22.Spieltag'!AK32</f>
        <v>19</v>
      </c>
      <c r="AJ32" s="27">
        <f t="shared" si="20"/>
        <v>276</v>
      </c>
      <c r="AK32" s="28">
        <f t="shared" si="21"/>
        <v>18</v>
      </c>
      <c r="AL32" s="1"/>
    </row>
    <row r="33" spans="1:38" ht="28.2" customHeight="1" thickBot="1" x14ac:dyDescent="0.3">
      <c r="A33" s="32">
        <f t="shared" si="9"/>
        <v>20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1">IF(OR(EXACT($C$10,C33)*(EXACT($D$10,D33)))=TRUE,$AJ$7,IF(($D$10-$C$10=D33-C33),$AJ$4,IF(OR(EXACT($C$10&gt;$D$10,C33&gt;D33)*EXACT($C$10=$D$10,C33=D33)*EXACT($C$10&lt;$D$10,C33&lt;D33)),$AJ$2,0)))</f>
        <v>0</v>
      </c>
      <c r="F33" s="20" t="s">
        <v>106</v>
      </c>
      <c r="G33" s="21" t="s">
        <v>105</v>
      </c>
      <c r="H33" s="113">
        <f t="shared" si="11"/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106</v>
      </c>
      <c r="Q33" s="22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0" t="s">
        <v>105</v>
      </c>
      <c r="S33" s="21" t="s">
        <v>105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106</v>
      </c>
      <c r="V33" s="21" t="s">
        <v>20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106</v>
      </c>
      <c r="Z33" s="22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0" t="s">
        <v>3</v>
      </c>
      <c r="AB33" s="21" t="s">
        <v>105</v>
      </c>
      <c r="AC33" s="22">
        <f t="shared" ref="AC33" si="38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9">E33+H33+K33+N33+Q33+T33+W33+Z33+AC33+AF33</f>
        <v>6</v>
      </c>
      <c r="AH33" s="25">
        <f>'22.Spieltag'!AJ33</f>
        <v>264</v>
      </c>
      <c r="AI33" s="32">
        <f>'22.Spieltag'!AK33</f>
        <v>20</v>
      </c>
      <c r="AJ33" s="27">
        <f t="shared" ref="AJ33" si="40">AG33+AH33</f>
        <v>270</v>
      </c>
      <c r="AK33" s="28">
        <f t="shared" si="21"/>
        <v>20</v>
      </c>
      <c r="AL33" s="1"/>
    </row>
    <row r="34" spans="1:38" ht="28.2" customHeight="1" thickBot="1" x14ac:dyDescent="0.3">
      <c r="A34" s="32">
        <f t="shared" ref="A34" si="41">AK34</f>
        <v>15</v>
      </c>
      <c r="B34" s="24" t="str">
        <f>'8.Spieltag'!B34</f>
        <v>UltraGE</v>
      </c>
      <c r="C34" s="20" t="s">
        <v>3</v>
      </c>
      <c r="D34" s="21" t="s">
        <v>105</v>
      </c>
      <c r="E34" s="22">
        <f t="shared" ref="E34" si="42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113">
        <f t="shared" si="11"/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106</v>
      </c>
      <c r="Q34" s="22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0" t="s">
        <v>105</v>
      </c>
      <c r="S34" s="21" t="s">
        <v>20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105</v>
      </c>
      <c r="V34" s="21" t="s">
        <v>3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>
        <f t="shared" ref="Z34" si="48">IF(OR(EXACT($X$10,X34)*(EXACT($Y$10,Y34)))=TRUE,$AJ$7,IF(($Y$10-$X$10=Y34-X34),$AJ$4,IF(OR(EXACT($X$10&gt;$Y$10,X34&gt;Y34)*EXACT($X$10=$Y$10,X34=Y34)*EXACT($X$10&lt;$Y$10,X34&lt;Y34)),$AJ$2,0)))</f>
        <v>0</v>
      </c>
      <c r="AA34" s="20" t="s">
        <v>20</v>
      </c>
      <c r="AB34" s="21" t="s">
        <v>105</v>
      </c>
      <c r="AC34" s="22">
        <f t="shared" ref="AC34" si="49">IF(OR(EXACT($AA$10,AA34)*(EXACT($AB$10,AB34)))=TRUE,$AJ$7,IF(($AB$10-$AA$10=AB34-AA34),$AJ$4,IF(OR(EXACT($AA$10&gt;$AB$10,AA34&gt;AB34)*EXACT($AA$10=$AB$10,AA34=AB34)*EXACT($AA$10&lt;$AB$10,AA34&lt;AB34)),$AJ$2,0)))</f>
        <v>0</v>
      </c>
      <c r="AD34" s="23"/>
      <c r="AE34" s="21"/>
      <c r="AF34" s="22"/>
      <c r="AG34" s="24">
        <f t="shared" ref="AG34" si="50">E34+H34+K34+N34+Q34+T34+W34+Z34+AC34+AF34</f>
        <v>6</v>
      </c>
      <c r="AH34" s="25">
        <f>'22.Spieltag'!AJ34</f>
        <v>273</v>
      </c>
      <c r="AI34" s="32">
        <f>'22.Spieltag'!AK34</f>
        <v>15</v>
      </c>
      <c r="AJ34" s="27">
        <f t="shared" ref="AJ34" si="51">AG34+AH34</f>
        <v>279</v>
      </c>
      <c r="AK34" s="28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6" priority="17">
      <formula>($AG11&gt;40)</formula>
    </cfRule>
  </conditionalFormatting>
  <conditionalFormatting sqref="B31:B32">
    <cfRule type="expression" dxfId="95" priority="8">
      <formula>($AG31&gt;40)</formula>
    </cfRule>
  </conditionalFormatting>
  <conditionalFormatting sqref="B33:B34">
    <cfRule type="expression" dxfId="94" priority="6">
      <formula>($AG33&gt;40)</formula>
    </cfRule>
  </conditionalFormatting>
  <conditionalFormatting sqref="AG1:AG1048576">
    <cfRule type="top10" dxfId="9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L42"/>
  <sheetViews>
    <sheetView workbookViewId="0">
      <selection activeCell="B10" sqref="B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62</v>
      </c>
      <c r="G4" s="66"/>
      <c r="H4" s="66"/>
      <c r="I4" s="65" t="s">
        <v>61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104</v>
      </c>
      <c r="S4" s="66"/>
      <c r="T4" s="66"/>
      <c r="U4" s="65" t="s">
        <v>18</v>
      </c>
      <c r="V4" s="66"/>
      <c r="W4" s="66"/>
      <c r="X4" s="65" t="s">
        <v>65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16</v>
      </c>
      <c r="D6" s="68"/>
      <c r="E6" s="69"/>
      <c r="F6" s="64" t="s">
        <v>22</v>
      </c>
      <c r="G6" s="68"/>
      <c r="H6" s="69"/>
      <c r="I6" s="64" t="s">
        <v>19</v>
      </c>
      <c r="J6" s="68"/>
      <c r="K6" s="69"/>
      <c r="L6" s="64" t="s">
        <v>103</v>
      </c>
      <c r="M6" s="68"/>
      <c r="N6" s="69"/>
      <c r="O6" s="64" t="s">
        <v>63</v>
      </c>
      <c r="P6" s="68"/>
      <c r="Q6" s="69"/>
      <c r="R6" s="64" t="s">
        <v>64</v>
      </c>
      <c r="S6" s="68"/>
      <c r="T6" s="69"/>
      <c r="U6" s="64" t="s">
        <v>13</v>
      </c>
      <c r="V6" s="68"/>
      <c r="W6" s="69"/>
      <c r="X6" s="64" t="s">
        <v>66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20</v>
      </c>
      <c r="D10" s="91" t="s">
        <v>105</v>
      </c>
      <c r="E10" s="92" t="s">
        <v>1</v>
      </c>
      <c r="F10" s="90" t="s">
        <v>20</v>
      </c>
      <c r="G10" s="91" t="s">
        <v>105</v>
      </c>
      <c r="H10" s="92" t="s">
        <v>1</v>
      </c>
      <c r="I10" s="90" t="s">
        <v>3</v>
      </c>
      <c r="J10" s="91" t="s">
        <v>20</v>
      </c>
      <c r="K10" s="92" t="s">
        <v>1</v>
      </c>
      <c r="L10" s="90" t="s">
        <v>106</v>
      </c>
      <c r="M10" s="91" t="s">
        <v>108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105</v>
      </c>
      <c r="V10" s="91" t="s">
        <v>21</v>
      </c>
      <c r="W10" s="92" t="s">
        <v>1</v>
      </c>
      <c r="X10" s="90" t="s">
        <v>21</v>
      </c>
      <c r="Y10" s="91" t="s">
        <v>105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105</v>
      </c>
      <c r="D11" s="21" t="s">
        <v>3</v>
      </c>
      <c r="E11" s="22">
        <f>IF(OR(EXACT($C$10,C11)*(EXACT($D$10,D11)))=TRUE,$AJ$7,IF(($D$10-$C$10=D11-C11),$AJ$4,IF(OR(EXACT($C$10&gt;$D$10,C11&gt;D11)*EXACT($C$10=$D$10,C11=D11)*EXACT($C$10&lt;$D$10,C11&lt;D11)),$AJ$2,0)))</f>
        <v>0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106</v>
      </c>
      <c r="N11" s="113">
        <f>IF(OR(EXACT($L$10,L11)*(EXACT($M$10,M11)))=TRUE,$AJ$7,IF(($M$10-$L$10=M11-L11),$AJ$4,IF(OR(EXACT($L$10&gt;$M$10,L11&gt;M11)*EXACT($L$10=$M$10,L11=M11)*EXACT($L$10&lt;$M$10,L11&lt;M11)),$AJ$2,0)))*2*2</f>
        <v>0</v>
      </c>
      <c r="O11" s="20" t="s">
        <v>20</v>
      </c>
      <c r="P11" s="21" t="s">
        <v>20</v>
      </c>
      <c r="Q11" s="22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0" t="s">
        <v>105</v>
      </c>
      <c r="S11" s="21" t="s">
        <v>108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2</v>
      </c>
      <c r="U11" s="20" t="s">
        <v>20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3</v>
      </c>
      <c r="Y11" s="21" t="s">
        <v>106</v>
      </c>
      <c r="Z11" s="22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0" t="s">
        <v>20</v>
      </c>
      <c r="AB11" s="21" t="s">
        <v>20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3</v>
      </c>
      <c r="AD11" s="23"/>
      <c r="AE11" s="21"/>
      <c r="AF11" s="22"/>
      <c r="AG11" s="24">
        <f t="shared" ref="AG11" si="7">E11+H11+K11+N11+Q11+T11+W11+Z11+AC11+AF11</f>
        <v>7</v>
      </c>
      <c r="AH11" s="25">
        <f>'23.Spieltag'!AJ11</f>
        <v>277</v>
      </c>
      <c r="AI11" s="32">
        <f>'23.Spieltag'!AK11</f>
        <v>17</v>
      </c>
      <c r="AJ11" s="27">
        <f t="shared" ref="AJ11" si="8">AG11+AH11</f>
        <v>284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8</v>
      </c>
      <c r="B12" s="24" t="str">
        <f>'8.Spieltag'!B12</f>
        <v>atschi91</v>
      </c>
      <c r="C12" s="20" t="s">
        <v>105</v>
      </c>
      <c r="D12" s="21" t="s">
        <v>3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20</v>
      </c>
      <c r="G12" s="21" t="s">
        <v>105</v>
      </c>
      <c r="H12" s="22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0" t="s">
        <v>108</v>
      </c>
      <c r="M12" s="21" t="s">
        <v>106</v>
      </c>
      <c r="N12" s="113">
        <f t="shared" ref="N12:N33" si="13">IF(OR(EXACT($L$10,L12)*(EXACT($M$10,M12)))=TRUE,$AJ$7,IF(($M$10-$L$10=M12-L12),$AJ$4,IF(OR(EXACT($L$10&gt;$M$10,L12&gt;M12)*EXACT($L$10=$M$10,L12=M12)*EXACT($L$10&lt;$M$10,L12&lt;M12)),$AJ$2,0)))*2*2</f>
        <v>0</v>
      </c>
      <c r="O12" s="20" t="s">
        <v>20</v>
      </c>
      <c r="P12" s="21" t="s">
        <v>106</v>
      </c>
      <c r="Q12" s="22" t="str">
        <f t="shared" ref="Q12:Q32" si="14">IF(OR(EXACT($O$10,O12)*(EXACT($P$10,P12)))=TRUE,$AJ$7,IF(($P$10-$O$10=P12-O12),$AJ$4,IF(OR(EXACT($O$10&gt;$P$10,O12&gt;P12)*EXACT($O$10=$P$10,O12=P12)*EXACT($O$10&lt;$P$10,O12&lt;P12)),$AJ$2,0)))</f>
        <v>5</v>
      </c>
      <c r="R12" s="20" t="s">
        <v>105</v>
      </c>
      <c r="S12" s="21" t="s">
        <v>20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3</v>
      </c>
      <c r="U12" s="20" t="s">
        <v>105</v>
      </c>
      <c r="V12" s="21" t="s">
        <v>3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105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20</v>
      </c>
      <c r="AB12" s="21" t="s">
        <v>105</v>
      </c>
      <c r="AC12" s="22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3"/>
      <c r="AE12" s="21"/>
      <c r="AF12" s="22"/>
      <c r="AG12" s="24">
        <f t="shared" ref="AG12:AG32" si="19">E12+H12+K12+N12+Q12+T12+W12+Z12+AC12+AF12</f>
        <v>20</v>
      </c>
      <c r="AH12" s="25">
        <f>'23.Spieltag'!AJ12</f>
        <v>308</v>
      </c>
      <c r="AI12" s="32">
        <f>'23.Spieltag'!AK12</f>
        <v>10</v>
      </c>
      <c r="AJ12" s="27">
        <f t="shared" ref="AJ12:AJ32" si="20">AG12+AH12</f>
        <v>328</v>
      </c>
      <c r="AK12" s="28">
        <f t="shared" ref="AK12:AK34" si="21">RANK(AJ12,$AJ$11:$AJ$34)</f>
        <v>8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105</v>
      </c>
      <c r="D13" s="21" t="s">
        <v>3</v>
      </c>
      <c r="E13" s="22">
        <f t="shared" si="10"/>
        <v>0</v>
      </c>
      <c r="F13" s="20" t="s">
        <v>20</v>
      </c>
      <c r="G13" s="21" t="s">
        <v>105</v>
      </c>
      <c r="H13" s="22" t="str">
        <f t="shared" si="11"/>
        <v>5</v>
      </c>
      <c r="I13" s="20" t="s">
        <v>3</v>
      </c>
      <c r="J13" s="21" t="s">
        <v>20</v>
      </c>
      <c r="K13" s="22" t="str">
        <f t="shared" si="12"/>
        <v>5</v>
      </c>
      <c r="L13" s="20" t="s">
        <v>20</v>
      </c>
      <c r="M13" s="21" t="s">
        <v>105</v>
      </c>
      <c r="N13" s="113">
        <f t="shared" si="13"/>
        <v>0</v>
      </c>
      <c r="O13" s="20" t="s">
        <v>20</v>
      </c>
      <c r="P13" s="21" t="s">
        <v>105</v>
      </c>
      <c r="Q13" s="22" t="str">
        <f t="shared" si="14"/>
        <v>2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3</v>
      </c>
      <c r="W13" s="22" t="str">
        <f t="shared" si="16"/>
        <v>2</v>
      </c>
      <c r="X13" s="20" t="s">
        <v>105</v>
      </c>
      <c r="Y13" s="21" t="s">
        <v>20</v>
      </c>
      <c r="Z13" s="22">
        <f t="shared" si="17"/>
        <v>0</v>
      </c>
      <c r="AA13" s="20" t="s">
        <v>20</v>
      </c>
      <c r="AB13" s="21" t="s">
        <v>20</v>
      </c>
      <c r="AC13" s="22" t="str">
        <f t="shared" si="18"/>
        <v>3</v>
      </c>
      <c r="AD13" s="23"/>
      <c r="AE13" s="21"/>
      <c r="AF13" s="22"/>
      <c r="AG13" s="24">
        <f t="shared" si="19"/>
        <v>19</v>
      </c>
      <c r="AH13" s="25">
        <f>'23.Spieltag'!AJ13</f>
        <v>279</v>
      </c>
      <c r="AI13" s="32">
        <f>'23.Spieltag'!AK13</f>
        <v>15</v>
      </c>
      <c r="AJ13" s="27">
        <f t="shared" si="20"/>
        <v>298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108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105</v>
      </c>
      <c r="J14" s="21" t="s">
        <v>106</v>
      </c>
      <c r="K14" s="22" t="str">
        <f t="shared" si="12"/>
        <v>3</v>
      </c>
      <c r="L14" s="20" t="s">
        <v>20</v>
      </c>
      <c r="M14" s="21" t="s">
        <v>106</v>
      </c>
      <c r="N14" s="113">
        <f t="shared" si="13"/>
        <v>0</v>
      </c>
      <c r="O14" s="20" t="s">
        <v>3</v>
      </c>
      <c r="P14" s="21" t="s">
        <v>3</v>
      </c>
      <c r="Q14" s="22">
        <f t="shared" si="14"/>
        <v>0</v>
      </c>
      <c r="R14" s="20" t="s">
        <v>106</v>
      </c>
      <c r="S14" s="21" t="s">
        <v>3</v>
      </c>
      <c r="T14" s="22" t="str">
        <f t="shared" si="15"/>
        <v>2</v>
      </c>
      <c r="U14" s="20" t="s">
        <v>20</v>
      </c>
      <c r="V14" s="21" t="s">
        <v>105</v>
      </c>
      <c r="W14" s="22">
        <f t="shared" si="16"/>
        <v>0</v>
      </c>
      <c r="X14" s="20" t="s">
        <v>105</v>
      </c>
      <c r="Y14" s="21" t="s">
        <v>20</v>
      </c>
      <c r="Z14" s="22">
        <f t="shared" si="17"/>
        <v>0</v>
      </c>
      <c r="AA14" s="20" t="s">
        <v>106</v>
      </c>
      <c r="AB14" s="21" t="s">
        <v>20</v>
      </c>
      <c r="AC14" s="22">
        <f t="shared" si="18"/>
        <v>0</v>
      </c>
      <c r="AD14" s="23"/>
      <c r="AE14" s="21"/>
      <c r="AF14" s="22"/>
      <c r="AG14" s="24">
        <f t="shared" si="19"/>
        <v>5</v>
      </c>
      <c r="AH14" s="25">
        <f>'23.Spieltag'!AJ14</f>
        <v>281</v>
      </c>
      <c r="AI14" s="32">
        <f>'23.Spieltag'!AK14</f>
        <v>14</v>
      </c>
      <c r="AJ14" s="27">
        <f t="shared" si="20"/>
        <v>286</v>
      </c>
      <c r="AK14" s="28">
        <f t="shared" si="21"/>
        <v>16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106</v>
      </c>
      <c r="D15" s="21" t="s">
        <v>3</v>
      </c>
      <c r="E15" s="22">
        <f t="shared" si="10"/>
        <v>0</v>
      </c>
      <c r="F15" s="20" t="s">
        <v>20</v>
      </c>
      <c r="G15" s="21" t="s">
        <v>105</v>
      </c>
      <c r="H15" s="22" t="str">
        <f t="shared" si="11"/>
        <v>5</v>
      </c>
      <c r="I15" s="20" t="s">
        <v>20</v>
      </c>
      <c r="J15" s="21" t="s">
        <v>20</v>
      </c>
      <c r="K15" s="22">
        <f t="shared" si="12"/>
        <v>0</v>
      </c>
      <c r="L15" s="20" t="s">
        <v>20</v>
      </c>
      <c r="M15" s="21" t="s">
        <v>106</v>
      </c>
      <c r="N15" s="113">
        <f t="shared" si="13"/>
        <v>0</v>
      </c>
      <c r="O15" s="20" t="s">
        <v>20</v>
      </c>
      <c r="P15" s="21" t="s">
        <v>105</v>
      </c>
      <c r="Q15" s="22" t="str">
        <f t="shared" si="14"/>
        <v>2</v>
      </c>
      <c r="R15" s="20" t="s">
        <v>106</v>
      </c>
      <c r="S15" s="21" t="s">
        <v>3</v>
      </c>
      <c r="T15" s="22" t="str">
        <f t="shared" si="15"/>
        <v>2</v>
      </c>
      <c r="U15" s="20" t="s">
        <v>105</v>
      </c>
      <c r="V15" s="21" t="s">
        <v>20</v>
      </c>
      <c r="W15" s="22" t="str">
        <f t="shared" si="16"/>
        <v>2</v>
      </c>
      <c r="X15" s="20" t="s">
        <v>105</v>
      </c>
      <c r="Y15" s="21" t="s">
        <v>105</v>
      </c>
      <c r="Z15" s="22">
        <f t="shared" si="17"/>
        <v>0</v>
      </c>
      <c r="AA15" s="20" t="s">
        <v>105</v>
      </c>
      <c r="AB15" s="21" t="s">
        <v>20</v>
      </c>
      <c r="AC15" s="22">
        <f t="shared" si="18"/>
        <v>0</v>
      </c>
      <c r="AD15" s="23"/>
      <c r="AE15" s="21"/>
      <c r="AF15" s="22"/>
      <c r="AG15" s="24">
        <f t="shared" si="19"/>
        <v>11</v>
      </c>
      <c r="AH15" s="25">
        <f>'23.Spieltag'!AJ15</f>
        <v>319</v>
      </c>
      <c r="AI15" s="32">
        <f>'23.Spieltag'!AK15</f>
        <v>5</v>
      </c>
      <c r="AJ15" s="27">
        <f t="shared" si="20"/>
        <v>330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105</v>
      </c>
      <c r="D16" s="21" t="s">
        <v>3</v>
      </c>
      <c r="E16" s="22">
        <f t="shared" si="10"/>
        <v>0</v>
      </c>
      <c r="F16" s="20" t="s">
        <v>20</v>
      </c>
      <c r="G16" s="21" t="s">
        <v>105</v>
      </c>
      <c r="H16" s="22" t="str">
        <f t="shared" si="11"/>
        <v>5</v>
      </c>
      <c r="I16" s="20" t="s">
        <v>20</v>
      </c>
      <c r="J16" s="21" t="s">
        <v>105</v>
      </c>
      <c r="K16" s="22" t="str">
        <f t="shared" si="12"/>
        <v>3</v>
      </c>
      <c r="L16" s="20" t="s">
        <v>3</v>
      </c>
      <c r="M16" s="21" t="s">
        <v>105</v>
      </c>
      <c r="N16" s="113">
        <f t="shared" si="13"/>
        <v>0</v>
      </c>
      <c r="O16" s="20" t="s">
        <v>20</v>
      </c>
      <c r="P16" s="21" t="s">
        <v>105</v>
      </c>
      <c r="Q16" s="22" t="str">
        <f t="shared" si="14"/>
        <v>2</v>
      </c>
      <c r="R16" s="20" t="s">
        <v>106</v>
      </c>
      <c r="S16" s="21" t="s">
        <v>3</v>
      </c>
      <c r="T16" s="22" t="str">
        <f t="shared" si="15"/>
        <v>2</v>
      </c>
      <c r="U16" s="20" t="s">
        <v>20</v>
      </c>
      <c r="V16" s="21" t="s">
        <v>20</v>
      </c>
      <c r="W16" s="22">
        <f t="shared" si="16"/>
        <v>0</v>
      </c>
      <c r="X16" s="20" t="s">
        <v>105</v>
      </c>
      <c r="Y16" s="21" t="s">
        <v>105</v>
      </c>
      <c r="Z16" s="22">
        <f t="shared" si="17"/>
        <v>0</v>
      </c>
      <c r="AA16" s="20" t="s">
        <v>20</v>
      </c>
      <c r="AB16" s="21" t="s">
        <v>105</v>
      </c>
      <c r="AC16" s="22">
        <f t="shared" si="18"/>
        <v>0</v>
      </c>
      <c r="AD16" s="23"/>
      <c r="AE16" s="21"/>
      <c r="AF16" s="22"/>
      <c r="AG16" s="24">
        <f t="shared" si="19"/>
        <v>12</v>
      </c>
      <c r="AH16" s="25">
        <f>'23.Spieltag'!AJ16</f>
        <v>270</v>
      </c>
      <c r="AI16" s="32">
        <f>'23.Spieltag'!AK16</f>
        <v>20</v>
      </c>
      <c r="AJ16" s="27">
        <f t="shared" si="20"/>
        <v>282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20</v>
      </c>
      <c r="B17" s="24" t="str">
        <f>'8.Spieltag'!B17</f>
        <v>Gudrun</v>
      </c>
      <c r="C17" s="20" t="s">
        <v>105</v>
      </c>
      <c r="D17" s="21" t="s">
        <v>20</v>
      </c>
      <c r="E17" s="22">
        <f t="shared" si="10"/>
        <v>0</v>
      </c>
      <c r="F17" s="20" t="s">
        <v>20</v>
      </c>
      <c r="G17" s="21" t="s">
        <v>106</v>
      </c>
      <c r="H17" s="22" t="str">
        <f t="shared" si="11"/>
        <v>2</v>
      </c>
      <c r="I17" s="20" t="s">
        <v>105</v>
      </c>
      <c r="J17" s="21" t="s">
        <v>105</v>
      </c>
      <c r="K17" s="22">
        <f t="shared" si="12"/>
        <v>0</v>
      </c>
      <c r="L17" s="20" t="s">
        <v>3</v>
      </c>
      <c r="M17" s="21" t="s">
        <v>105</v>
      </c>
      <c r="N17" s="113">
        <f t="shared" si="13"/>
        <v>0</v>
      </c>
      <c r="O17" s="20" t="s">
        <v>106</v>
      </c>
      <c r="P17" s="21" t="s">
        <v>105</v>
      </c>
      <c r="Q17" s="22">
        <f t="shared" si="14"/>
        <v>0</v>
      </c>
      <c r="R17" s="20" t="s">
        <v>105</v>
      </c>
      <c r="S17" s="21" t="s">
        <v>105</v>
      </c>
      <c r="T17" s="22">
        <f t="shared" si="15"/>
        <v>0</v>
      </c>
      <c r="U17" s="20" t="s">
        <v>20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20</v>
      </c>
      <c r="AB17" s="21" t="s">
        <v>105</v>
      </c>
      <c r="AC17" s="22">
        <f t="shared" si="18"/>
        <v>0</v>
      </c>
      <c r="AD17" s="23"/>
      <c r="AE17" s="21"/>
      <c r="AF17" s="22"/>
      <c r="AG17" s="24">
        <f t="shared" si="19"/>
        <v>4</v>
      </c>
      <c r="AH17" s="25">
        <f>'23.Spieltag'!AJ17</f>
        <v>276</v>
      </c>
      <c r="AI17" s="32">
        <f>'23.Spieltag'!AK17</f>
        <v>18</v>
      </c>
      <c r="AJ17" s="27">
        <f t="shared" si="20"/>
        <v>280</v>
      </c>
      <c r="AK17" s="28">
        <f t="shared" si="21"/>
        <v>20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105</v>
      </c>
      <c r="D18" s="21" t="s">
        <v>3</v>
      </c>
      <c r="E18" s="22">
        <f t="shared" si="10"/>
        <v>0</v>
      </c>
      <c r="F18" s="20" t="s">
        <v>20</v>
      </c>
      <c r="G18" s="21" t="s">
        <v>105</v>
      </c>
      <c r="H18" s="22" t="str">
        <f t="shared" si="11"/>
        <v>5</v>
      </c>
      <c r="I18" s="20" t="s">
        <v>3</v>
      </c>
      <c r="J18" s="21" t="s">
        <v>20</v>
      </c>
      <c r="K18" s="22" t="str">
        <f t="shared" si="12"/>
        <v>5</v>
      </c>
      <c r="L18" s="20" t="s">
        <v>20</v>
      </c>
      <c r="M18" s="21" t="s">
        <v>105</v>
      </c>
      <c r="N18" s="113">
        <f t="shared" si="13"/>
        <v>0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3</v>
      </c>
      <c r="T18" s="22" t="str">
        <f t="shared" si="15"/>
        <v>2</v>
      </c>
      <c r="U18" s="20" t="s">
        <v>105</v>
      </c>
      <c r="V18" s="21" t="s">
        <v>108</v>
      </c>
      <c r="W18" s="22" t="str">
        <f t="shared" si="16"/>
        <v>2</v>
      </c>
      <c r="X18" s="20" t="s">
        <v>20</v>
      </c>
      <c r="Y18" s="21" t="s">
        <v>20</v>
      </c>
      <c r="Z18" s="22">
        <f t="shared" si="17"/>
        <v>0</v>
      </c>
      <c r="AA18" s="20" t="s">
        <v>20</v>
      </c>
      <c r="AB18" s="21" t="s">
        <v>105</v>
      </c>
      <c r="AC18" s="22">
        <f t="shared" si="18"/>
        <v>0</v>
      </c>
      <c r="AD18" s="23"/>
      <c r="AE18" s="21"/>
      <c r="AF18" s="22"/>
      <c r="AG18" s="24">
        <f t="shared" si="19"/>
        <v>17</v>
      </c>
      <c r="AH18" s="25">
        <f>'23.Spieltag'!AJ18</f>
        <v>347</v>
      </c>
      <c r="AI18" s="32">
        <f>'23.Spieltag'!AK18</f>
        <v>3</v>
      </c>
      <c r="AJ18" s="27">
        <f t="shared" si="20"/>
        <v>364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113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'23.Spieltag'!AJ19</f>
        <v>135</v>
      </c>
      <c r="AI19" s="32">
        <f>'23.Spieltag'!AK19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105</v>
      </c>
      <c r="D20" s="21" t="s">
        <v>3</v>
      </c>
      <c r="E20" s="22">
        <f t="shared" si="10"/>
        <v>0</v>
      </c>
      <c r="F20" s="20" t="s">
        <v>20</v>
      </c>
      <c r="G20" s="21" t="s">
        <v>105</v>
      </c>
      <c r="H20" s="22" t="str">
        <f t="shared" si="11"/>
        <v>5</v>
      </c>
      <c r="I20" s="20" t="s">
        <v>105</v>
      </c>
      <c r="J20" s="21" t="s">
        <v>105</v>
      </c>
      <c r="K20" s="22">
        <f t="shared" si="12"/>
        <v>0</v>
      </c>
      <c r="L20" s="20" t="s">
        <v>20</v>
      </c>
      <c r="M20" s="21" t="s">
        <v>106</v>
      </c>
      <c r="N20" s="113">
        <f t="shared" si="13"/>
        <v>0</v>
      </c>
      <c r="O20" s="20" t="s">
        <v>3</v>
      </c>
      <c r="P20" s="21" t="s">
        <v>105</v>
      </c>
      <c r="Q20" s="22" t="str">
        <f t="shared" si="14"/>
        <v>3</v>
      </c>
      <c r="R20" s="20" t="s">
        <v>105</v>
      </c>
      <c r="S20" s="21" t="s">
        <v>108</v>
      </c>
      <c r="T20" s="22" t="str">
        <f t="shared" si="15"/>
        <v>2</v>
      </c>
      <c r="U20" s="20" t="s">
        <v>105</v>
      </c>
      <c r="V20" s="21" t="s">
        <v>106</v>
      </c>
      <c r="W20" s="22">
        <f t="shared" si="16"/>
        <v>0</v>
      </c>
      <c r="X20" s="20" t="s">
        <v>20</v>
      </c>
      <c r="Y20" s="21" t="s">
        <v>105</v>
      </c>
      <c r="Z20" s="22" t="str">
        <f t="shared" si="17"/>
        <v>2</v>
      </c>
      <c r="AA20" s="20" t="s">
        <v>20</v>
      </c>
      <c r="AB20" s="21" t="s">
        <v>105</v>
      </c>
      <c r="AC20" s="22">
        <f t="shared" si="18"/>
        <v>0</v>
      </c>
      <c r="AD20" s="23"/>
      <c r="AE20" s="21"/>
      <c r="AF20" s="22"/>
      <c r="AG20" s="24">
        <f t="shared" si="19"/>
        <v>12</v>
      </c>
      <c r="AH20" s="25">
        <f>'23.Spieltag'!AJ20</f>
        <v>310</v>
      </c>
      <c r="AI20" s="32">
        <f>'23.Spieltag'!AK20</f>
        <v>8</v>
      </c>
      <c r="AJ20" s="27">
        <f t="shared" si="20"/>
        <v>322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105</v>
      </c>
      <c r="D21" s="21" t="s">
        <v>3</v>
      </c>
      <c r="E21" s="22">
        <f t="shared" si="10"/>
        <v>0</v>
      </c>
      <c r="F21" s="20" t="s">
        <v>20</v>
      </c>
      <c r="G21" s="21" t="s">
        <v>105</v>
      </c>
      <c r="H21" s="22" t="str">
        <f t="shared" si="11"/>
        <v>5</v>
      </c>
      <c r="I21" s="20" t="s">
        <v>3</v>
      </c>
      <c r="J21" s="21" t="s">
        <v>20</v>
      </c>
      <c r="K21" s="22" t="str">
        <f t="shared" si="12"/>
        <v>5</v>
      </c>
      <c r="L21" s="20" t="s">
        <v>3</v>
      </c>
      <c r="M21" s="21" t="s">
        <v>105</v>
      </c>
      <c r="N21" s="113">
        <f t="shared" si="13"/>
        <v>0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 t="str">
        <f t="shared" si="15"/>
        <v>2</v>
      </c>
      <c r="U21" s="20" t="s">
        <v>105</v>
      </c>
      <c r="V21" s="21" t="s">
        <v>20</v>
      </c>
      <c r="W21" s="22" t="str">
        <f t="shared" si="16"/>
        <v>2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20</v>
      </c>
      <c r="AC21" s="22">
        <f t="shared" si="18"/>
        <v>0</v>
      </c>
      <c r="AD21" s="23"/>
      <c r="AE21" s="21"/>
      <c r="AF21" s="22"/>
      <c r="AG21" s="24">
        <f t="shared" si="19"/>
        <v>18</v>
      </c>
      <c r="AH21" s="25">
        <f>'23.Spieltag'!AJ21</f>
        <v>378</v>
      </c>
      <c r="AI21" s="32">
        <f>'23.Spieltag'!AK21</f>
        <v>1</v>
      </c>
      <c r="AJ21" s="27">
        <f t="shared" si="20"/>
        <v>396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106</v>
      </c>
      <c r="D22" s="21" t="s">
        <v>20</v>
      </c>
      <c r="E22" s="22">
        <f t="shared" si="10"/>
        <v>0</v>
      </c>
      <c r="F22" s="20" t="s">
        <v>20</v>
      </c>
      <c r="G22" s="21" t="s">
        <v>105</v>
      </c>
      <c r="H22" s="22" t="str">
        <f t="shared" si="11"/>
        <v>5</v>
      </c>
      <c r="I22" s="20" t="s">
        <v>20</v>
      </c>
      <c r="J22" s="21" t="s">
        <v>105</v>
      </c>
      <c r="K22" s="22" t="str">
        <f t="shared" si="12"/>
        <v>3</v>
      </c>
      <c r="L22" s="20" t="s">
        <v>20</v>
      </c>
      <c r="M22" s="21" t="s">
        <v>106</v>
      </c>
      <c r="N22" s="113">
        <f t="shared" si="13"/>
        <v>0</v>
      </c>
      <c r="O22" s="20" t="s">
        <v>20</v>
      </c>
      <c r="P22" s="21" t="s">
        <v>106</v>
      </c>
      <c r="Q22" s="22" t="str">
        <f t="shared" si="14"/>
        <v>5</v>
      </c>
      <c r="R22" s="20" t="s">
        <v>106</v>
      </c>
      <c r="S22" s="21" t="s">
        <v>20</v>
      </c>
      <c r="T22" s="22" t="str">
        <f t="shared" si="15"/>
        <v>2</v>
      </c>
      <c r="U22" s="20" t="s">
        <v>106</v>
      </c>
      <c r="V22" s="21" t="s">
        <v>20</v>
      </c>
      <c r="W22" s="22" t="str">
        <f t="shared" si="16"/>
        <v>2</v>
      </c>
      <c r="X22" s="20" t="s">
        <v>20</v>
      </c>
      <c r="Y22" s="21" t="s">
        <v>106</v>
      </c>
      <c r="Z22" s="22" t="str">
        <f t="shared" si="17"/>
        <v>2</v>
      </c>
      <c r="AA22" s="20" t="s">
        <v>105</v>
      </c>
      <c r="AB22" s="21" t="s">
        <v>105</v>
      </c>
      <c r="AC22" s="22" t="str">
        <f t="shared" si="18"/>
        <v>5</v>
      </c>
      <c r="AD22" s="23"/>
      <c r="AE22" s="21"/>
      <c r="AF22" s="22"/>
      <c r="AG22" s="24">
        <f t="shared" si="19"/>
        <v>24</v>
      </c>
      <c r="AH22" s="25">
        <f>'23.Spieltag'!AJ22</f>
        <v>310</v>
      </c>
      <c r="AI22" s="32">
        <f>'23.Spieltag'!AK22</f>
        <v>8</v>
      </c>
      <c r="AJ22" s="27">
        <f t="shared" si="20"/>
        <v>334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105</v>
      </c>
      <c r="D23" s="21" t="s">
        <v>3</v>
      </c>
      <c r="E23" s="22">
        <f t="shared" si="10"/>
        <v>0</v>
      </c>
      <c r="F23" s="20" t="s">
        <v>20</v>
      </c>
      <c r="G23" s="21" t="s">
        <v>105</v>
      </c>
      <c r="H23" s="22" t="str">
        <f t="shared" si="11"/>
        <v>5</v>
      </c>
      <c r="I23" s="20" t="s">
        <v>20</v>
      </c>
      <c r="J23" s="21" t="s">
        <v>20</v>
      </c>
      <c r="K23" s="22">
        <f t="shared" si="12"/>
        <v>0</v>
      </c>
      <c r="L23" s="20" t="s">
        <v>108</v>
      </c>
      <c r="M23" s="21" t="s">
        <v>105</v>
      </c>
      <c r="N23" s="113">
        <f t="shared" si="13"/>
        <v>0</v>
      </c>
      <c r="O23" s="20" t="s">
        <v>3</v>
      </c>
      <c r="P23" s="21" t="s">
        <v>105</v>
      </c>
      <c r="Q23" s="22" t="str">
        <f t="shared" si="14"/>
        <v>3</v>
      </c>
      <c r="R23" s="20" t="s">
        <v>105</v>
      </c>
      <c r="S23" s="21" t="s">
        <v>3</v>
      </c>
      <c r="T23" s="22" t="str">
        <f t="shared" si="15"/>
        <v>2</v>
      </c>
      <c r="U23" s="20" t="s">
        <v>20</v>
      </c>
      <c r="V23" s="21" t="s">
        <v>20</v>
      </c>
      <c r="W23" s="22">
        <f t="shared" si="16"/>
        <v>0</v>
      </c>
      <c r="X23" s="20" t="s">
        <v>20</v>
      </c>
      <c r="Y23" s="21" t="s">
        <v>105</v>
      </c>
      <c r="Z23" s="22" t="str">
        <f t="shared" si="17"/>
        <v>2</v>
      </c>
      <c r="AA23" s="20" t="s">
        <v>20</v>
      </c>
      <c r="AB23" s="21" t="s">
        <v>105</v>
      </c>
      <c r="AC23" s="22">
        <f t="shared" si="18"/>
        <v>0</v>
      </c>
      <c r="AD23" s="23"/>
      <c r="AE23" s="21"/>
      <c r="AF23" s="22"/>
      <c r="AG23" s="24">
        <f t="shared" si="19"/>
        <v>12</v>
      </c>
      <c r="AH23" s="25">
        <f>'23.Spieltag'!AJ23</f>
        <v>360</v>
      </c>
      <c r="AI23" s="32">
        <f>'23.Spieltag'!AK23</f>
        <v>2</v>
      </c>
      <c r="AJ23" s="27">
        <f t="shared" si="20"/>
        <v>372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14</v>
      </c>
      <c r="B24" s="24" t="str">
        <f>'8.Spieltag'!B24</f>
        <v>Reinhold</v>
      </c>
      <c r="C24" s="20" t="s">
        <v>105</v>
      </c>
      <c r="D24" s="21" t="s">
        <v>20</v>
      </c>
      <c r="E24" s="22">
        <f t="shared" si="10"/>
        <v>0</v>
      </c>
      <c r="F24" s="20" t="s">
        <v>3</v>
      </c>
      <c r="G24" s="21" t="s">
        <v>108</v>
      </c>
      <c r="H24" s="22">
        <f t="shared" si="11"/>
        <v>0</v>
      </c>
      <c r="I24" s="20" t="s">
        <v>108</v>
      </c>
      <c r="J24" s="21" t="s">
        <v>105</v>
      </c>
      <c r="K24" s="22" t="str">
        <f t="shared" si="12"/>
        <v>2</v>
      </c>
      <c r="L24" s="20" t="s">
        <v>20</v>
      </c>
      <c r="M24" s="21" t="s">
        <v>106</v>
      </c>
      <c r="N24" s="113">
        <f t="shared" si="13"/>
        <v>0</v>
      </c>
      <c r="O24" s="20" t="s">
        <v>115</v>
      </c>
      <c r="P24" s="21" t="s">
        <v>20</v>
      </c>
      <c r="Q24" s="22" t="str">
        <f t="shared" si="14"/>
        <v>2</v>
      </c>
      <c r="R24" s="20" t="s">
        <v>20</v>
      </c>
      <c r="S24" s="21" t="s">
        <v>20</v>
      </c>
      <c r="T24" s="22">
        <f t="shared" si="15"/>
        <v>0</v>
      </c>
      <c r="U24" s="20" t="s">
        <v>20</v>
      </c>
      <c r="V24" s="21" t="s">
        <v>20</v>
      </c>
      <c r="W24" s="22">
        <f t="shared" si="16"/>
        <v>0</v>
      </c>
      <c r="X24" s="20" t="s">
        <v>105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>
        <f t="shared" si="18"/>
        <v>0</v>
      </c>
      <c r="AD24" s="23"/>
      <c r="AE24" s="21"/>
      <c r="AF24" s="22"/>
      <c r="AG24" s="24">
        <f t="shared" si="19"/>
        <v>6</v>
      </c>
      <c r="AH24" s="25">
        <f>'23.Spieltag'!AJ24</f>
        <v>291</v>
      </c>
      <c r="AI24" s="32">
        <f>'23.Spieltag'!AK24</f>
        <v>13</v>
      </c>
      <c r="AJ24" s="27">
        <f t="shared" si="20"/>
        <v>297</v>
      </c>
      <c r="AK24" s="28">
        <f t="shared" si="21"/>
        <v>14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 t="s">
        <v>105</v>
      </c>
      <c r="D25" s="21" t="s">
        <v>20</v>
      </c>
      <c r="E25" s="22">
        <f t="shared" si="10"/>
        <v>0</v>
      </c>
      <c r="F25" s="20" t="s">
        <v>105</v>
      </c>
      <c r="G25" s="21" t="s">
        <v>106</v>
      </c>
      <c r="H25" s="22" t="str">
        <f t="shared" si="11"/>
        <v>3</v>
      </c>
      <c r="I25" s="20" t="s">
        <v>20</v>
      </c>
      <c r="J25" s="21" t="s">
        <v>106</v>
      </c>
      <c r="K25" s="22" t="str">
        <f t="shared" si="12"/>
        <v>2</v>
      </c>
      <c r="L25" s="20" t="s">
        <v>20</v>
      </c>
      <c r="M25" s="21" t="s">
        <v>106</v>
      </c>
      <c r="N25" s="113">
        <f t="shared" si="13"/>
        <v>0</v>
      </c>
      <c r="O25" s="20" t="s">
        <v>115</v>
      </c>
      <c r="P25" s="21" t="s">
        <v>20</v>
      </c>
      <c r="Q25" s="22" t="str">
        <f t="shared" si="14"/>
        <v>2</v>
      </c>
      <c r="R25" s="20" t="s">
        <v>106</v>
      </c>
      <c r="S25" s="21" t="s">
        <v>20</v>
      </c>
      <c r="T25" s="22" t="str">
        <f t="shared" si="15"/>
        <v>2</v>
      </c>
      <c r="U25" s="20" t="s">
        <v>106</v>
      </c>
      <c r="V25" s="21" t="s">
        <v>20</v>
      </c>
      <c r="W25" s="22" t="str">
        <f t="shared" si="16"/>
        <v>2</v>
      </c>
      <c r="X25" s="20" t="s">
        <v>105</v>
      </c>
      <c r="Y25" s="21" t="s">
        <v>106</v>
      </c>
      <c r="Z25" s="22" t="str">
        <f t="shared" si="17"/>
        <v>2</v>
      </c>
      <c r="AA25" s="20" t="s">
        <v>106</v>
      </c>
      <c r="AB25" s="21" t="s">
        <v>105</v>
      </c>
      <c r="AC25" s="22">
        <f t="shared" si="18"/>
        <v>0</v>
      </c>
      <c r="AD25" s="23"/>
      <c r="AE25" s="21"/>
      <c r="AF25" s="22"/>
      <c r="AG25" s="24">
        <f t="shared" si="19"/>
        <v>13</v>
      </c>
      <c r="AH25" s="25">
        <f>'23.Spieltag'!AJ25</f>
        <v>257</v>
      </c>
      <c r="AI25" s="32">
        <f>'23.Spieltag'!AK25</f>
        <v>22</v>
      </c>
      <c r="AJ25" s="27">
        <f t="shared" si="20"/>
        <v>270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3</v>
      </c>
      <c r="E26" s="22">
        <f t="shared" si="10"/>
        <v>0</v>
      </c>
      <c r="F26" s="20" t="s">
        <v>20</v>
      </c>
      <c r="G26" s="21" t="s">
        <v>106</v>
      </c>
      <c r="H26" s="22" t="str">
        <f t="shared" si="11"/>
        <v>2</v>
      </c>
      <c r="I26" s="20" t="s">
        <v>3</v>
      </c>
      <c r="J26" s="21" t="s">
        <v>105</v>
      </c>
      <c r="K26" s="22" t="str">
        <f t="shared" si="12"/>
        <v>2</v>
      </c>
      <c r="L26" s="20" t="s">
        <v>108</v>
      </c>
      <c r="M26" s="21" t="s">
        <v>106</v>
      </c>
      <c r="N26" s="113">
        <f t="shared" si="13"/>
        <v>0</v>
      </c>
      <c r="O26" s="20" t="s">
        <v>20</v>
      </c>
      <c r="P26" s="21" t="s">
        <v>106</v>
      </c>
      <c r="Q26" s="22" t="str">
        <f t="shared" si="14"/>
        <v>5</v>
      </c>
      <c r="R26" s="20" t="s">
        <v>105</v>
      </c>
      <c r="S26" s="21" t="s">
        <v>20</v>
      </c>
      <c r="T26" s="22" t="str">
        <f t="shared" si="15"/>
        <v>3</v>
      </c>
      <c r="U26" s="20" t="s">
        <v>105</v>
      </c>
      <c r="V26" s="21" t="s">
        <v>3</v>
      </c>
      <c r="W26" s="22" t="str">
        <f t="shared" si="16"/>
        <v>2</v>
      </c>
      <c r="X26" s="20" t="s">
        <v>105</v>
      </c>
      <c r="Y26" s="21" t="s">
        <v>105</v>
      </c>
      <c r="Z26" s="22">
        <f t="shared" si="17"/>
        <v>0</v>
      </c>
      <c r="AA26" s="20" t="s">
        <v>20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14</v>
      </c>
      <c r="AH26" s="25">
        <f>'23.Spieltag'!AJ26</f>
        <v>244</v>
      </c>
      <c r="AI26" s="32">
        <f>'23.Spieltag'!AK26</f>
        <v>23</v>
      </c>
      <c r="AJ26" s="27">
        <f t="shared" si="20"/>
        <v>258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20</v>
      </c>
      <c r="G27" s="21" t="s">
        <v>105</v>
      </c>
      <c r="H27" s="22" t="str">
        <f t="shared" si="11"/>
        <v>5</v>
      </c>
      <c r="I27" s="20" t="s">
        <v>3</v>
      </c>
      <c r="J27" s="21" t="s">
        <v>20</v>
      </c>
      <c r="K27" s="22" t="str">
        <f t="shared" si="12"/>
        <v>5</v>
      </c>
      <c r="L27" s="20" t="s">
        <v>3</v>
      </c>
      <c r="M27" s="21" t="s">
        <v>105</v>
      </c>
      <c r="N27" s="113">
        <f t="shared" si="13"/>
        <v>0</v>
      </c>
      <c r="O27" s="20" t="s">
        <v>3</v>
      </c>
      <c r="P27" s="21" t="s">
        <v>105</v>
      </c>
      <c r="Q27" s="22" t="str">
        <f t="shared" si="14"/>
        <v>3</v>
      </c>
      <c r="R27" s="20" t="s">
        <v>106</v>
      </c>
      <c r="S27" s="21" t="s">
        <v>20</v>
      </c>
      <c r="T27" s="22" t="str">
        <f t="shared" si="15"/>
        <v>2</v>
      </c>
      <c r="U27" s="20" t="s">
        <v>105</v>
      </c>
      <c r="V27" s="21" t="s">
        <v>20</v>
      </c>
      <c r="W27" s="22" t="str">
        <f t="shared" si="16"/>
        <v>2</v>
      </c>
      <c r="X27" s="20" t="s">
        <v>20</v>
      </c>
      <c r="Y27" s="21" t="s">
        <v>106</v>
      </c>
      <c r="Z27" s="22" t="str">
        <f t="shared" si="17"/>
        <v>2</v>
      </c>
      <c r="AA27" s="20" t="s">
        <v>20</v>
      </c>
      <c r="AB27" s="21" t="s">
        <v>105</v>
      </c>
      <c r="AC27" s="22">
        <f t="shared" si="18"/>
        <v>0</v>
      </c>
      <c r="AD27" s="23"/>
      <c r="AE27" s="21"/>
      <c r="AF27" s="22"/>
      <c r="AG27" s="24">
        <f t="shared" si="19"/>
        <v>19</v>
      </c>
      <c r="AH27" s="25">
        <f>'23.Spieltag'!AJ27</f>
        <v>305</v>
      </c>
      <c r="AI27" s="32">
        <f>'23.Spieltag'!AK27</f>
        <v>11</v>
      </c>
      <c r="AJ27" s="27">
        <f t="shared" si="20"/>
        <v>324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105</v>
      </c>
      <c r="D28" s="21" t="s">
        <v>3</v>
      </c>
      <c r="E28" s="22">
        <f t="shared" si="10"/>
        <v>0</v>
      </c>
      <c r="F28" s="20" t="s">
        <v>20</v>
      </c>
      <c r="G28" s="21" t="s">
        <v>105</v>
      </c>
      <c r="H28" s="22" t="str">
        <f t="shared" si="11"/>
        <v>5</v>
      </c>
      <c r="I28" s="20" t="s">
        <v>105</v>
      </c>
      <c r="J28" s="21" t="s">
        <v>106</v>
      </c>
      <c r="K28" s="22" t="str">
        <f t="shared" si="12"/>
        <v>3</v>
      </c>
      <c r="L28" s="20" t="s">
        <v>3</v>
      </c>
      <c r="M28" s="21" t="s">
        <v>105</v>
      </c>
      <c r="N28" s="113">
        <f t="shared" si="13"/>
        <v>0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3</v>
      </c>
      <c r="T28" s="22" t="str">
        <f t="shared" si="15"/>
        <v>2</v>
      </c>
      <c r="U28" s="20" t="s">
        <v>105</v>
      </c>
      <c r="V28" s="21" t="s">
        <v>105</v>
      </c>
      <c r="W28" s="22">
        <f t="shared" si="16"/>
        <v>0</v>
      </c>
      <c r="X28" s="20" t="s">
        <v>20</v>
      </c>
      <c r="Y28" s="21" t="s">
        <v>105</v>
      </c>
      <c r="Z28" s="22" t="str">
        <f t="shared" si="17"/>
        <v>2</v>
      </c>
      <c r="AA28" s="20" t="s">
        <v>105</v>
      </c>
      <c r="AB28" s="21" t="s">
        <v>105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'23.Spieltag'!AJ28</f>
        <v>317</v>
      </c>
      <c r="AI28" s="32">
        <f>'23.Spieltag'!AK28</f>
        <v>7</v>
      </c>
      <c r="AJ28" s="27">
        <f t="shared" si="20"/>
        <v>337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106</v>
      </c>
      <c r="D29" s="21" t="s">
        <v>3</v>
      </c>
      <c r="E29" s="22">
        <f t="shared" si="10"/>
        <v>0</v>
      </c>
      <c r="F29" s="20" t="s">
        <v>20</v>
      </c>
      <c r="G29" s="21" t="s">
        <v>106</v>
      </c>
      <c r="H29" s="22" t="str">
        <f t="shared" si="11"/>
        <v>2</v>
      </c>
      <c r="I29" s="20" t="s">
        <v>20</v>
      </c>
      <c r="J29" s="21" t="s">
        <v>105</v>
      </c>
      <c r="K29" s="22" t="str">
        <f t="shared" si="12"/>
        <v>3</v>
      </c>
      <c r="L29" s="20" t="s">
        <v>20</v>
      </c>
      <c r="M29" s="21" t="s">
        <v>106</v>
      </c>
      <c r="N29" s="113">
        <f t="shared" si="13"/>
        <v>0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 t="str">
        <f t="shared" si="15"/>
        <v>2</v>
      </c>
      <c r="U29" s="20" t="s">
        <v>105</v>
      </c>
      <c r="V29" s="21" t="s">
        <v>20</v>
      </c>
      <c r="W29" s="22" t="str">
        <f t="shared" si="16"/>
        <v>2</v>
      </c>
      <c r="X29" s="20" t="s">
        <v>20</v>
      </c>
      <c r="Y29" s="21" t="s">
        <v>105</v>
      </c>
      <c r="Z29" s="22" t="str">
        <f t="shared" si="17"/>
        <v>2</v>
      </c>
      <c r="AA29" s="20" t="s">
        <v>105</v>
      </c>
      <c r="AB29" s="21" t="s">
        <v>105</v>
      </c>
      <c r="AC29" s="22" t="str">
        <f t="shared" si="18"/>
        <v>5</v>
      </c>
      <c r="AD29" s="23"/>
      <c r="AE29" s="21"/>
      <c r="AF29" s="22"/>
      <c r="AG29" s="24">
        <f t="shared" si="19"/>
        <v>18</v>
      </c>
      <c r="AH29" s="25">
        <f>'23.Spieltag'!AJ29</f>
        <v>347</v>
      </c>
      <c r="AI29" s="32">
        <f>'23.Spieltag'!AK29</f>
        <v>3</v>
      </c>
      <c r="AJ29" s="27">
        <f t="shared" si="20"/>
        <v>365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106</v>
      </c>
      <c r="D30" s="21" t="s">
        <v>3</v>
      </c>
      <c r="E30" s="22">
        <f t="shared" si="10"/>
        <v>0</v>
      </c>
      <c r="F30" s="20" t="s">
        <v>20</v>
      </c>
      <c r="G30" s="21" t="s">
        <v>105</v>
      </c>
      <c r="H30" s="22" t="str">
        <f t="shared" si="11"/>
        <v>5</v>
      </c>
      <c r="I30" s="20" t="s">
        <v>3</v>
      </c>
      <c r="J30" s="21" t="s">
        <v>105</v>
      </c>
      <c r="K30" s="22" t="str">
        <f t="shared" si="12"/>
        <v>2</v>
      </c>
      <c r="L30" s="20" t="s">
        <v>105</v>
      </c>
      <c r="M30" s="21" t="s">
        <v>106</v>
      </c>
      <c r="N30" s="113">
        <f t="shared" si="13"/>
        <v>0</v>
      </c>
      <c r="O30" s="20" t="s">
        <v>3</v>
      </c>
      <c r="P30" s="21" t="s">
        <v>20</v>
      </c>
      <c r="Q30" s="22" t="str">
        <f t="shared" si="14"/>
        <v>2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105</v>
      </c>
      <c r="W30" s="22">
        <f t="shared" si="16"/>
        <v>0</v>
      </c>
      <c r="X30" s="20" t="s">
        <v>105</v>
      </c>
      <c r="Y30" s="21" t="s">
        <v>105</v>
      </c>
      <c r="Z30" s="22">
        <f t="shared" si="17"/>
        <v>0</v>
      </c>
      <c r="AA30" s="20" t="s">
        <v>106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11</v>
      </c>
      <c r="AH30" s="25">
        <f>'23.Spieltag'!AJ30</f>
        <v>297</v>
      </c>
      <c r="AI30" s="32">
        <f>'23.Spieltag'!AK30</f>
        <v>12</v>
      </c>
      <c r="AJ30" s="27">
        <f t="shared" si="20"/>
        <v>308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/>
      <c r="D31" s="21"/>
      <c r="E31" s="22"/>
      <c r="F31" s="20"/>
      <c r="G31" s="21"/>
      <c r="H31" s="22"/>
      <c r="I31" s="20"/>
      <c r="J31" s="21"/>
      <c r="K31" s="22"/>
      <c r="L31" s="20"/>
      <c r="M31" s="21"/>
      <c r="N31" s="113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3"/>
      <c r="AE31" s="21"/>
      <c r="AF31" s="22"/>
      <c r="AG31" s="24">
        <f t="shared" si="19"/>
        <v>0</v>
      </c>
      <c r="AH31" s="25">
        <f>'23.Spieltag'!AJ31</f>
        <v>319</v>
      </c>
      <c r="AI31" s="32">
        <f>'23.Spieltag'!AK31</f>
        <v>5</v>
      </c>
      <c r="AJ31" s="27">
        <f t="shared" si="20"/>
        <v>319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15</v>
      </c>
      <c r="B32" s="24" t="str">
        <f>'8.Spieltag'!B32</f>
        <v>SkillFailer</v>
      </c>
      <c r="C32" s="20" t="s">
        <v>105</v>
      </c>
      <c r="D32" s="21" t="s">
        <v>3</v>
      </c>
      <c r="E32" s="22">
        <f t="shared" si="10"/>
        <v>0</v>
      </c>
      <c r="F32" s="20" t="s">
        <v>20</v>
      </c>
      <c r="G32" s="21" t="s">
        <v>105</v>
      </c>
      <c r="H32" s="22" t="str">
        <f t="shared" si="11"/>
        <v>5</v>
      </c>
      <c r="I32" s="20" t="s">
        <v>20</v>
      </c>
      <c r="J32" s="21" t="s">
        <v>105</v>
      </c>
      <c r="K32" s="22" t="str">
        <f t="shared" si="12"/>
        <v>3</v>
      </c>
      <c r="L32" s="20" t="s">
        <v>3</v>
      </c>
      <c r="M32" s="21" t="s">
        <v>105</v>
      </c>
      <c r="N32" s="113">
        <f t="shared" si="13"/>
        <v>0</v>
      </c>
      <c r="O32" s="20" t="s">
        <v>20</v>
      </c>
      <c r="P32" s="21" t="s">
        <v>105</v>
      </c>
      <c r="Q32" s="22" t="str">
        <f t="shared" si="14"/>
        <v>2</v>
      </c>
      <c r="R32" s="20" t="s">
        <v>106</v>
      </c>
      <c r="S32" s="21" t="s">
        <v>3</v>
      </c>
      <c r="T32" s="22" t="str">
        <f t="shared" si="15"/>
        <v>2</v>
      </c>
      <c r="U32" s="20" t="s">
        <v>105</v>
      </c>
      <c r="V32" s="21" t="s">
        <v>20</v>
      </c>
      <c r="W32" s="22" t="str">
        <f t="shared" si="16"/>
        <v>2</v>
      </c>
      <c r="X32" s="20" t="s">
        <v>20</v>
      </c>
      <c r="Y32" s="21" t="s">
        <v>105</v>
      </c>
      <c r="Z32" s="22" t="str">
        <f t="shared" si="17"/>
        <v>2</v>
      </c>
      <c r="AA32" s="20" t="s">
        <v>20</v>
      </c>
      <c r="AB32" s="21" t="s">
        <v>105</v>
      </c>
      <c r="AC32" s="22">
        <f t="shared" si="18"/>
        <v>0</v>
      </c>
      <c r="AD32" s="23"/>
      <c r="AE32" s="21"/>
      <c r="AF32" s="22"/>
      <c r="AG32" s="24">
        <f t="shared" si="19"/>
        <v>16</v>
      </c>
      <c r="AH32" s="25">
        <f>'23.Spieltag'!AJ32</f>
        <v>276</v>
      </c>
      <c r="AI32" s="32">
        <f>'23.Spieltag'!AK32</f>
        <v>18</v>
      </c>
      <c r="AJ32" s="27">
        <f t="shared" si="20"/>
        <v>292</v>
      </c>
      <c r="AK32" s="28">
        <f t="shared" si="21"/>
        <v>15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105</v>
      </c>
      <c r="D33" s="21" t="s">
        <v>20</v>
      </c>
      <c r="E33" s="22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3</v>
      </c>
      <c r="I33" s="20" t="s">
        <v>105</v>
      </c>
      <c r="J33" s="21" t="s">
        <v>105</v>
      </c>
      <c r="K33" s="22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0" t="s">
        <v>3</v>
      </c>
      <c r="M33" s="21" t="s">
        <v>105</v>
      </c>
      <c r="N33" s="113">
        <f t="shared" si="13"/>
        <v>0</v>
      </c>
      <c r="O33" s="20" t="s">
        <v>20</v>
      </c>
      <c r="P33" s="21" t="s">
        <v>106</v>
      </c>
      <c r="Q33" s="22" t="str">
        <f t="shared" ref="Q33" si="25">IF(OR(EXACT($O$10,O33)*(EXACT($P$10,P33)))=TRUE,$AJ$7,IF(($P$10-$O$10=P33-O33),$AJ$4,IF(OR(EXACT($O$10&gt;$P$10,O33&gt;P33)*EXACT($O$10=$P$10,O33=P33)*EXACT($O$10&lt;$P$10,O33&lt;P33)),$AJ$2,0)))</f>
        <v>5</v>
      </c>
      <c r="R33" s="20" t="s">
        <v>106</v>
      </c>
      <c r="S33" s="21" t="s">
        <v>20</v>
      </c>
      <c r="T33" s="22" t="str">
        <f t="shared" ref="T33" si="26">IF(OR(EXACT($R$10,R33)*(EXACT($S$10,S33)))=TRUE,$AJ$7,IF(($S$10-$R$10=S33-R33),$AJ$4,IF(OR(EXACT($R$10&gt;$S$10,R33&gt;S33)*EXACT($R$10=$S$10,R33=S33)*EXACT($R$10&lt;$S$10,R33&lt;S33)),$AJ$2,0)))</f>
        <v>2</v>
      </c>
      <c r="U33" s="20" t="s">
        <v>106</v>
      </c>
      <c r="V33" s="21" t="s">
        <v>20</v>
      </c>
      <c r="W33" s="22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0" t="s">
        <v>20</v>
      </c>
      <c r="Y33" s="21" t="s">
        <v>105</v>
      </c>
      <c r="Z33" s="22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0" t="s">
        <v>20</v>
      </c>
      <c r="AB33" s="21" t="s">
        <v>106</v>
      </c>
      <c r="AC33" s="22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3"/>
      <c r="AE33" s="21"/>
      <c r="AF33" s="22"/>
      <c r="AG33" s="24">
        <f t="shared" ref="AG33" si="30">E33+H33+K33+N33+Q33+T33+W33+Z33+AC33+AF33</f>
        <v>14</v>
      </c>
      <c r="AH33" s="25">
        <f>'23.Spieltag'!AJ33</f>
        <v>270</v>
      </c>
      <c r="AI33" s="32">
        <f>'23.Spieltag'!AK33</f>
        <v>20</v>
      </c>
      <c r="AJ33" s="27">
        <f t="shared" ref="AJ33" si="31">AG33+AH33</f>
        <v>284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2">AK34</f>
        <v>21</v>
      </c>
      <c r="B34" s="24" t="str">
        <f>'8.Spieltag'!B34</f>
        <v>UltraGE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113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f t="shared" ref="AG34" si="33">E34+H34+K34+N34+Q34+T34+W34+Z34+AC34+AF34</f>
        <v>0</v>
      </c>
      <c r="AH34" s="25">
        <f>'23.Spieltag'!AJ34</f>
        <v>279</v>
      </c>
      <c r="AI34" s="32">
        <f>'23.Spieltag'!AK34</f>
        <v>15</v>
      </c>
      <c r="AJ34" s="27">
        <f t="shared" ref="AJ34" si="34">AG34+AH34</f>
        <v>279</v>
      </c>
      <c r="AK34" s="28">
        <f t="shared" si="21"/>
        <v>21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2" priority="17">
      <formula>($AG11&gt;40)</formula>
    </cfRule>
  </conditionalFormatting>
  <conditionalFormatting sqref="B31:B32">
    <cfRule type="expression" dxfId="91" priority="8">
      <formula>($AG31&gt;40)</formula>
    </cfRule>
  </conditionalFormatting>
  <conditionalFormatting sqref="B33:B34">
    <cfRule type="expression" dxfId="90" priority="6">
      <formula>($AG33&gt;40)</formula>
    </cfRule>
  </conditionalFormatting>
  <conditionalFormatting sqref="AG1:AG1048576">
    <cfRule type="top10" dxfId="8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19" workbookViewId="0">
      <selection activeCell="C29" sqref="C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15</v>
      </c>
      <c r="D4" s="66"/>
      <c r="E4" s="66"/>
      <c r="F4" s="65" t="s">
        <v>16</v>
      </c>
      <c r="G4" s="66"/>
      <c r="H4" s="66"/>
      <c r="I4" s="65" t="s">
        <v>63</v>
      </c>
      <c r="J4" s="66"/>
      <c r="K4" s="66"/>
      <c r="L4" s="65" t="s">
        <v>64</v>
      </c>
      <c r="M4" s="66"/>
      <c r="N4" s="66"/>
      <c r="O4" s="65" t="s">
        <v>13</v>
      </c>
      <c r="P4" s="66"/>
      <c r="Q4" s="66"/>
      <c r="R4" s="65" t="s">
        <v>22</v>
      </c>
      <c r="S4" s="66"/>
      <c r="T4" s="66"/>
      <c r="U4" s="65" t="s">
        <v>19</v>
      </c>
      <c r="V4" s="66"/>
      <c r="W4" s="66"/>
      <c r="X4" s="65" t="s">
        <v>66</v>
      </c>
      <c r="Y4" s="66"/>
      <c r="Z4" s="66"/>
      <c r="AA4" s="65" t="s">
        <v>103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65</v>
      </c>
      <c r="G6" s="68"/>
      <c r="H6" s="69"/>
      <c r="I6" s="64" t="s">
        <v>62</v>
      </c>
      <c r="J6" s="68"/>
      <c r="K6" s="69"/>
      <c r="L6" s="64" t="s">
        <v>60</v>
      </c>
      <c r="M6" s="68"/>
      <c r="N6" s="69"/>
      <c r="O6" s="64" t="s">
        <v>17</v>
      </c>
      <c r="P6" s="68"/>
      <c r="Q6" s="69"/>
      <c r="R6" s="64" t="s">
        <v>18</v>
      </c>
      <c r="S6" s="68"/>
      <c r="T6" s="69"/>
      <c r="U6" s="64" t="s">
        <v>104</v>
      </c>
      <c r="V6" s="68"/>
      <c r="W6" s="69"/>
      <c r="X6" s="64" t="s">
        <v>14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20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20</v>
      </c>
      <c r="J10" s="91" t="s">
        <v>105</v>
      </c>
      <c r="K10" s="92" t="s">
        <v>1</v>
      </c>
      <c r="L10" s="90" t="s">
        <v>106</v>
      </c>
      <c r="M10" s="91" t="s">
        <v>106</v>
      </c>
      <c r="N10" s="92" t="s">
        <v>1</v>
      </c>
      <c r="O10" s="90" t="s">
        <v>115</v>
      </c>
      <c r="P10" s="91" t="s">
        <v>106</v>
      </c>
      <c r="Q10" s="92" t="s">
        <v>1</v>
      </c>
      <c r="R10" s="90" t="s">
        <v>106</v>
      </c>
      <c r="S10" s="91" t="s">
        <v>105</v>
      </c>
      <c r="T10" s="92" t="s">
        <v>1</v>
      </c>
      <c r="U10" s="90" t="s">
        <v>20</v>
      </c>
      <c r="V10" s="91" t="s">
        <v>105</v>
      </c>
      <c r="W10" s="92" t="s">
        <v>1</v>
      </c>
      <c r="X10" s="90" t="s">
        <v>20</v>
      </c>
      <c r="Y10" s="91" t="s">
        <v>3</v>
      </c>
      <c r="Z10" s="92" t="s">
        <v>1</v>
      </c>
      <c r="AA10" s="90" t="s">
        <v>106</v>
      </c>
      <c r="AB10" s="91" t="s">
        <v>3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20</v>
      </c>
      <c r="B11" s="24" t="str">
        <f>'8.Spieltag'!B11</f>
        <v>archie04</v>
      </c>
      <c r="C11" s="20" t="s">
        <v>105</v>
      </c>
      <c r="D11" s="21" t="s">
        <v>3</v>
      </c>
      <c r="E11" s="113">
        <f>IF(OR(EXACT($C$10,C11)*(EXACT($D$10,D11)))=TRUE,$AJ$7,IF(($D$10-$C$10=D11-C11),$AJ$4,IF(OR(EXACT($C$10&gt;$D$10,C11&gt;D11)*EXACT($C$10=$D$10,C11=D11)*EXACT($C$10&lt;$D$10,C11&lt;D11)),$AJ$2,0)))*2*2</f>
        <v>0</v>
      </c>
      <c r="F11" s="20" t="s">
        <v>20</v>
      </c>
      <c r="G11" s="21" t="s">
        <v>106</v>
      </c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3</v>
      </c>
      <c r="I11" s="20" t="s">
        <v>20</v>
      </c>
      <c r="J11" s="21" t="s">
        <v>105</v>
      </c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 t="s">
        <v>3</v>
      </c>
      <c r="M11" s="21" t="s">
        <v>106</v>
      </c>
      <c r="N11" s="22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0" t="s">
        <v>105</v>
      </c>
      <c r="P11" s="21" t="s">
        <v>105</v>
      </c>
      <c r="Q11" s="22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0" t="s">
        <v>20</v>
      </c>
      <c r="S11" s="21" t="s">
        <v>105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3</v>
      </c>
      <c r="V11" s="21" t="s">
        <v>106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0" t="s">
        <v>105</v>
      </c>
      <c r="AB11" s="21" t="s">
        <v>105</v>
      </c>
      <c r="AC11" s="22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3"/>
      <c r="AE11" s="21"/>
      <c r="AF11" s="22"/>
      <c r="AG11" s="24">
        <f t="shared" ref="AG11" si="8">E11+H11+K11+N11+Q11+T11+W11+Z11+AC11+AF11</f>
        <v>12</v>
      </c>
      <c r="AH11" s="25">
        <f>'24.Spieltag'!AJ11</f>
        <v>284</v>
      </c>
      <c r="AI11" s="32">
        <f>'24.Spieltag'!AK11</f>
        <v>17</v>
      </c>
      <c r="AJ11" s="27">
        <f t="shared" ref="AJ11" si="9">AG11+AH11</f>
        <v>296</v>
      </c>
      <c r="AK11" s="28">
        <f>RANK(AJ11,$AJ$11:$AJ$34)</f>
        <v>20</v>
      </c>
    </row>
    <row r="12" spans="1:38" ht="24.9" customHeight="1" thickBot="1" x14ac:dyDescent="0.3">
      <c r="A12" s="32">
        <f t="shared" ref="A12:A33" si="10">AK12</f>
        <v>7</v>
      </c>
      <c r="B12" s="24" t="str">
        <f>'8.Spieltag'!B12</f>
        <v>atschi91</v>
      </c>
      <c r="C12" s="20" t="s">
        <v>105</v>
      </c>
      <c r="D12" s="21" t="s">
        <v>20</v>
      </c>
      <c r="E12" s="11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0" t="s">
        <v>20</v>
      </c>
      <c r="G12" s="21" t="s">
        <v>105</v>
      </c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2</v>
      </c>
      <c r="I12" s="20" t="s">
        <v>20</v>
      </c>
      <c r="J12" s="21" t="s">
        <v>105</v>
      </c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 t="s">
        <v>20</v>
      </c>
      <c r="M12" s="21" t="s">
        <v>105</v>
      </c>
      <c r="N12" s="22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0" t="s">
        <v>20</v>
      </c>
      <c r="P12" s="21" t="s">
        <v>105</v>
      </c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0" t="s">
        <v>20</v>
      </c>
      <c r="S12" s="21" t="s">
        <v>105</v>
      </c>
      <c r="T12" s="22">
        <v>2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0" t="s">
        <v>105</v>
      </c>
      <c r="Y12" s="21" t="s">
        <v>105</v>
      </c>
      <c r="Z12" s="22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0" t="s">
        <v>105</v>
      </c>
      <c r="AB12" s="21" t="s">
        <v>20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18</v>
      </c>
      <c r="AH12" s="25">
        <f>'24.Spieltag'!AJ12</f>
        <v>328</v>
      </c>
      <c r="AI12" s="32">
        <f>'24.Spieltag'!AK12</f>
        <v>8</v>
      </c>
      <c r="AJ12" s="27">
        <f t="shared" ref="AJ12:AJ32" si="20">AG12+AH12</f>
        <v>346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10"/>
        <v>13</v>
      </c>
      <c r="B13" s="24" t="str">
        <f>'8.Spieltag'!B13</f>
        <v>cilli37</v>
      </c>
      <c r="C13" s="20" t="s">
        <v>105</v>
      </c>
      <c r="D13" s="21" t="s">
        <v>20</v>
      </c>
      <c r="E13" s="113">
        <f t="shared" si="11"/>
        <v>0</v>
      </c>
      <c r="F13" s="20" t="s">
        <v>3</v>
      </c>
      <c r="G13" s="21" t="s">
        <v>105</v>
      </c>
      <c r="H13" s="22" t="str">
        <f t="shared" si="12"/>
        <v>5</v>
      </c>
      <c r="I13" s="20" t="s">
        <v>20</v>
      </c>
      <c r="J13" s="21" t="s">
        <v>105</v>
      </c>
      <c r="K13" s="22" t="str">
        <f t="shared" si="13"/>
        <v>5</v>
      </c>
      <c r="L13" s="20" t="s">
        <v>20</v>
      </c>
      <c r="M13" s="21" t="s">
        <v>106</v>
      </c>
      <c r="N13" s="22">
        <f t="shared" si="14"/>
        <v>0</v>
      </c>
      <c r="O13" s="20" t="s">
        <v>3</v>
      </c>
      <c r="P13" s="21" t="s">
        <v>105</v>
      </c>
      <c r="Q13" s="22" t="str">
        <f t="shared" si="15"/>
        <v>2</v>
      </c>
      <c r="R13" s="20" t="s">
        <v>105</v>
      </c>
      <c r="S13" s="21" t="s">
        <v>20</v>
      </c>
      <c r="T13" s="22" t="str">
        <f t="shared" ref="T13:T32" si="22">IF(OR(EXACT($R$10,R13)*(EXACT($S$10,S13)))=TRUE,$AJ$7,IF(($S$10-$R$10=S13-R13),$AJ$4,IF(OR(EXACT($R$10&gt;$S$10,R13&gt;S13)*EXACT($R$10=$S$10,R13=S13)*EXACT($R$10&lt;$S$10,R13&lt;S13)),$AJ$2,0)))</f>
        <v>3</v>
      </c>
      <c r="U13" s="20" t="s">
        <v>20</v>
      </c>
      <c r="V13" s="21" t="s">
        <v>106</v>
      </c>
      <c r="W13" s="22" t="str">
        <f t="shared" si="16"/>
        <v>2</v>
      </c>
      <c r="X13" s="20" t="s">
        <v>106</v>
      </c>
      <c r="Y13" s="21" t="s">
        <v>20</v>
      </c>
      <c r="Z13" s="22" t="str">
        <f t="shared" si="17"/>
        <v>2</v>
      </c>
      <c r="AA13" s="20" t="s">
        <v>20</v>
      </c>
      <c r="AB13" s="21" t="s">
        <v>3</v>
      </c>
      <c r="AC13" s="22" t="str">
        <f t="shared" si="18"/>
        <v>2</v>
      </c>
      <c r="AD13" s="23"/>
      <c r="AE13" s="21"/>
      <c r="AF13" s="22"/>
      <c r="AG13" s="24">
        <f t="shared" si="19"/>
        <v>21</v>
      </c>
      <c r="AH13" s="25">
        <f>'24.Spieltag'!AJ13</f>
        <v>298</v>
      </c>
      <c r="AI13" s="32">
        <f>'24.Spieltag'!AK13</f>
        <v>13</v>
      </c>
      <c r="AJ13" s="27">
        <f t="shared" si="20"/>
        <v>319</v>
      </c>
      <c r="AK13" s="28">
        <f t="shared" si="21"/>
        <v>13</v>
      </c>
    </row>
    <row r="14" spans="1:38" ht="24.9" customHeight="1" thickBot="1" x14ac:dyDescent="0.3">
      <c r="A14" s="32">
        <f t="shared" si="10"/>
        <v>19</v>
      </c>
      <c r="B14" s="24" t="str">
        <f>'8.Spieltag'!B14</f>
        <v>Fabian1904</v>
      </c>
      <c r="C14" s="20" t="s">
        <v>105</v>
      </c>
      <c r="D14" s="21" t="s">
        <v>20</v>
      </c>
      <c r="E14" s="113">
        <f t="shared" si="11"/>
        <v>0</v>
      </c>
      <c r="F14" s="20" t="s">
        <v>3</v>
      </c>
      <c r="G14" s="21" t="s">
        <v>105</v>
      </c>
      <c r="H14" s="22" t="str">
        <f t="shared" si="12"/>
        <v>5</v>
      </c>
      <c r="I14" s="20" t="s">
        <v>105</v>
      </c>
      <c r="J14" s="21" t="s">
        <v>105</v>
      </c>
      <c r="K14" s="22">
        <f t="shared" si="13"/>
        <v>0</v>
      </c>
      <c r="L14" s="20" t="s">
        <v>20</v>
      </c>
      <c r="M14" s="21" t="s">
        <v>105</v>
      </c>
      <c r="N14" s="22">
        <f t="shared" si="14"/>
        <v>0</v>
      </c>
      <c r="O14" s="20" t="s">
        <v>106</v>
      </c>
      <c r="P14" s="21" t="s">
        <v>20</v>
      </c>
      <c r="Q14" s="22">
        <f t="shared" si="15"/>
        <v>0</v>
      </c>
      <c r="R14" s="20" t="s">
        <v>105</v>
      </c>
      <c r="S14" s="21" t="s">
        <v>105</v>
      </c>
      <c r="T14" s="22">
        <f t="shared" si="22"/>
        <v>0</v>
      </c>
      <c r="U14" s="20" t="s">
        <v>20</v>
      </c>
      <c r="V14" s="21" t="s">
        <v>106</v>
      </c>
      <c r="W14" s="22" t="str">
        <f t="shared" si="16"/>
        <v>2</v>
      </c>
      <c r="X14" s="20" t="s">
        <v>105</v>
      </c>
      <c r="Y14" s="21" t="s">
        <v>3</v>
      </c>
      <c r="Z14" s="22" t="str">
        <f t="shared" si="17"/>
        <v>2</v>
      </c>
      <c r="AA14" s="20" t="s">
        <v>105</v>
      </c>
      <c r="AB14" s="21" t="s">
        <v>3</v>
      </c>
      <c r="AC14" s="22" t="str">
        <f t="shared" si="18"/>
        <v>2</v>
      </c>
      <c r="AD14" s="23"/>
      <c r="AE14" s="21"/>
      <c r="AF14" s="22"/>
      <c r="AG14" s="24">
        <f t="shared" si="19"/>
        <v>11</v>
      </c>
      <c r="AH14" s="25">
        <f>'24.Spieltag'!AJ14</f>
        <v>286</v>
      </c>
      <c r="AI14" s="32">
        <f>'24.Spieltag'!AK14</f>
        <v>16</v>
      </c>
      <c r="AJ14" s="27">
        <f t="shared" si="20"/>
        <v>297</v>
      </c>
      <c r="AK14" s="28">
        <f t="shared" si="21"/>
        <v>19</v>
      </c>
    </row>
    <row r="15" spans="1:38" ht="24.9" customHeight="1" thickBot="1" x14ac:dyDescent="0.3">
      <c r="A15" s="32">
        <f t="shared" si="10"/>
        <v>8</v>
      </c>
      <c r="B15" s="24" t="str">
        <f>'8.Spieltag'!B15</f>
        <v>Franzi 04</v>
      </c>
      <c r="C15" s="20" t="s">
        <v>105</v>
      </c>
      <c r="D15" s="21" t="s">
        <v>20</v>
      </c>
      <c r="E15" s="113">
        <f t="shared" si="11"/>
        <v>0</v>
      </c>
      <c r="F15" s="20" t="s">
        <v>3</v>
      </c>
      <c r="G15" s="21" t="s">
        <v>105</v>
      </c>
      <c r="H15" s="22" t="str">
        <f t="shared" si="12"/>
        <v>5</v>
      </c>
      <c r="I15" s="20" t="s">
        <v>106</v>
      </c>
      <c r="J15" s="21" t="s">
        <v>20</v>
      </c>
      <c r="K15" s="22">
        <f t="shared" si="13"/>
        <v>0</v>
      </c>
      <c r="L15" s="20" t="s">
        <v>20</v>
      </c>
      <c r="M15" s="21" t="s">
        <v>105</v>
      </c>
      <c r="N15" s="22">
        <f t="shared" si="14"/>
        <v>0</v>
      </c>
      <c r="O15" s="20" t="s">
        <v>20</v>
      </c>
      <c r="P15" s="21" t="s">
        <v>106</v>
      </c>
      <c r="Q15" s="22" t="str">
        <f t="shared" si="15"/>
        <v>2</v>
      </c>
      <c r="R15" s="20" t="s">
        <v>105</v>
      </c>
      <c r="S15" s="21" t="s">
        <v>20</v>
      </c>
      <c r="T15" s="22" t="str">
        <f t="shared" si="22"/>
        <v>3</v>
      </c>
      <c r="U15" s="20" t="s">
        <v>20</v>
      </c>
      <c r="V15" s="21" t="s">
        <v>106</v>
      </c>
      <c r="W15" s="22" t="str">
        <f t="shared" si="16"/>
        <v>2</v>
      </c>
      <c r="X15" s="20" t="s">
        <v>106</v>
      </c>
      <c r="Y15" s="21" t="s">
        <v>20</v>
      </c>
      <c r="Z15" s="22" t="str">
        <f t="shared" si="17"/>
        <v>2</v>
      </c>
      <c r="AA15" s="20" t="s">
        <v>20</v>
      </c>
      <c r="AB15" s="21" t="s">
        <v>105</v>
      </c>
      <c r="AC15" s="22">
        <f t="shared" si="18"/>
        <v>0</v>
      </c>
      <c r="AD15" s="23"/>
      <c r="AE15" s="21"/>
      <c r="AF15" s="22"/>
      <c r="AG15" s="24">
        <f t="shared" si="19"/>
        <v>14</v>
      </c>
      <c r="AH15" s="25">
        <f>'24.Spieltag'!AJ15</f>
        <v>330</v>
      </c>
      <c r="AI15" s="32">
        <f>'24.Spieltag'!AK15</f>
        <v>7</v>
      </c>
      <c r="AJ15" s="27">
        <f t="shared" si="20"/>
        <v>344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10"/>
        <v>16</v>
      </c>
      <c r="B16" s="24" t="str">
        <f>'8.Spieltag'!B16</f>
        <v>gaby04</v>
      </c>
      <c r="C16" s="20" t="s">
        <v>20</v>
      </c>
      <c r="D16" s="21" t="s">
        <v>20</v>
      </c>
      <c r="E16" s="113">
        <f t="shared" si="11"/>
        <v>0</v>
      </c>
      <c r="F16" s="20" t="s">
        <v>3</v>
      </c>
      <c r="G16" s="21" t="s">
        <v>105</v>
      </c>
      <c r="H16" s="22" t="str">
        <f t="shared" si="12"/>
        <v>5</v>
      </c>
      <c r="I16" s="20" t="s">
        <v>20</v>
      </c>
      <c r="J16" s="21" t="s">
        <v>105</v>
      </c>
      <c r="K16" s="22" t="str">
        <f t="shared" si="13"/>
        <v>5</v>
      </c>
      <c r="L16" s="20" t="s">
        <v>20</v>
      </c>
      <c r="M16" s="21" t="s">
        <v>105</v>
      </c>
      <c r="N16" s="22">
        <f t="shared" si="14"/>
        <v>0</v>
      </c>
      <c r="O16" s="20" t="s">
        <v>20</v>
      </c>
      <c r="P16" s="21" t="s">
        <v>105</v>
      </c>
      <c r="Q16" s="22" t="str">
        <f t="shared" si="15"/>
        <v>2</v>
      </c>
      <c r="R16" s="20" t="s">
        <v>20</v>
      </c>
      <c r="S16" s="21" t="s">
        <v>20</v>
      </c>
      <c r="T16" s="22">
        <f t="shared" si="22"/>
        <v>0</v>
      </c>
      <c r="U16" s="20" t="s">
        <v>3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22" t="str">
        <f t="shared" si="17"/>
        <v>3</v>
      </c>
      <c r="AA16" s="20" t="s">
        <v>105</v>
      </c>
      <c r="AB16" s="21" t="s">
        <v>20</v>
      </c>
      <c r="AC16" s="22" t="str">
        <f t="shared" si="18"/>
        <v>2</v>
      </c>
      <c r="AD16" s="23"/>
      <c r="AE16" s="21"/>
      <c r="AF16" s="22"/>
      <c r="AG16" s="24">
        <f t="shared" si="19"/>
        <v>19</v>
      </c>
      <c r="AH16" s="25">
        <f>'24.Spieltag'!AJ16</f>
        <v>282</v>
      </c>
      <c r="AI16" s="32">
        <f>'24.Spieltag'!AK16</f>
        <v>19</v>
      </c>
      <c r="AJ16" s="27">
        <f t="shared" si="20"/>
        <v>301</v>
      </c>
      <c r="AK16" s="28">
        <f t="shared" si="21"/>
        <v>16</v>
      </c>
      <c r="AL16" s="1"/>
    </row>
    <row r="17" spans="1:38" ht="24.9" customHeight="1" thickBot="1" x14ac:dyDescent="0.3">
      <c r="A17" s="32">
        <f t="shared" si="10"/>
        <v>21</v>
      </c>
      <c r="B17" s="24" t="str">
        <f>'8.Spieltag'!B17</f>
        <v>Gudrun</v>
      </c>
      <c r="C17" s="20" t="s">
        <v>106</v>
      </c>
      <c r="D17" s="21" t="s">
        <v>3</v>
      </c>
      <c r="E17" s="113">
        <f t="shared" si="11"/>
        <v>0</v>
      </c>
      <c r="F17" s="20" t="s">
        <v>20</v>
      </c>
      <c r="G17" s="21" t="s">
        <v>106</v>
      </c>
      <c r="H17" s="22" t="str">
        <f t="shared" si="12"/>
        <v>3</v>
      </c>
      <c r="I17" s="20" t="s">
        <v>105</v>
      </c>
      <c r="J17" s="21" t="s">
        <v>105</v>
      </c>
      <c r="K17" s="22">
        <f t="shared" si="13"/>
        <v>0</v>
      </c>
      <c r="L17" s="20" t="s">
        <v>105</v>
      </c>
      <c r="M17" s="21" t="s">
        <v>106</v>
      </c>
      <c r="N17" s="22">
        <f t="shared" si="14"/>
        <v>0</v>
      </c>
      <c r="O17" s="20" t="s">
        <v>20</v>
      </c>
      <c r="P17" s="21" t="s">
        <v>105</v>
      </c>
      <c r="Q17" s="22" t="str">
        <f t="shared" si="15"/>
        <v>2</v>
      </c>
      <c r="R17" s="20" t="s">
        <v>106</v>
      </c>
      <c r="S17" s="21" t="s">
        <v>105</v>
      </c>
      <c r="T17" s="22" t="str">
        <f t="shared" si="22"/>
        <v>5</v>
      </c>
      <c r="U17" s="20" t="s">
        <v>20</v>
      </c>
      <c r="V17" s="21" t="s">
        <v>20</v>
      </c>
      <c r="W17" s="22">
        <f t="shared" si="16"/>
        <v>0</v>
      </c>
      <c r="X17" s="20" t="s">
        <v>106</v>
      </c>
      <c r="Y17" s="21" t="s">
        <v>20</v>
      </c>
      <c r="Z17" s="22" t="str">
        <f t="shared" si="17"/>
        <v>2</v>
      </c>
      <c r="AA17" s="20" t="s">
        <v>105</v>
      </c>
      <c r="AB17" s="21" t="s">
        <v>20</v>
      </c>
      <c r="AC17" s="22" t="str">
        <f t="shared" si="18"/>
        <v>2</v>
      </c>
      <c r="AD17" s="23"/>
      <c r="AE17" s="21"/>
      <c r="AF17" s="22"/>
      <c r="AG17" s="24">
        <f t="shared" si="19"/>
        <v>14</v>
      </c>
      <c r="AH17" s="25">
        <f>'24.Spieltag'!AJ17</f>
        <v>280</v>
      </c>
      <c r="AI17" s="32">
        <f>'24.Spieltag'!AK17</f>
        <v>20</v>
      </c>
      <c r="AJ17" s="27">
        <f t="shared" si="20"/>
        <v>294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10"/>
        <v>4</v>
      </c>
      <c r="B18" s="24" t="str">
        <f>'8.Spieltag'!B18</f>
        <v>Hans 04</v>
      </c>
      <c r="C18" s="20" t="s">
        <v>105</v>
      </c>
      <c r="D18" s="21" t="s">
        <v>105</v>
      </c>
      <c r="E18" s="113">
        <f t="shared" si="11"/>
        <v>0</v>
      </c>
      <c r="F18" s="20" t="s">
        <v>20</v>
      </c>
      <c r="G18" s="21" t="s">
        <v>105</v>
      </c>
      <c r="H18" s="22" t="str">
        <f t="shared" si="12"/>
        <v>2</v>
      </c>
      <c r="I18" s="20" t="s">
        <v>20</v>
      </c>
      <c r="J18" s="21" t="s">
        <v>20</v>
      </c>
      <c r="K18" s="22">
        <f t="shared" si="13"/>
        <v>0</v>
      </c>
      <c r="L18" s="20" t="s">
        <v>3</v>
      </c>
      <c r="M18" s="21" t="s">
        <v>105</v>
      </c>
      <c r="N18" s="22">
        <f t="shared" si="14"/>
        <v>0</v>
      </c>
      <c r="O18" s="20" t="s">
        <v>20</v>
      </c>
      <c r="P18" s="21" t="s">
        <v>105</v>
      </c>
      <c r="Q18" s="22" t="str">
        <f t="shared" si="15"/>
        <v>2</v>
      </c>
      <c r="R18" s="20" t="s">
        <v>20</v>
      </c>
      <c r="S18" s="21" t="s">
        <v>20</v>
      </c>
      <c r="T18" s="22">
        <f t="shared" si="22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3</v>
      </c>
      <c r="Z18" s="22" t="str">
        <f t="shared" si="17"/>
        <v>2</v>
      </c>
      <c r="AA18" s="20" t="s">
        <v>20</v>
      </c>
      <c r="AB18" s="21" t="s">
        <v>20</v>
      </c>
      <c r="AC18" s="22">
        <f t="shared" si="18"/>
        <v>0</v>
      </c>
      <c r="AD18" s="23"/>
      <c r="AE18" s="21"/>
      <c r="AF18" s="22"/>
      <c r="AG18" s="24">
        <f t="shared" si="19"/>
        <v>8</v>
      </c>
      <c r="AH18" s="25">
        <f>'24.Spieltag'!AJ18</f>
        <v>364</v>
      </c>
      <c r="AI18" s="32">
        <f>'24.Spieltag'!AK18</f>
        <v>4</v>
      </c>
      <c r="AJ18" s="27">
        <f t="shared" si="20"/>
        <v>372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10"/>
        <v>24</v>
      </c>
      <c r="B19" s="24" t="str">
        <f>'8.Spieltag'!B19</f>
        <v>Jubby</v>
      </c>
      <c r="C19" s="20"/>
      <c r="D19" s="21"/>
      <c r="E19" s="113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'24.Spieltag'!AJ19</f>
        <v>135</v>
      </c>
      <c r="AI19" s="32">
        <f>'24.Spieltag'!AK19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 t="s">
        <v>105</v>
      </c>
      <c r="D20" s="21" t="s">
        <v>105</v>
      </c>
      <c r="E20" s="113">
        <f t="shared" si="11"/>
        <v>0</v>
      </c>
      <c r="F20" s="20" t="s">
        <v>3</v>
      </c>
      <c r="G20" s="21" t="s">
        <v>106</v>
      </c>
      <c r="H20" s="22" t="str">
        <f t="shared" si="12"/>
        <v>2</v>
      </c>
      <c r="I20" s="20" t="s">
        <v>20</v>
      </c>
      <c r="J20" s="21" t="s">
        <v>105</v>
      </c>
      <c r="K20" s="22" t="str">
        <f t="shared" si="13"/>
        <v>5</v>
      </c>
      <c r="L20" s="20" t="s">
        <v>3</v>
      </c>
      <c r="M20" s="21" t="s">
        <v>105</v>
      </c>
      <c r="N20" s="22">
        <f t="shared" si="14"/>
        <v>0</v>
      </c>
      <c r="O20" s="20" t="s">
        <v>3</v>
      </c>
      <c r="P20" s="21" t="s">
        <v>105</v>
      </c>
      <c r="Q20" s="22" t="str">
        <f t="shared" si="15"/>
        <v>2</v>
      </c>
      <c r="R20" s="20" t="s">
        <v>105</v>
      </c>
      <c r="S20" s="21" t="s">
        <v>105</v>
      </c>
      <c r="T20" s="22">
        <f t="shared" si="22"/>
        <v>0</v>
      </c>
      <c r="U20" s="20" t="s">
        <v>3</v>
      </c>
      <c r="V20" s="21" t="s">
        <v>106</v>
      </c>
      <c r="W20" s="22" t="str">
        <f t="shared" si="16"/>
        <v>2</v>
      </c>
      <c r="X20" s="20" t="s">
        <v>105</v>
      </c>
      <c r="Y20" s="21" t="s">
        <v>3</v>
      </c>
      <c r="Z20" s="22" t="str">
        <f t="shared" si="17"/>
        <v>2</v>
      </c>
      <c r="AA20" s="20" t="s">
        <v>105</v>
      </c>
      <c r="AB20" s="21" t="s">
        <v>20</v>
      </c>
      <c r="AC20" s="22" t="str">
        <f t="shared" si="18"/>
        <v>2</v>
      </c>
      <c r="AD20" s="23"/>
      <c r="AE20" s="21"/>
      <c r="AF20" s="22"/>
      <c r="AG20" s="24">
        <f t="shared" si="19"/>
        <v>15</v>
      </c>
      <c r="AH20" s="25">
        <f>'24.Spieltag'!AJ20</f>
        <v>322</v>
      </c>
      <c r="AI20" s="32">
        <f>'24.Spieltag'!AK20</f>
        <v>10</v>
      </c>
      <c r="AJ20" s="27">
        <f t="shared" si="20"/>
        <v>337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10"/>
        <v>1</v>
      </c>
      <c r="B21" s="24" t="str">
        <f>'8.Spieltag'!B21</f>
        <v>Master1</v>
      </c>
      <c r="C21" s="20" t="s">
        <v>105</v>
      </c>
      <c r="D21" s="21" t="s">
        <v>20</v>
      </c>
      <c r="E21" s="113">
        <f t="shared" si="11"/>
        <v>0</v>
      </c>
      <c r="F21" s="20" t="s">
        <v>3</v>
      </c>
      <c r="G21" s="21" t="s">
        <v>105</v>
      </c>
      <c r="H21" s="22" t="str">
        <f t="shared" si="12"/>
        <v>5</v>
      </c>
      <c r="I21" s="20" t="s">
        <v>105</v>
      </c>
      <c r="J21" s="21" t="s">
        <v>105</v>
      </c>
      <c r="K21" s="22">
        <f t="shared" si="13"/>
        <v>0</v>
      </c>
      <c r="L21" s="20" t="s">
        <v>3</v>
      </c>
      <c r="M21" s="21" t="s">
        <v>105</v>
      </c>
      <c r="N21" s="22">
        <f t="shared" si="14"/>
        <v>0</v>
      </c>
      <c r="O21" s="20" t="s">
        <v>3</v>
      </c>
      <c r="P21" s="21" t="s">
        <v>20</v>
      </c>
      <c r="Q21" s="22" t="str">
        <f t="shared" si="15"/>
        <v>2</v>
      </c>
      <c r="R21" s="20" t="s">
        <v>105</v>
      </c>
      <c r="S21" s="21" t="s">
        <v>105</v>
      </c>
      <c r="T21" s="22">
        <f t="shared" si="22"/>
        <v>0</v>
      </c>
      <c r="U21" s="20" t="s">
        <v>3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22" t="str">
        <f t="shared" si="17"/>
        <v>2</v>
      </c>
      <c r="AA21" s="20" t="s">
        <v>20</v>
      </c>
      <c r="AB21" s="21" t="s">
        <v>105</v>
      </c>
      <c r="AC21" s="22">
        <f t="shared" si="18"/>
        <v>0</v>
      </c>
      <c r="AD21" s="23"/>
      <c r="AE21" s="21"/>
      <c r="AF21" s="22"/>
      <c r="AG21" s="24">
        <f t="shared" si="19"/>
        <v>11</v>
      </c>
      <c r="AH21" s="25">
        <f>'24.Spieltag'!AJ21</f>
        <v>396</v>
      </c>
      <c r="AI21" s="32">
        <f>'24.Spieltag'!AK21</f>
        <v>1</v>
      </c>
      <c r="AJ21" s="27">
        <f t="shared" si="20"/>
        <v>407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10"/>
        <v>6</v>
      </c>
      <c r="B22" s="24" t="str">
        <f>'8.Spieltag'!B22</f>
        <v>Mike04</v>
      </c>
      <c r="C22" s="20" t="s">
        <v>106</v>
      </c>
      <c r="D22" s="21" t="s">
        <v>105</v>
      </c>
      <c r="E22" s="113">
        <f t="shared" si="11"/>
        <v>0</v>
      </c>
      <c r="F22" s="20" t="s">
        <v>20</v>
      </c>
      <c r="G22" s="21" t="s">
        <v>106</v>
      </c>
      <c r="H22" s="22" t="str">
        <f t="shared" si="12"/>
        <v>3</v>
      </c>
      <c r="I22" s="20" t="s">
        <v>105</v>
      </c>
      <c r="J22" s="21" t="s">
        <v>105</v>
      </c>
      <c r="K22" s="22">
        <f t="shared" si="13"/>
        <v>0</v>
      </c>
      <c r="L22" s="20" t="s">
        <v>20</v>
      </c>
      <c r="M22" s="21" t="s">
        <v>106</v>
      </c>
      <c r="N22" s="22">
        <f t="shared" si="14"/>
        <v>0</v>
      </c>
      <c r="O22" s="20" t="s">
        <v>3</v>
      </c>
      <c r="P22" s="21" t="s">
        <v>106</v>
      </c>
      <c r="Q22" s="22" t="str">
        <f t="shared" si="15"/>
        <v>2</v>
      </c>
      <c r="R22" s="20" t="s">
        <v>106</v>
      </c>
      <c r="S22" s="21" t="s">
        <v>20</v>
      </c>
      <c r="T22" s="22" t="str">
        <f t="shared" si="22"/>
        <v>2</v>
      </c>
      <c r="U22" s="20" t="s">
        <v>20</v>
      </c>
      <c r="V22" s="21" t="s">
        <v>106</v>
      </c>
      <c r="W22" s="22" t="str">
        <f t="shared" si="16"/>
        <v>2</v>
      </c>
      <c r="X22" s="20" t="s">
        <v>105</v>
      </c>
      <c r="Y22" s="21" t="s">
        <v>20</v>
      </c>
      <c r="Z22" s="22" t="str">
        <f t="shared" si="17"/>
        <v>3</v>
      </c>
      <c r="AA22" s="20" t="s">
        <v>106</v>
      </c>
      <c r="AB22" s="21" t="s">
        <v>20</v>
      </c>
      <c r="AC22" s="22" t="str">
        <f t="shared" si="18"/>
        <v>2</v>
      </c>
      <c r="AD22" s="23"/>
      <c r="AE22" s="21"/>
      <c r="AF22" s="22"/>
      <c r="AG22" s="24">
        <f t="shared" si="19"/>
        <v>14</v>
      </c>
      <c r="AH22" s="25">
        <f>'24.Spieltag'!AJ22</f>
        <v>334</v>
      </c>
      <c r="AI22" s="32">
        <f>'24.Spieltag'!AK22</f>
        <v>6</v>
      </c>
      <c r="AJ22" s="27">
        <f t="shared" si="20"/>
        <v>348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10"/>
        <v>2</v>
      </c>
      <c r="B23" s="24" t="str">
        <f>'8.Spieltag'!B23</f>
        <v>ralle04</v>
      </c>
      <c r="C23" s="20" t="s">
        <v>20</v>
      </c>
      <c r="D23" s="21" t="s">
        <v>20</v>
      </c>
      <c r="E23" s="113">
        <f t="shared" si="11"/>
        <v>0</v>
      </c>
      <c r="F23" s="20" t="s">
        <v>3</v>
      </c>
      <c r="G23" s="21" t="s">
        <v>105</v>
      </c>
      <c r="H23" s="22" t="str">
        <f t="shared" si="12"/>
        <v>5</v>
      </c>
      <c r="I23" s="20" t="s">
        <v>20</v>
      </c>
      <c r="J23" s="21" t="s">
        <v>20</v>
      </c>
      <c r="K23" s="22">
        <f t="shared" si="13"/>
        <v>0</v>
      </c>
      <c r="L23" s="20" t="s">
        <v>20</v>
      </c>
      <c r="M23" s="21" t="s">
        <v>105</v>
      </c>
      <c r="N23" s="22">
        <f t="shared" si="14"/>
        <v>0</v>
      </c>
      <c r="O23" s="20" t="s">
        <v>20</v>
      </c>
      <c r="P23" s="21" t="s">
        <v>105</v>
      </c>
      <c r="Q23" s="22" t="str">
        <f t="shared" si="15"/>
        <v>2</v>
      </c>
      <c r="R23" s="20" t="s">
        <v>20</v>
      </c>
      <c r="S23" s="21" t="s">
        <v>20</v>
      </c>
      <c r="T23" s="22">
        <f t="shared" si="22"/>
        <v>0</v>
      </c>
      <c r="U23" s="20" t="s">
        <v>3</v>
      </c>
      <c r="V23" s="21" t="s">
        <v>106</v>
      </c>
      <c r="W23" s="22" t="str">
        <f t="shared" si="16"/>
        <v>2</v>
      </c>
      <c r="X23" s="20" t="s">
        <v>106</v>
      </c>
      <c r="Y23" s="21" t="s">
        <v>3</v>
      </c>
      <c r="Z23" s="22" t="str">
        <f t="shared" si="17"/>
        <v>2</v>
      </c>
      <c r="AA23" s="20" t="s">
        <v>105</v>
      </c>
      <c r="AB23" s="21" t="s">
        <v>20</v>
      </c>
      <c r="AC23" s="22" t="str">
        <f t="shared" si="18"/>
        <v>2</v>
      </c>
      <c r="AD23" s="23"/>
      <c r="AE23" s="21"/>
      <c r="AF23" s="22"/>
      <c r="AG23" s="24">
        <f t="shared" si="19"/>
        <v>13</v>
      </c>
      <c r="AH23" s="25">
        <f>'24.Spieltag'!AJ23</f>
        <v>372</v>
      </c>
      <c r="AI23" s="32">
        <f>'24.Spieltag'!AK23</f>
        <v>2</v>
      </c>
      <c r="AJ23" s="27">
        <f t="shared" si="20"/>
        <v>385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10"/>
        <v>15</v>
      </c>
      <c r="B24" s="24" t="str">
        <f>'8.Spieltag'!B24</f>
        <v>Reinhold</v>
      </c>
      <c r="C24" s="20" t="s">
        <v>105</v>
      </c>
      <c r="D24" s="21" t="s">
        <v>3</v>
      </c>
      <c r="E24" s="113">
        <f t="shared" si="11"/>
        <v>0</v>
      </c>
      <c r="F24" s="20" t="s">
        <v>3</v>
      </c>
      <c r="G24" s="21" t="s">
        <v>105</v>
      </c>
      <c r="H24" s="22" t="str">
        <f t="shared" si="12"/>
        <v>5</v>
      </c>
      <c r="I24" s="20" t="s">
        <v>3</v>
      </c>
      <c r="J24" s="21" t="s">
        <v>105</v>
      </c>
      <c r="K24" s="22" t="str">
        <f t="shared" si="13"/>
        <v>2</v>
      </c>
      <c r="L24" s="20" t="s">
        <v>3</v>
      </c>
      <c r="M24" s="21" t="s">
        <v>105</v>
      </c>
      <c r="N24" s="22">
        <f t="shared" si="14"/>
        <v>0</v>
      </c>
      <c r="O24" s="20" t="s">
        <v>20</v>
      </c>
      <c r="P24" s="21" t="s">
        <v>20</v>
      </c>
      <c r="Q24" s="22">
        <f t="shared" si="15"/>
        <v>0</v>
      </c>
      <c r="R24" s="20" t="s">
        <v>3</v>
      </c>
      <c r="S24" s="21" t="s">
        <v>105</v>
      </c>
      <c r="T24" s="22">
        <f t="shared" si="22"/>
        <v>0</v>
      </c>
      <c r="U24" s="20" t="s">
        <v>20</v>
      </c>
      <c r="V24" s="21" t="s">
        <v>106</v>
      </c>
      <c r="W24" s="22" t="str">
        <f t="shared" si="16"/>
        <v>2</v>
      </c>
      <c r="X24" s="20" t="s">
        <v>106</v>
      </c>
      <c r="Y24" s="21" t="s">
        <v>3</v>
      </c>
      <c r="Z24" s="22" t="str">
        <f t="shared" si="17"/>
        <v>2</v>
      </c>
      <c r="AA24" s="20" t="s">
        <v>3</v>
      </c>
      <c r="AB24" s="21" t="s">
        <v>20</v>
      </c>
      <c r="AC24" s="22">
        <f t="shared" si="18"/>
        <v>0</v>
      </c>
      <c r="AD24" s="23"/>
      <c r="AE24" s="21"/>
      <c r="AF24" s="22"/>
      <c r="AG24" s="24">
        <f t="shared" si="19"/>
        <v>11</v>
      </c>
      <c r="AH24" s="25">
        <f>'24.Spieltag'!AJ24</f>
        <v>297</v>
      </c>
      <c r="AI24" s="32">
        <f>'24.Spieltag'!AK24</f>
        <v>14</v>
      </c>
      <c r="AJ24" s="27">
        <f t="shared" si="20"/>
        <v>308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10"/>
        <v>22</v>
      </c>
      <c r="B25" s="24" t="str">
        <f>'8.Spieltag'!B25</f>
        <v>Ricardo04</v>
      </c>
      <c r="C25" s="20" t="s">
        <v>106</v>
      </c>
      <c r="D25" s="21" t="s">
        <v>20</v>
      </c>
      <c r="E25" s="113">
        <f t="shared" si="11"/>
        <v>0</v>
      </c>
      <c r="F25" s="20" t="s">
        <v>20</v>
      </c>
      <c r="G25" s="21" t="s">
        <v>105</v>
      </c>
      <c r="H25" s="22" t="str">
        <f t="shared" si="12"/>
        <v>2</v>
      </c>
      <c r="I25" s="20" t="s">
        <v>105</v>
      </c>
      <c r="J25" s="21" t="s">
        <v>3</v>
      </c>
      <c r="K25" s="22">
        <f t="shared" si="13"/>
        <v>0</v>
      </c>
      <c r="L25" s="20" t="s">
        <v>20</v>
      </c>
      <c r="M25" s="21" t="s">
        <v>106</v>
      </c>
      <c r="N25" s="22">
        <f t="shared" si="14"/>
        <v>0</v>
      </c>
      <c r="O25" s="20" t="s">
        <v>3</v>
      </c>
      <c r="P25" s="21" t="s">
        <v>106</v>
      </c>
      <c r="Q25" s="22" t="str">
        <f t="shared" si="15"/>
        <v>2</v>
      </c>
      <c r="R25" s="20" t="s">
        <v>105</v>
      </c>
      <c r="S25" s="21" t="s">
        <v>3</v>
      </c>
      <c r="T25" s="22" t="str">
        <f t="shared" si="22"/>
        <v>2</v>
      </c>
      <c r="U25" s="20" t="s">
        <v>20</v>
      </c>
      <c r="V25" s="21" t="s">
        <v>106</v>
      </c>
      <c r="W25" s="22" t="str">
        <f t="shared" si="16"/>
        <v>2</v>
      </c>
      <c r="X25" s="20" t="s">
        <v>106</v>
      </c>
      <c r="Y25" s="21" t="s">
        <v>3</v>
      </c>
      <c r="Z25" s="22" t="str">
        <f t="shared" si="17"/>
        <v>2</v>
      </c>
      <c r="AA25" s="20" t="s">
        <v>105</v>
      </c>
      <c r="AB25" s="21" t="s">
        <v>3</v>
      </c>
      <c r="AC25" s="22" t="str">
        <f t="shared" si="18"/>
        <v>2</v>
      </c>
      <c r="AD25" s="23"/>
      <c r="AE25" s="21"/>
      <c r="AF25" s="22"/>
      <c r="AG25" s="24">
        <f t="shared" si="19"/>
        <v>12</v>
      </c>
      <c r="AH25" s="25">
        <f>'24.Spieltag'!AJ25</f>
        <v>270</v>
      </c>
      <c r="AI25" s="32">
        <f>'24.Spieltag'!AK25</f>
        <v>22</v>
      </c>
      <c r="AJ25" s="27">
        <f t="shared" si="20"/>
        <v>282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10"/>
        <v>23</v>
      </c>
      <c r="B26" s="24" t="str">
        <f>'8.Spieltag'!B26</f>
        <v>Schalkekalle</v>
      </c>
      <c r="C26" s="20" t="s">
        <v>105</v>
      </c>
      <c r="D26" s="21" t="s">
        <v>20</v>
      </c>
      <c r="E26" s="113">
        <f t="shared" si="11"/>
        <v>0</v>
      </c>
      <c r="F26" s="20" t="s">
        <v>108</v>
      </c>
      <c r="G26" s="21" t="s">
        <v>106</v>
      </c>
      <c r="H26" s="22" t="str">
        <f t="shared" si="12"/>
        <v>2</v>
      </c>
      <c r="I26" s="20" t="s">
        <v>105</v>
      </c>
      <c r="J26" s="21" t="s">
        <v>105</v>
      </c>
      <c r="K26" s="22">
        <f t="shared" si="13"/>
        <v>0</v>
      </c>
      <c r="L26" s="20" t="s">
        <v>3</v>
      </c>
      <c r="M26" s="21" t="s">
        <v>105</v>
      </c>
      <c r="N26" s="22">
        <f t="shared" si="14"/>
        <v>0</v>
      </c>
      <c r="O26" s="20" t="s">
        <v>108</v>
      </c>
      <c r="P26" s="21" t="s">
        <v>105</v>
      </c>
      <c r="Q26" s="22" t="str">
        <f t="shared" si="15"/>
        <v>2</v>
      </c>
      <c r="R26" s="20" t="s">
        <v>20</v>
      </c>
      <c r="S26" s="21" t="s">
        <v>105</v>
      </c>
      <c r="T26" s="22">
        <f t="shared" si="22"/>
        <v>0</v>
      </c>
      <c r="U26" s="20" t="s">
        <v>3</v>
      </c>
      <c r="V26" s="21" t="s">
        <v>106</v>
      </c>
      <c r="W26" s="22" t="str">
        <f t="shared" si="16"/>
        <v>2</v>
      </c>
      <c r="X26" s="20" t="s">
        <v>106</v>
      </c>
      <c r="Y26" s="21" t="s">
        <v>20</v>
      </c>
      <c r="Z26" s="22" t="str">
        <f t="shared" si="17"/>
        <v>2</v>
      </c>
      <c r="AA26" s="20" t="s">
        <v>105</v>
      </c>
      <c r="AB26" s="21" t="s">
        <v>105</v>
      </c>
      <c r="AC26" s="22">
        <f t="shared" si="18"/>
        <v>0</v>
      </c>
      <c r="AD26" s="23"/>
      <c r="AE26" s="21"/>
      <c r="AF26" s="22"/>
      <c r="AG26" s="24">
        <f t="shared" si="19"/>
        <v>8</v>
      </c>
      <c r="AH26" s="25">
        <f>'24.Spieltag'!AJ26</f>
        <v>258</v>
      </c>
      <c r="AI26" s="32">
        <f>'24.Spieltag'!AK26</f>
        <v>23</v>
      </c>
      <c r="AJ26" s="27">
        <f t="shared" si="20"/>
        <v>266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10"/>
        <v>9</v>
      </c>
      <c r="B27" s="24" t="str">
        <f>'8.Spieltag'!B27</f>
        <v>schalke-willi</v>
      </c>
      <c r="C27" s="20" t="s">
        <v>105</v>
      </c>
      <c r="D27" s="21" t="s">
        <v>20</v>
      </c>
      <c r="E27" s="113">
        <f t="shared" si="11"/>
        <v>0</v>
      </c>
      <c r="F27" s="20" t="s">
        <v>105</v>
      </c>
      <c r="G27" s="21" t="s">
        <v>106</v>
      </c>
      <c r="H27" s="22" t="str">
        <f t="shared" si="12"/>
        <v>2</v>
      </c>
      <c r="I27" s="20" t="s">
        <v>20</v>
      </c>
      <c r="J27" s="21" t="s">
        <v>105</v>
      </c>
      <c r="K27" s="22" t="str">
        <f t="shared" si="13"/>
        <v>5</v>
      </c>
      <c r="L27" s="20" t="s">
        <v>3</v>
      </c>
      <c r="M27" s="21" t="s">
        <v>106</v>
      </c>
      <c r="N27" s="22">
        <f t="shared" si="14"/>
        <v>0</v>
      </c>
      <c r="O27" s="20" t="s">
        <v>20</v>
      </c>
      <c r="P27" s="21" t="s">
        <v>20</v>
      </c>
      <c r="Q27" s="22">
        <f t="shared" si="15"/>
        <v>0</v>
      </c>
      <c r="R27" s="20" t="s">
        <v>105</v>
      </c>
      <c r="S27" s="21" t="s">
        <v>3</v>
      </c>
      <c r="T27" s="22" t="str">
        <f t="shared" si="22"/>
        <v>2</v>
      </c>
      <c r="U27" s="20" t="s">
        <v>3</v>
      </c>
      <c r="V27" s="21" t="s">
        <v>106</v>
      </c>
      <c r="W27" s="22" t="str">
        <f t="shared" si="16"/>
        <v>2</v>
      </c>
      <c r="X27" s="20" t="s">
        <v>105</v>
      </c>
      <c r="Y27" s="21" t="s">
        <v>3</v>
      </c>
      <c r="Z27" s="22" t="str">
        <f t="shared" si="17"/>
        <v>2</v>
      </c>
      <c r="AA27" s="20" t="s">
        <v>105</v>
      </c>
      <c r="AB27" s="21" t="s">
        <v>3</v>
      </c>
      <c r="AC27" s="22" t="str">
        <f t="shared" si="18"/>
        <v>2</v>
      </c>
      <c r="AD27" s="23"/>
      <c r="AE27" s="21"/>
      <c r="AF27" s="22"/>
      <c r="AG27" s="24">
        <f t="shared" si="19"/>
        <v>15</v>
      </c>
      <c r="AH27" s="25">
        <f>'24.Spieltag'!AJ27</f>
        <v>324</v>
      </c>
      <c r="AI27" s="32">
        <f>'24.Spieltag'!AK27</f>
        <v>9</v>
      </c>
      <c r="AJ27" s="27">
        <f t="shared" si="20"/>
        <v>339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10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>IF(OR(EXACT($C$10,C28)*(EXACT($D$10,D28)))=TRUE,$AJ$7,IF(($D$10-$C$10=D28-C28),$AJ$4,IF(OR(EXACT($C$10&gt;$D$10,C28&gt;D28)*EXACT($C$10=$D$10,C28=D28)*EXACT($C$10&lt;$D$10,C28&lt;D28)),$AJ$2,0)))*2</f>
        <v>4</v>
      </c>
      <c r="F28" s="20" t="s">
        <v>3</v>
      </c>
      <c r="G28" s="21" t="s">
        <v>105</v>
      </c>
      <c r="H28" s="22" t="str">
        <f t="shared" si="12"/>
        <v>5</v>
      </c>
      <c r="I28" s="20" t="s">
        <v>105</v>
      </c>
      <c r="J28" s="21" t="s">
        <v>105</v>
      </c>
      <c r="K28" s="22">
        <f t="shared" si="13"/>
        <v>0</v>
      </c>
      <c r="L28" s="20" t="s">
        <v>20</v>
      </c>
      <c r="M28" s="21" t="s">
        <v>105</v>
      </c>
      <c r="N28" s="22">
        <f t="shared" si="14"/>
        <v>0</v>
      </c>
      <c r="O28" s="20" t="s">
        <v>3</v>
      </c>
      <c r="P28" s="21" t="s">
        <v>105</v>
      </c>
      <c r="Q28" s="113">
        <f>IF(OR(EXACT($O$10,O28)*(EXACT($P$10,P28)))=TRUE,$AJ$7,IF(($P$10-$O$10=P28-O28),$AJ$4,IF(OR(EXACT($O$10&gt;$P$10,O28&gt;P28)*EXACT($O$10=$P$10,O28=P28)*EXACT($O$10&lt;$P$10,O28&lt;P28)),$AJ$2,0)))*2</f>
        <v>4</v>
      </c>
      <c r="R28" s="20" t="s">
        <v>105</v>
      </c>
      <c r="S28" s="21" t="s">
        <v>3</v>
      </c>
      <c r="T28" s="22" t="str">
        <f t="shared" si="22"/>
        <v>2</v>
      </c>
      <c r="U28" s="20" t="s">
        <v>108</v>
      </c>
      <c r="V28" s="21" t="s">
        <v>105</v>
      </c>
      <c r="W28" s="22" t="str">
        <f t="shared" si="16"/>
        <v>2</v>
      </c>
      <c r="X28" s="20" t="s">
        <v>106</v>
      </c>
      <c r="Y28" s="21" t="s">
        <v>3</v>
      </c>
      <c r="Z28" s="22" t="str">
        <f t="shared" si="17"/>
        <v>2</v>
      </c>
      <c r="AA28" s="20" t="s">
        <v>105</v>
      </c>
      <c r="AB28" s="21" t="s">
        <v>3</v>
      </c>
      <c r="AC28" s="22" t="str">
        <f t="shared" si="18"/>
        <v>2</v>
      </c>
      <c r="AD28" s="23"/>
      <c r="AE28" s="21"/>
      <c r="AF28" s="22"/>
      <c r="AG28" s="24">
        <f t="shared" si="19"/>
        <v>21</v>
      </c>
      <c r="AH28" s="25">
        <f>'24.Spieltag'!AJ28</f>
        <v>337</v>
      </c>
      <c r="AI28" s="32">
        <f>'24.Spieltag'!AK28</f>
        <v>5</v>
      </c>
      <c r="AJ28" s="27">
        <f t="shared" si="20"/>
        <v>358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10"/>
        <v>3</v>
      </c>
      <c r="B29" s="24" t="str">
        <f>'8.Spieltag'!B29</f>
        <v>shiny</v>
      </c>
      <c r="C29" s="20" t="s">
        <v>105</v>
      </c>
      <c r="D29" s="21" t="s">
        <v>105</v>
      </c>
      <c r="E29" s="113">
        <f t="shared" si="11"/>
        <v>0</v>
      </c>
      <c r="F29" s="20" t="s">
        <v>20</v>
      </c>
      <c r="G29" s="21" t="s">
        <v>105</v>
      </c>
      <c r="H29" s="22" t="str">
        <f t="shared" si="12"/>
        <v>2</v>
      </c>
      <c r="I29" s="20" t="s">
        <v>105</v>
      </c>
      <c r="J29" s="21" t="s">
        <v>105</v>
      </c>
      <c r="K29" s="22">
        <f t="shared" si="13"/>
        <v>0</v>
      </c>
      <c r="L29" s="20" t="s">
        <v>108</v>
      </c>
      <c r="M29" s="21" t="s">
        <v>105</v>
      </c>
      <c r="N29" s="22">
        <f t="shared" si="14"/>
        <v>0</v>
      </c>
      <c r="O29" s="20" t="s">
        <v>20</v>
      </c>
      <c r="P29" s="21" t="s">
        <v>105</v>
      </c>
      <c r="Q29" s="22" t="str">
        <f t="shared" si="15"/>
        <v>2</v>
      </c>
      <c r="R29" s="20" t="s">
        <v>105</v>
      </c>
      <c r="S29" s="21" t="s">
        <v>105</v>
      </c>
      <c r="T29" s="22">
        <f t="shared" si="22"/>
        <v>0</v>
      </c>
      <c r="U29" s="20" t="s">
        <v>20</v>
      </c>
      <c r="V29" s="21" t="s">
        <v>106</v>
      </c>
      <c r="W29" s="22" t="str">
        <f t="shared" si="16"/>
        <v>2</v>
      </c>
      <c r="X29" s="20" t="s">
        <v>105</v>
      </c>
      <c r="Y29" s="21" t="s">
        <v>20</v>
      </c>
      <c r="Z29" s="22" t="str">
        <f t="shared" si="17"/>
        <v>3</v>
      </c>
      <c r="AA29" s="20" t="s">
        <v>105</v>
      </c>
      <c r="AB29" s="21" t="s">
        <v>20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'24.Spieltag'!AJ29</f>
        <v>365</v>
      </c>
      <c r="AI29" s="32">
        <f>'24.Spieltag'!AK29</f>
        <v>3</v>
      </c>
      <c r="AJ29" s="27">
        <f t="shared" si="20"/>
        <v>376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10"/>
        <v>12</v>
      </c>
      <c r="B30" s="24" t="str">
        <f>'8.Spieltag'!B30</f>
        <v>Silfa04</v>
      </c>
      <c r="C30" s="20" t="s">
        <v>106</v>
      </c>
      <c r="D30" s="21" t="s">
        <v>3</v>
      </c>
      <c r="E30" s="113">
        <f t="shared" si="11"/>
        <v>0</v>
      </c>
      <c r="F30" s="20" t="s">
        <v>3</v>
      </c>
      <c r="G30" s="21" t="s">
        <v>105</v>
      </c>
      <c r="H30" s="22" t="str">
        <f t="shared" si="12"/>
        <v>5</v>
      </c>
      <c r="I30" s="20" t="s">
        <v>3</v>
      </c>
      <c r="J30" s="21" t="s">
        <v>105</v>
      </c>
      <c r="K30" s="22" t="str">
        <f t="shared" si="13"/>
        <v>2</v>
      </c>
      <c r="L30" s="20" t="s">
        <v>20</v>
      </c>
      <c r="M30" s="21" t="s">
        <v>105</v>
      </c>
      <c r="N30" s="22">
        <f t="shared" si="14"/>
        <v>0</v>
      </c>
      <c r="O30" s="20" t="s">
        <v>108</v>
      </c>
      <c r="P30" s="21" t="s">
        <v>106</v>
      </c>
      <c r="Q30" s="22" t="str">
        <f t="shared" si="15"/>
        <v>2</v>
      </c>
      <c r="R30" s="20" t="s">
        <v>105</v>
      </c>
      <c r="S30" s="21" t="s">
        <v>20</v>
      </c>
      <c r="T30" s="22" t="str">
        <f t="shared" si="22"/>
        <v>3</v>
      </c>
      <c r="U30" s="20" t="s">
        <v>20</v>
      </c>
      <c r="V30" s="21" t="s">
        <v>106</v>
      </c>
      <c r="W30" s="22" t="str">
        <f t="shared" si="16"/>
        <v>2</v>
      </c>
      <c r="X30" s="20" t="s">
        <v>106</v>
      </c>
      <c r="Y30" s="21" t="s">
        <v>20</v>
      </c>
      <c r="Z30" s="22" t="str">
        <f t="shared" si="17"/>
        <v>2</v>
      </c>
      <c r="AA30" s="20" t="s">
        <v>105</v>
      </c>
      <c r="AB30" s="21" t="s">
        <v>3</v>
      </c>
      <c r="AC30" s="22" t="str">
        <f t="shared" si="18"/>
        <v>2</v>
      </c>
      <c r="AD30" s="23"/>
      <c r="AE30" s="21"/>
      <c r="AF30" s="22"/>
      <c r="AG30" s="24">
        <f t="shared" si="19"/>
        <v>18</v>
      </c>
      <c r="AH30" s="25">
        <f>'24.Spieltag'!AJ30</f>
        <v>308</v>
      </c>
      <c r="AI30" s="32">
        <f>'24.Spieltag'!AK30</f>
        <v>12</v>
      </c>
      <c r="AJ30" s="27">
        <f t="shared" si="20"/>
        <v>326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10"/>
        <v>11</v>
      </c>
      <c r="B31" s="24" t="str">
        <f>'8.Spieltag'!B31</f>
        <v>Silja04</v>
      </c>
      <c r="C31" s="20" t="s">
        <v>105</v>
      </c>
      <c r="D31" s="21" t="s">
        <v>20</v>
      </c>
      <c r="E31" s="113">
        <f t="shared" si="11"/>
        <v>0</v>
      </c>
      <c r="F31" s="20" t="s">
        <v>3</v>
      </c>
      <c r="G31" s="21" t="s">
        <v>106</v>
      </c>
      <c r="H31" s="22" t="str">
        <f t="shared" si="12"/>
        <v>2</v>
      </c>
      <c r="I31" s="20" t="s">
        <v>20</v>
      </c>
      <c r="J31" s="21" t="s">
        <v>20</v>
      </c>
      <c r="K31" s="22">
        <f t="shared" si="13"/>
        <v>0</v>
      </c>
      <c r="L31" s="20" t="s">
        <v>20</v>
      </c>
      <c r="M31" s="21" t="s">
        <v>106</v>
      </c>
      <c r="N31" s="22">
        <f t="shared" si="14"/>
        <v>0</v>
      </c>
      <c r="O31" s="20" t="s">
        <v>3</v>
      </c>
      <c r="P31" s="21" t="s">
        <v>105</v>
      </c>
      <c r="Q31" s="22" t="str">
        <f t="shared" si="15"/>
        <v>2</v>
      </c>
      <c r="R31" s="20" t="s">
        <v>106</v>
      </c>
      <c r="S31" s="21" t="s">
        <v>20</v>
      </c>
      <c r="T31" s="22" t="str">
        <f t="shared" si="22"/>
        <v>2</v>
      </c>
      <c r="U31" s="20" t="s">
        <v>20</v>
      </c>
      <c r="V31" s="21" t="s">
        <v>105</v>
      </c>
      <c r="W31" s="22" t="str">
        <f t="shared" si="16"/>
        <v>5</v>
      </c>
      <c r="X31" s="20" t="s">
        <v>106</v>
      </c>
      <c r="Y31" s="21" t="s">
        <v>20</v>
      </c>
      <c r="Z31" s="22" t="str">
        <f t="shared" si="17"/>
        <v>2</v>
      </c>
      <c r="AA31" s="20" t="s">
        <v>106</v>
      </c>
      <c r="AB31" s="21" t="s">
        <v>105</v>
      </c>
      <c r="AC31" s="22" t="str">
        <f t="shared" si="18"/>
        <v>2</v>
      </c>
      <c r="AD31" s="23"/>
      <c r="AE31" s="21"/>
      <c r="AF31" s="22"/>
      <c r="AG31" s="24">
        <f t="shared" si="19"/>
        <v>15</v>
      </c>
      <c r="AH31" s="25">
        <f>'24.Spieltag'!AJ31</f>
        <v>319</v>
      </c>
      <c r="AI31" s="32">
        <f>'24.Spieltag'!AK31</f>
        <v>11</v>
      </c>
      <c r="AJ31" s="27">
        <f t="shared" si="20"/>
        <v>334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10"/>
        <v>14</v>
      </c>
      <c r="B32" s="24" t="str">
        <f>'8.Spieltag'!B32</f>
        <v>SkillFailer</v>
      </c>
      <c r="C32" s="20" t="s">
        <v>105</v>
      </c>
      <c r="D32" s="21" t="s">
        <v>20</v>
      </c>
      <c r="E32" s="113">
        <f t="shared" si="11"/>
        <v>0</v>
      </c>
      <c r="F32" s="20" t="s">
        <v>20</v>
      </c>
      <c r="G32" s="21" t="s">
        <v>105</v>
      </c>
      <c r="H32" s="22" t="str">
        <f t="shared" si="12"/>
        <v>2</v>
      </c>
      <c r="I32" s="20" t="s">
        <v>20</v>
      </c>
      <c r="J32" s="21" t="s">
        <v>105</v>
      </c>
      <c r="K32" s="22" t="str">
        <f t="shared" si="13"/>
        <v>5</v>
      </c>
      <c r="L32" s="20" t="s">
        <v>20</v>
      </c>
      <c r="M32" s="21" t="s">
        <v>105</v>
      </c>
      <c r="N32" s="22">
        <f t="shared" si="14"/>
        <v>0</v>
      </c>
      <c r="O32" s="20" t="s">
        <v>20</v>
      </c>
      <c r="P32" s="21" t="s">
        <v>105</v>
      </c>
      <c r="Q32" s="22" t="str">
        <f t="shared" si="15"/>
        <v>2</v>
      </c>
      <c r="R32" s="20" t="s">
        <v>105</v>
      </c>
      <c r="S32" s="21" t="s">
        <v>20</v>
      </c>
      <c r="T32" s="22" t="str">
        <f t="shared" si="22"/>
        <v>3</v>
      </c>
      <c r="U32" s="20" t="s">
        <v>20</v>
      </c>
      <c r="V32" s="21" t="s">
        <v>105</v>
      </c>
      <c r="W32" s="22" t="str">
        <f t="shared" si="16"/>
        <v>5</v>
      </c>
      <c r="X32" s="20" t="s">
        <v>105</v>
      </c>
      <c r="Y32" s="21" t="s">
        <v>20</v>
      </c>
      <c r="Z32" s="22" t="str">
        <f t="shared" si="17"/>
        <v>3</v>
      </c>
      <c r="AA32" s="20" t="s">
        <v>105</v>
      </c>
      <c r="AB32" s="21" t="s">
        <v>20</v>
      </c>
      <c r="AC32" s="22" t="str">
        <f t="shared" si="18"/>
        <v>2</v>
      </c>
      <c r="AD32" s="23"/>
      <c r="AE32" s="21"/>
      <c r="AF32" s="22"/>
      <c r="AG32" s="24">
        <f t="shared" si="19"/>
        <v>22</v>
      </c>
      <c r="AH32" s="25">
        <f>'24.Spieltag'!AJ32</f>
        <v>292</v>
      </c>
      <c r="AI32" s="32">
        <f>'24.Spieltag'!AK32</f>
        <v>15</v>
      </c>
      <c r="AJ32" s="27">
        <f t="shared" si="20"/>
        <v>314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10"/>
        <v>17</v>
      </c>
      <c r="B33" s="24" t="str">
        <f>'8.Spieltag'!B33</f>
        <v>Tanja 04</v>
      </c>
      <c r="C33" s="20" t="s">
        <v>106</v>
      </c>
      <c r="D33" s="21" t="s">
        <v>20</v>
      </c>
      <c r="E33" s="113">
        <f t="shared" si="11"/>
        <v>0</v>
      </c>
      <c r="F33" s="20" t="s">
        <v>3</v>
      </c>
      <c r="G33" s="21" t="s">
        <v>106</v>
      </c>
      <c r="H33" s="22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0" t="s">
        <v>20</v>
      </c>
      <c r="J33" s="21" t="s">
        <v>105</v>
      </c>
      <c r="K33" s="22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0" t="s">
        <v>105</v>
      </c>
      <c r="M33" s="21" t="s">
        <v>106</v>
      </c>
      <c r="N33" s="22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0" t="s">
        <v>3</v>
      </c>
      <c r="P33" s="21" t="s">
        <v>106</v>
      </c>
      <c r="Q33" s="22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0" t="s">
        <v>105</v>
      </c>
      <c r="S33" s="21" t="s">
        <v>105</v>
      </c>
      <c r="T33" s="22">
        <f t="shared" ref="T33" si="27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0" t="s">
        <v>106</v>
      </c>
      <c r="Y33" s="21" t="s">
        <v>20</v>
      </c>
      <c r="Z33" s="22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0" t="s">
        <v>106</v>
      </c>
      <c r="AB33" s="21" t="s">
        <v>20</v>
      </c>
      <c r="AC33" s="22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1">E33+H33+K33+N33+Q33+T33+W33+Z33+AC33+AF33</f>
        <v>15</v>
      </c>
      <c r="AH33" s="25">
        <f>'24.Spieltag'!AJ33</f>
        <v>284</v>
      </c>
      <c r="AI33" s="32">
        <f>'24.Spieltag'!AK33</f>
        <v>17</v>
      </c>
      <c r="AJ33" s="27">
        <f t="shared" ref="AJ33" si="32">AG33+AH33</f>
        <v>299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33">AK34</f>
        <v>18</v>
      </c>
      <c r="B34" s="24" t="str">
        <f>'8.Spieltag'!B34</f>
        <v>UltraGE</v>
      </c>
      <c r="C34" s="20" t="s">
        <v>105</v>
      </c>
      <c r="D34" s="21" t="s">
        <v>20</v>
      </c>
      <c r="E34" s="113">
        <f t="shared" si="11"/>
        <v>0</v>
      </c>
      <c r="F34" s="20" t="s">
        <v>108</v>
      </c>
      <c r="G34" s="21" t="s">
        <v>105</v>
      </c>
      <c r="H34" s="22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0" t="s">
        <v>20</v>
      </c>
      <c r="J34" s="21" t="s">
        <v>105</v>
      </c>
      <c r="K34" s="22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0" t="s">
        <v>3</v>
      </c>
      <c r="M34" s="21" t="s">
        <v>105</v>
      </c>
      <c r="N34" s="22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0" t="s">
        <v>3</v>
      </c>
      <c r="P34" s="21" t="s">
        <v>105</v>
      </c>
      <c r="Q34" s="22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0" t="s">
        <v>105</v>
      </c>
      <c r="S34" s="21" t="s">
        <v>20</v>
      </c>
      <c r="T34" s="22" t="str">
        <f t="shared" ref="T34" si="38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105</v>
      </c>
      <c r="W34" s="22" t="str">
        <f t="shared" ref="W34" si="39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22" t="str">
        <f t="shared" ref="Z34" si="40">IF(OR(EXACT($X$10,X34)*(EXACT($Y$10,Y34)))=TRUE,$AJ$7,IF(($Y$10-$X$10=Y34-X34),$AJ$4,IF(OR(EXACT($X$10&gt;$Y$10,X34&gt;Y34)*EXACT($X$10=$Y$10,X34=Y34)*EXACT($X$10&lt;$Y$10,X34&lt;Y34)),$AJ$2,0)))</f>
        <v>3</v>
      </c>
      <c r="AA34" s="20" t="s">
        <v>105</v>
      </c>
      <c r="AB34" s="21" t="s">
        <v>3</v>
      </c>
      <c r="AC34" s="22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2">E34+H34+K34+N34+Q34+T34+W34+Z34+AC34+AF34</f>
        <v>19</v>
      </c>
      <c r="AH34" s="25">
        <f>'24.Spieltag'!AJ34</f>
        <v>279</v>
      </c>
      <c r="AI34" s="32">
        <f>'24.Spieltag'!AK34</f>
        <v>21</v>
      </c>
      <c r="AJ34" s="27">
        <f t="shared" ref="AJ34" si="43">AG34+AH34</f>
        <v>298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8" priority="21">
      <formula>($AG11&gt;40)</formula>
    </cfRule>
  </conditionalFormatting>
  <conditionalFormatting sqref="B31:B32">
    <cfRule type="expression" dxfId="87" priority="12">
      <formula>($AG31&gt;40)</formula>
    </cfRule>
  </conditionalFormatting>
  <conditionalFormatting sqref="B33:B34">
    <cfRule type="expression" dxfId="86" priority="10">
      <formula>($AG33&gt;40)</formula>
    </cfRule>
  </conditionalFormatting>
  <conditionalFormatting sqref="AG1 AG10:AG1048576">
    <cfRule type="top10" dxfId="85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84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L42"/>
  <sheetViews>
    <sheetView workbookViewId="0">
      <selection activeCell="B7" sqref="B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18</v>
      </c>
      <c r="D4" s="66"/>
      <c r="E4" s="66"/>
      <c r="F4" s="65" t="s">
        <v>65</v>
      </c>
      <c r="G4" s="66"/>
      <c r="H4" s="66"/>
      <c r="I4" s="65" t="s">
        <v>60</v>
      </c>
      <c r="J4" s="66"/>
      <c r="K4" s="66"/>
      <c r="L4" s="65" t="s">
        <v>17</v>
      </c>
      <c r="M4" s="66"/>
      <c r="N4" s="66"/>
      <c r="O4" s="65" t="s">
        <v>12</v>
      </c>
      <c r="P4" s="66"/>
      <c r="Q4" s="66"/>
      <c r="R4" s="65" t="s">
        <v>62</v>
      </c>
      <c r="S4" s="66"/>
      <c r="T4" s="66"/>
      <c r="U4" s="65" t="s">
        <v>14</v>
      </c>
      <c r="V4" s="66"/>
      <c r="W4" s="66"/>
      <c r="X4" s="65" t="s">
        <v>61</v>
      </c>
      <c r="Y4" s="66"/>
      <c r="Z4" s="66"/>
      <c r="AA4" s="65" t="s">
        <v>13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19</v>
      </c>
      <c r="G6" s="68"/>
      <c r="H6" s="69"/>
      <c r="I6" s="64" t="s">
        <v>66</v>
      </c>
      <c r="J6" s="68"/>
      <c r="K6" s="69"/>
      <c r="L6" s="64" t="s">
        <v>103</v>
      </c>
      <c r="M6" s="68"/>
      <c r="N6" s="69"/>
      <c r="O6" s="64" t="s">
        <v>64</v>
      </c>
      <c r="P6" s="68"/>
      <c r="Q6" s="69"/>
      <c r="R6" s="64" t="s">
        <v>16</v>
      </c>
      <c r="S6" s="68"/>
      <c r="T6" s="69"/>
      <c r="U6" s="64" t="s">
        <v>15</v>
      </c>
      <c r="V6" s="68"/>
      <c r="W6" s="69"/>
      <c r="X6" s="64" t="s">
        <v>104</v>
      </c>
      <c r="Y6" s="68"/>
      <c r="Z6" s="69"/>
      <c r="AA6" s="64" t="s">
        <v>22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105</v>
      </c>
      <c r="D10" s="91" t="s">
        <v>105</v>
      </c>
      <c r="E10" s="92" t="s">
        <v>1</v>
      </c>
      <c r="F10" s="90" t="s">
        <v>105</v>
      </c>
      <c r="G10" s="91" t="s">
        <v>105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21</v>
      </c>
      <c r="M10" s="91" t="s">
        <v>20</v>
      </c>
      <c r="N10" s="92" t="s">
        <v>1</v>
      </c>
      <c r="O10" s="90" t="s">
        <v>106</v>
      </c>
      <c r="P10" s="91" t="s">
        <v>105</v>
      </c>
      <c r="Q10" s="92" t="s">
        <v>1</v>
      </c>
      <c r="R10" s="90" t="s">
        <v>20</v>
      </c>
      <c r="S10" s="91" t="s">
        <v>3</v>
      </c>
      <c r="T10" s="92" t="s">
        <v>1</v>
      </c>
      <c r="U10" s="90" t="s">
        <v>105</v>
      </c>
      <c r="V10" s="91" t="s">
        <v>3</v>
      </c>
      <c r="W10" s="92" t="s">
        <v>1</v>
      </c>
      <c r="X10" s="90" t="s">
        <v>105</v>
      </c>
      <c r="Y10" s="91" t="s">
        <v>106</v>
      </c>
      <c r="Z10" s="92" t="s">
        <v>1</v>
      </c>
      <c r="AA10" s="90" t="s">
        <v>115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21</v>
      </c>
      <c r="B11" s="24" t="str">
        <f>'8.Spieltag'!B11</f>
        <v>archie04</v>
      </c>
      <c r="C11" s="20" t="s">
        <v>105</v>
      </c>
      <c r="D11" s="21" t="s">
        <v>105</v>
      </c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 t="s">
        <v>105</v>
      </c>
      <c r="G11" s="21" t="s">
        <v>20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20</v>
      </c>
      <c r="J11" s="21" t="s">
        <v>20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0" t="s">
        <v>3</v>
      </c>
      <c r="P11" s="21" t="s">
        <v>105</v>
      </c>
      <c r="Q11" s="113">
        <f>IF(OR(EXACT($O$10,O11)*(EXACT($P$10,P11)))=TRUE,$AJ$7,IF(($P$10-$O$10=P11-O11),$AJ$4,IF(OR(EXACT($O$10&gt;$P$10,O11&gt;P11)*EXACT($O$10=$P$10,O11=P11)*EXACT($O$10&lt;$P$10,O11&lt;P11)),$AJ$2,0)))*2*2</f>
        <v>0</v>
      </c>
      <c r="R11" s="20" t="s">
        <v>105</v>
      </c>
      <c r="S11" s="21" t="s">
        <v>20</v>
      </c>
      <c r="T11" s="22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0" t="s">
        <v>3</v>
      </c>
      <c r="V11" s="21" t="s">
        <v>105</v>
      </c>
      <c r="W11" s="22">
        <f>IF(OR(EXACT($U$10,U11)*(EXACT($V$10,V11)))=TRUE,$AJ$7,IF(($V$10-$U$10=V11-U11),$AJ$4,IF(OR(EXACT($U$10&gt;$V$10,U11&gt;V11)*EXACT($U$10=$V$10,U11=V11)*EXACT($U$10&lt;$V$10,U11&lt;V11)),$AJ$2,0)))</f>
        <v>0</v>
      </c>
      <c r="X11" s="20" t="s">
        <v>105</v>
      </c>
      <c r="Y11" s="21" t="s">
        <v>105</v>
      </c>
      <c r="Z11" s="22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0" t="s">
        <v>3</v>
      </c>
      <c r="AB11" s="21" t="s">
        <v>105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3"/>
      <c r="AE11" s="21"/>
      <c r="AF11" s="22"/>
      <c r="AG11" s="24">
        <f t="shared" ref="AG11" si="7">E11+H11+K11+N11+Q11+T11+W11+Z11+AC11+AF11</f>
        <v>12</v>
      </c>
      <c r="AH11" s="25">
        <f>'25.Spieltag'!AJ11</f>
        <v>296</v>
      </c>
      <c r="AI11" s="32">
        <f>'25.Spieltag'!AK11</f>
        <v>20</v>
      </c>
      <c r="AJ11" s="27">
        <f t="shared" ref="AJ11" si="8">AG11+AH11</f>
        <v>308</v>
      </c>
      <c r="AK11" s="28">
        <f>RANK(AJ11,$AJ$11:$AJ$34)</f>
        <v>21</v>
      </c>
    </row>
    <row r="12" spans="1:38" ht="24.9" customHeight="1" thickBot="1" x14ac:dyDescent="0.3">
      <c r="A12" s="32">
        <f t="shared" ref="A12:A33" si="9">AK12</f>
        <v>7</v>
      </c>
      <c r="B12" s="24" t="str">
        <f>'8.Spieltag'!B12</f>
        <v>atschi91</v>
      </c>
      <c r="C12" s="20" t="s">
        <v>20</v>
      </c>
      <c r="D12" s="21" t="s">
        <v>105</v>
      </c>
      <c r="E12" s="22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0" t="s">
        <v>106</v>
      </c>
      <c r="G12" s="21" t="s">
        <v>3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20</v>
      </c>
      <c r="J12" s="21" t="s">
        <v>105</v>
      </c>
      <c r="K12" s="22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20</v>
      </c>
      <c r="P12" s="21" t="s">
        <v>105</v>
      </c>
      <c r="Q12" s="11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0" t="s">
        <v>105</v>
      </c>
      <c r="S12" s="21" t="s">
        <v>3</v>
      </c>
      <c r="T12" s="22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0" t="s">
        <v>20</v>
      </c>
      <c r="V12" s="21" t="s">
        <v>105</v>
      </c>
      <c r="W12" s="22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0" t="s">
        <v>20</v>
      </c>
      <c r="Y12" s="21" t="s">
        <v>106</v>
      </c>
      <c r="Z12" s="22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0" t="s">
        <v>108</v>
      </c>
      <c r="AB12" s="21" t="s">
        <v>105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10</v>
      </c>
      <c r="AH12" s="25">
        <f>'25.Spieltag'!AJ12</f>
        <v>346</v>
      </c>
      <c r="AI12" s="32">
        <f>'25.Spieltag'!AK12</f>
        <v>7</v>
      </c>
      <c r="AJ12" s="27">
        <f t="shared" ref="AJ12:AJ32" si="20">AG12+AH12</f>
        <v>356</v>
      </c>
      <c r="AK12" s="28">
        <f t="shared" ref="AK12:AK34" si="21">RANK(AJ12,$AJ$11:$AJ$34)</f>
        <v>7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20</v>
      </c>
      <c r="D13" s="21" t="s">
        <v>105</v>
      </c>
      <c r="E13" s="22">
        <f t="shared" si="10"/>
        <v>0</v>
      </c>
      <c r="F13" s="20" t="s">
        <v>106</v>
      </c>
      <c r="G13" s="21" t="s">
        <v>3</v>
      </c>
      <c r="H13" s="22">
        <f t="shared" si="11"/>
        <v>0</v>
      </c>
      <c r="I13" s="20" t="s">
        <v>20</v>
      </c>
      <c r="J13" s="21" t="s">
        <v>105</v>
      </c>
      <c r="K13" s="22" t="str">
        <f t="shared" si="12"/>
        <v>2</v>
      </c>
      <c r="L13" s="20" t="s">
        <v>20</v>
      </c>
      <c r="M13" s="21" t="s">
        <v>105</v>
      </c>
      <c r="N13" s="22" t="str">
        <f t="shared" si="13"/>
        <v>2</v>
      </c>
      <c r="O13" s="20" t="s">
        <v>20</v>
      </c>
      <c r="P13" s="21" t="s">
        <v>105</v>
      </c>
      <c r="Q13" s="113">
        <f t="shared" si="14"/>
        <v>0</v>
      </c>
      <c r="R13" s="20" t="s">
        <v>105</v>
      </c>
      <c r="S13" s="21" t="s">
        <v>3</v>
      </c>
      <c r="T13" s="22" t="str">
        <f t="shared" si="15"/>
        <v>2</v>
      </c>
      <c r="U13" s="20" t="s">
        <v>20</v>
      </c>
      <c r="V13" s="21" t="s">
        <v>105</v>
      </c>
      <c r="W13" s="22">
        <f t="shared" si="16"/>
        <v>0</v>
      </c>
      <c r="X13" s="20" t="s">
        <v>20</v>
      </c>
      <c r="Y13" s="21" t="s">
        <v>106</v>
      </c>
      <c r="Z13" s="22" t="str">
        <f t="shared" si="17"/>
        <v>2</v>
      </c>
      <c r="AA13" s="20" t="s">
        <v>108</v>
      </c>
      <c r="AB13" s="21" t="s">
        <v>105</v>
      </c>
      <c r="AC13" s="22" t="str">
        <f t="shared" si="18"/>
        <v>2</v>
      </c>
      <c r="AD13" s="23"/>
      <c r="AE13" s="21"/>
      <c r="AF13" s="22"/>
      <c r="AG13" s="24">
        <f t="shared" si="19"/>
        <v>10</v>
      </c>
      <c r="AH13" s="25">
        <f>'25.Spieltag'!AJ13</f>
        <v>319</v>
      </c>
      <c r="AI13" s="32">
        <f>'25.Spieltag'!AK13</f>
        <v>13</v>
      </c>
      <c r="AJ13" s="27">
        <f t="shared" si="20"/>
        <v>329</v>
      </c>
      <c r="AK13" s="28">
        <f t="shared" si="21"/>
        <v>13</v>
      </c>
    </row>
    <row r="14" spans="1:38" ht="24.9" customHeight="1" thickBot="1" x14ac:dyDescent="0.3">
      <c r="A14" s="32">
        <f t="shared" si="9"/>
        <v>16</v>
      </c>
      <c r="B14" s="24" t="str">
        <f>'8.Spieltag'!B14</f>
        <v>Fabian1904</v>
      </c>
      <c r="C14" s="20" t="s">
        <v>105</v>
      </c>
      <c r="D14" s="21" t="s">
        <v>105</v>
      </c>
      <c r="E14" s="22" t="str">
        <f t="shared" si="10"/>
        <v>5</v>
      </c>
      <c r="F14" s="20" t="s">
        <v>106</v>
      </c>
      <c r="G14" s="21" t="s">
        <v>20</v>
      </c>
      <c r="H14" s="22">
        <f t="shared" si="11"/>
        <v>0</v>
      </c>
      <c r="I14" s="20" t="s">
        <v>20</v>
      </c>
      <c r="J14" s="21" t="s">
        <v>20</v>
      </c>
      <c r="K14" s="22">
        <f t="shared" si="12"/>
        <v>0</v>
      </c>
      <c r="L14" s="20" t="s">
        <v>105</v>
      </c>
      <c r="M14" s="21" t="s">
        <v>106</v>
      </c>
      <c r="N14" s="22" t="str">
        <f t="shared" si="13"/>
        <v>2</v>
      </c>
      <c r="O14" s="20" t="s">
        <v>20</v>
      </c>
      <c r="P14" s="21" t="s">
        <v>106</v>
      </c>
      <c r="Q14" s="113">
        <f t="shared" si="14"/>
        <v>0</v>
      </c>
      <c r="R14" s="20" t="s">
        <v>106</v>
      </c>
      <c r="S14" s="21" t="s">
        <v>20</v>
      </c>
      <c r="T14" s="22" t="str">
        <f t="shared" si="15"/>
        <v>2</v>
      </c>
      <c r="U14" s="20" t="s">
        <v>105</v>
      </c>
      <c r="V14" s="21" t="s">
        <v>3</v>
      </c>
      <c r="W14" s="22" t="str">
        <f t="shared" si="16"/>
        <v>5</v>
      </c>
      <c r="X14" s="20" t="s">
        <v>3</v>
      </c>
      <c r="Y14" s="21" t="s">
        <v>106</v>
      </c>
      <c r="Z14" s="22" t="str">
        <f t="shared" si="17"/>
        <v>2</v>
      </c>
      <c r="AA14" s="20" t="s">
        <v>108</v>
      </c>
      <c r="AB14" s="21" t="s">
        <v>105</v>
      </c>
      <c r="AC14" s="22" t="str">
        <f t="shared" si="18"/>
        <v>2</v>
      </c>
      <c r="AD14" s="23"/>
      <c r="AE14" s="21"/>
      <c r="AF14" s="22"/>
      <c r="AG14" s="24">
        <f t="shared" si="19"/>
        <v>18</v>
      </c>
      <c r="AH14" s="25">
        <f>'25.Spieltag'!AJ14</f>
        <v>297</v>
      </c>
      <c r="AI14" s="32">
        <f>'25.Spieltag'!AK14</f>
        <v>19</v>
      </c>
      <c r="AJ14" s="27">
        <f t="shared" si="20"/>
        <v>315</v>
      </c>
      <c r="AK14" s="28">
        <f t="shared" si="21"/>
        <v>16</v>
      </c>
    </row>
    <row r="15" spans="1:38" ht="24.9" customHeight="1" thickBot="1" x14ac:dyDescent="0.3">
      <c r="A15" s="32">
        <f t="shared" si="9"/>
        <v>8</v>
      </c>
      <c r="B15" s="24" t="str">
        <f>'8.Spieltag'!B15</f>
        <v>Franzi 04</v>
      </c>
      <c r="C15" s="20" t="s">
        <v>20</v>
      </c>
      <c r="D15" s="21" t="s">
        <v>106</v>
      </c>
      <c r="E15" s="22">
        <f t="shared" si="10"/>
        <v>0</v>
      </c>
      <c r="F15" s="20" t="s">
        <v>106</v>
      </c>
      <c r="G15" s="21" t="s">
        <v>20</v>
      </c>
      <c r="H15" s="22">
        <f t="shared" si="11"/>
        <v>0</v>
      </c>
      <c r="I15" s="20" t="s">
        <v>20</v>
      </c>
      <c r="J15" s="21" t="s">
        <v>106</v>
      </c>
      <c r="K15" s="22" t="str">
        <f t="shared" si="12"/>
        <v>3</v>
      </c>
      <c r="L15" s="20" t="s">
        <v>105</v>
      </c>
      <c r="M15" s="21" t="s">
        <v>20</v>
      </c>
      <c r="N15" s="22">
        <f t="shared" si="13"/>
        <v>0</v>
      </c>
      <c r="O15" s="20" t="s">
        <v>20</v>
      </c>
      <c r="P15" s="21" t="s">
        <v>105</v>
      </c>
      <c r="Q15" s="113">
        <f t="shared" si="14"/>
        <v>0</v>
      </c>
      <c r="R15" s="20" t="s">
        <v>105</v>
      </c>
      <c r="S15" s="21" t="s">
        <v>20</v>
      </c>
      <c r="T15" s="22" t="str">
        <f t="shared" si="15"/>
        <v>3</v>
      </c>
      <c r="U15" s="20" t="s">
        <v>20</v>
      </c>
      <c r="V15" s="21" t="s">
        <v>105</v>
      </c>
      <c r="W15" s="22">
        <f t="shared" si="16"/>
        <v>0</v>
      </c>
      <c r="X15" s="20" t="s">
        <v>20</v>
      </c>
      <c r="Y15" s="21" t="s">
        <v>106</v>
      </c>
      <c r="Z15" s="22" t="str">
        <f t="shared" si="17"/>
        <v>2</v>
      </c>
      <c r="AA15" s="20" t="s">
        <v>108</v>
      </c>
      <c r="AB15" s="21" t="s">
        <v>106</v>
      </c>
      <c r="AC15" s="22" t="str">
        <f t="shared" si="18"/>
        <v>2</v>
      </c>
      <c r="AD15" s="23"/>
      <c r="AE15" s="21"/>
      <c r="AF15" s="22"/>
      <c r="AG15" s="24">
        <f t="shared" si="19"/>
        <v>10</v>
      </c>
      <c r="AH15" s="25">
        <f>'25.Spieltag'!AJ15</f>
        <v>344</v>
      </c>
      <c r="AI15" s="32">
        <f>'25.Spieltag'!AK15</f>
        <v>8</v>
      </c>
      <c r="AJ15" s="27">
        <f t="shared" si="20"/>
        <v>354</v>
      </c>
      <c r="AK15" s="28">
        <f t="shared" si="21"/>
        <v>8</v>
      </c>
      <c r="AL15" s="1"/>
    </row>
    <row r="16" spans="1:38" ht="24.9" customHeight="1" thickBot="1" x14ac:dyDescent="0.3">
      <c r="A16" s="32">
        <f t="shared" si="9"/>
        <v>18</v>
      </c>
      <c r="B16" s="24" t="str">
        <f>'8.Spieltag'!B16</f>
        <v>gaby04</v>
      </c>
      <c r="C16" s="20" t="s">
        <v>20</v>
      </c>
      <c r="D16" s="21" t="s">
        <v>105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105</v>
      </c>
      <c r="M16" s="21" t="s">
        <v>105</v>
      </c>
      <c r="N16" s="22">
        <f t="shared" si="13"/>
        <v>0</v>
      </c>
      <c r="O16" s="20" t="s">
        <v>20</v>
      </c>
      <c r="P16" s="21" t="s">
        <v>105</v>
      </c>
      <c r="Q16" s="113">
        <f t="shared" si="14"/>
        <v>0</v>
      </c>
      <c r="R16" s="20" t="s">
        <v>105</v>
      </c>
      <c r="S16" s="21" t="s">
        <v>20</v>
      </c>
      <c r="T16" s="22" t="str">
        <f t="shared" si="15"/>
        <v>3</v>
      </c>
      <c r="U16" s="20" t="s">
        <v>20</v>
      </c>
      <c r="V16" s="21" t="s">
        <v>20</v>
      </c>
      <c r="W16" s="22">
        <f t="shared" si="16"/>
        <v>0</v>
      </c>
      <c r="X16" s="20" t="s">
        <v>20</v>
      </c>
      <c r="Y16" s="21" t="s">
        <v>105</v>
      </c>
      <c r="Z16" s="22" t="str">
        <f t="shared" si="17"/>
        <v>3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8</v>
      </c>
      <c r="AH16" s="25">
        <f>'25.Spieltag'!AJ16</f>
        <v>301</v>
      </c>
      <c r="AI16" s="32">
        <f>'25.Spieltag'!AK16</f>
        <v>16</v>
      </c>
      <c r="AJ16" s="27">
        <f t="shared" si="20"/>
        <v>309</v>
      </c>
      <c r="AK16" s="28">
        <f t="shared" si="21"/>
        <v>18</v>
      </c>
      <c r="AL16" s="1"/>
    </row>
    <row r="17" spans="1:38" ht="24.9" customHeight="1" thickBot="1" x14ac:dyDescent="0.3">
      <c r="A17" s="32">
        <f t="shared" si="9"/>
        <v>18</v>
      </c>
      <c r="B17" s="24" t="str">
        <f>'8.Spieltag'!B17</f>
        <v>Gudrun</v>
      </c>
      <c r="C17" s="20" t="s">
        <v>20</v>
      </c>
      <c r="D17" s="21" t="s">
        <v>106</v>
      </c>
      <c r="E17" s="22">
        <f t="shared" si="10"/>
        <v>0</v>
      </c>
      <c r="F17" s="20" t="s">
        <v>105</v>
      </c>
      <c r="G17" s="21" t="s">
        <v>105</v>
      </c>
      <c r="H17" s="22" t="str">
        <f t="shared" si="11"/>
        <v>5</v>
      </c>
      <c r="I17" s="20" t="s">
        <v>20</v>
      </c>
      <c r="J17" s="21" t="s">
        <v>106</v>
      </c>
      <c r="K17" s="22" t="str">
        <f t="shared" si="12"/>
        <v>3</v>
      </c>
      <c r="L17" s="20" t="s">
        <v>105</v>
      </c>
      <c r="M17" s="21" t="s">
        <v>20</v>
      </c>
      <c r="N17" s="22">
        <f t="shared" si="13"/>
        <v>0</v>
      </c>
      <c r="O17" s="20" t="s">
        <v>3</v>
      </c>
      <c r="P17" s="21" t="s">
        <v>105</v>
      </c>
      <c r="Q17" s="113">
        <f t="shared" si="14"/>
        <v>0</v>
      </c>
      <c r="R17" s="20" t="s">
        <v>105</v>
      </c>
      <c r="S17" s="21" t="s">
        <v>20</v>
      </c>
      <c r="T17" s="22" t="str">
        <f t="shared" si="15"/>
        <v>3</v>
      </c>
      <c r="U17" s="20" t="s">
        <v>3</v>
      </c>
      <c r="V17" s="21" t="s">
        <v>105</v>
      </c>
      <c r="W17" s="22">
        <f t="shared" si="16"/>
        <v>0</v>
      </c>
      <c r="X17" s="20" t="s">
        <v>20</v>
      </c>
      <c r="Y17" s="21" t="s">
        <v>106</v>
      </c>
      <c r="Z17" s="22" t="str">
        <f t="shared" si="17"/>
        <v>2</v>
      </c>
      <c r="AA17" s="20" t="s">
        <v>108</v>
      </c>
      <c r="AB17" s="21" t="s">
        <v>106</v>
      </c>
      <c r="AC17" s="22" t="str">
        <f t="shared" si="18"/>
        <v>2</v>
      </c>
      <c r="AD17" s="23"/>
      <c r="AE17" s="21"/>
      <c r="AF17" s="22"/>
      <c r="AG17" s="24">
        <f t="shared" si="19"/>
        <v>15</v>
      </c>
      <c r="AH17" s="25">
        <f>'25.Spieltag'!AJ17</f>
        <v>294</v>
      </c>
      <c r="AI17" s="32">
        <f>'25.Spieltag'!AK17</f>
        <v>21</v>
      </c>
      <c r="AJ17" s="27">
        <f t="shared" si="20"/>
        <v>309</v>
      </c>
      <c r="AK17" s="28">
        <f t="shared" si="21"/>
        <v>18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3</v>
      </c>
      <c r="D18" s="21" t="s">
        <v>105</v>
      </c>
      <c r="E18" s="22">
        <f t="shared" ref="E18" si="22">IF(OR(EXACT($C$10,C18)*(EXACT($D$10,D18)))=TRUE,$AJ$7,IF(($D$10-$C$10=D18-C18),$AJ$4,IF(OR(EXACT($C$10&gt;$D$10,C18&gt;D18)*EXACT($C$10=$D$10,C18=D18)*EXACT($C$10&lt;$D$10,C18&lt;D18)),$AJ$2,0)))</f>
        <v>0</v>
      </c>
      <c r="F18" s="20" t="s">
        <v>20</v>
      </c>
      <c r="G18" s="21" t="s">
        <v>3</v>
      </c>
      <c r="H18" s="22">
        <f t="shared" ref="H18" si="23">IF(OR(EXACT($F$10,F18)*(EXACT($G$10,G18)))=TRUE,$AJ$7,IF(($G$10-$F$10=G18-F18),$AJ$4,IF(OR(EXACT($F$10&gt;$G$10,F18&gt;G18)*EXACT($F$10=$G$10,F18=G18)*EXACT($F$10&lt;$G$10,F18&lt;G18)),$AJ$2,0)))</f>
        <v>0</v>
      </c>
      <c r="I18" s="20" t="s">
        <v>20</v>
      </c>
      <c r="J18" s="21" t="s">
        <v>105</v>
      </c>
      <c r="K18" s="22" t="str">
        <f t="shared" ref="K18" si="24">IF(OR(EXACT($I$10,I18)*(EXACT($J$10,J18)))=TRUE,$AJ$7,IF(($J$10-$I$10=J18-I18),$AJ$4,IF(OR(EXACT($I$10&gt;$J$10,I18&gt;J18)*EXACT($I$10=$J$10,I18=J18)*EXACT($I$10&lt;$J$10,I18&lt;J18)),$AJ$2,0)))</f>
        <v>2</v>
      </c>
      <c r="L18" s="20" t="s">
        <v>20</v>
      </c>
      <c r="M18" s="21" t="s">
        <v>20</v>
      </c>
      <c r="N18" s="22">
        <f t="shared" ref="N18" si="25">IF(OR(EXACT($L$10,L18)*(EXACT($M$10,M18)))=TRUE,$AJ$7,IF(($M$10-$L$10=M18-L18),$AJ$4,IF(OR(EXACT($L$10&gt;$M$10,L18&gt;M18)*EXACT($L$10=$M$10,L18=M18)*EXACT($L$10&lt;$M$10,L18&lt;M18)),$AJ$2,0)))</f>
        <v>0</v>
      </c>
      <c r="O18" s="20" t="s">
        <v>20</v>
      </c>
      <c r="P18" s="21" t="s">
        <v>20</v>
      </c>
      <c r="Q18" s="113">
        <f t="shared" ref="Q18" si="26">IF(OR(EXACT($O$10,O18)*(EXACT($P$10,P18)))=TRUE,$AJ$7,IF(($P$10-$O$10=P18-O18),$AJ$4,IF(OR(EXACT($O$10&gt;$P$10,O18&gt;P18)*EXACT($O$10=$P$10,O18=P18)*EXACT($O$10&lt;$P$10,O18&lt;P18)),$AJ$2,0)))*2*2</f>
        <v>0</v>
      </c>
      <c r="R18" s="20" t="s">
        <v>105</v>
      </c>
      <c r="S18" s="21" t="s">
        <v>20</v>
      </c>
      <c r="T18" s="22" t="str">
        <f t="shared" ref="T18" si="27">IF(OR(EXACT($R$10,R18)*(EXACT($S$10,S18)))=TRUE,$AJ$7,IF(($S$10-$R$10=S18-R18),$AJ$4,IF(OR(EXACT($R$10&gt;$S$10,R18&gt;S18)*EXACT($R$10=$S$10,R18=S18)*EXACT($R$10&lt;$S$10,R18&lt;S18)),$AJ$2,0)))</f>
        <v>3</v>
      </c>
      <c r="U18" s="20" t="s">
        <v>3</v>
      </c>
      <c r="V18" s="21" t="s">
        <v>20</v>
      </c>
      <c r="W18" s="22">
        <f t="shared" ref="W18" si="28">IF(OR(EXACT($U$10,U18)*(EXACT($V$10,V18)))=TRUE,$AJ$7,IF(($V$10-$U$10=V18-U18),$AJ$4,IF(OR(EXACT($U$10&gt;$V$10,U18&gt;V18)*EXACT($U$10=$V$10,U18=V18)*EXACT($U$10&lt;$V$10,U18&lt;V18)),$AJ$2,0)))</f>
        <v>0</v>
      </c>
      <c r="X18" s="20" t="s">
        <v>108</v>
      </c>
      <c r="Y18" s="21" t="s">
        <v>105</v>
      </c>
      <c r="Z18" s="22" t="str">
        <f t="shared" ref="Z18" si="29">IF(OR(EXACT($X$10,X18)*(EXACT($Y$10,Y18)))=TRUE,$AJ$7,IF(($Y$10-$X$10=Y18-X18),$AJ$4,IF(OR(EXACT($X$10&gt;$Y$10,X18&gt;Y18)*EXACT($X$10=$Y$10,X18=Y18)*EXACT($X$10&lt;$Y$10,X18&lt;Y18)),$AJ$2,0)))</f>
        <v>2</v>
      </c>
      <c r="AA18" s="20" t="s">
        <v>3</v>
      </c>
      <c r="AB18" s="21" t="s">
        <v>106</v>
      </c>
      <c r="AC18" s="22" t="str">
        <f t="shared" si="18"/>
        <v>2</v>
      </c>
      <c r="AD18" s="23"/>
      <c r="AE18" s="21"/>
      <c r="AF18" s="22"/>
      <c r="AG18" s="24">
        <f t="shared" si="19"/>
        <v>9</v>
      </c>
      <c r="AH18" s="25">
        <f>'25.Spieltag'!AJ18</f>
        <v>372</v>
      </c>
      <c r="AI18" s="32">
        <f>'25.Spieltag'!AK18</f>
        <v>4</v>
      </c>
      <c r="AJ18" s="27">
        <f t="shared" si="20"/>
        <v>381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113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'25.Spieltag'!AJ19</f>
        <v>135</v>
      </c>
      <c r="AI19" s="32">
        <f>'25.Spieltag'!AK19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10</v>
      </c>
      <c r="B20" s="24" t="str">
        <f>'8.Spieltag'!B20</f>
        <v>Lola04</v>
      </c>
      <c r="C20" s="20" t="s">
        <v>20</v>
      </c>
      <c r="D20" s="21" t="s">
        <v>105</v>
      </c>
      <c r="E20" s="22">
        <f t="shared" si="10"/>
        <v>0</v>
      </c>
      <c r="F20" s="20" t="s">
        <v>105</v>
      </c>
      <c r="G20" s="21" t="s">
        <v>20</v>
      </c>
      <c r="H20" s="22">
        <f t="shared" si="11"/>
        <v>0</v>
      </c>
      <c r="I20" s="20" t="s">
        <v>20</v>
      </c>
      <c r="J20" s="21" t="s">
        <v>105</v>
      </c>
      <c r="K20" s="22" t="str">
        <f t="shared" si="12"/>
        <v>2</v>
      </c>
      <c r="L20" s="20" t="s">
        <v>105</v>
      </c>
      <c r="M20" s="21" t="s">
        <v>106</v>
      </c>
      <c r="N20" s="22" t="str">
        <f t="shared" si="13"/>
        <v>2</v>
      </c>
      <c r="O20" s="20" t="s">
        <v>20</v>
      </c>
      <c r="P20" s="21" t="s">
        <v>105</v>
      </c>
      <c r="Q20" s="113">
        <f t="shared" si="14"/>
        <v>0</v>
      </c>
      <c r="R20" s="20" t="s">
        <v>106</v>
      </c>
      <c r="S20" s="21" t="s">
        <v>105</v>
      </c>
      <c r="T20" s="22" t="str">
        <f t="shared" si="15"/>
        <v>3</v>
      </c>
      <c r="U20" s="20" t="s">
        <v>3</v>
      </c>
      <c r="V20" s="21" t="s">
        <v>20</v>
      </c>
      <c r="W20" s="22">
        <f t="shared" si="16"/>
        <v>0</v>
      </c>
      <c r="X20" s="20" t="s">
        <v>3</v>
      </c>
      <c r="Y20" s="21" t="s">
        <v>105</v>
      </c>
      <c r="Z20" s="22" t="str">
        <f t="shared" si="17"/>
        <v>2</v>
      </c>
      <c r="AA20" s="20" t="s">
        <v>108</v>
      </c>
      <c r="AB20" s="21" t="s">
        <v>106</v>
      </c>
      <c r="AC20" s="22" t="str">
        <f t="shared" si="18"/>
        <v>2</v>
      </c>
      <c r="AD20" s="23"/>
      <c r="AE20" s="21"/>
      <c r="AF20" s="22"/>
      <c r="AG20" s="24">
        <f t="shared" si="19"/>
        <v>11</v>
      </c>
      <c r="AH20" s="25">
        <f>'25.Spieltag'!AJ20</f>
        <v>337</v>
      </c>
      <c r="AI20" s="32">
        <f>'25.Spieltag'!AK20</f>
        <v>10</v>
      </c>
      <c r="AJ20" s="27">
        <f t="shared" si="20"/>
        <v>348</v>
      </c>
      <c r="AK20" s="28">
        <f t="shared" si="21"/>
        <v>10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105</v>
      </c>
      <c r="E21" s="22">
        <f t="shared" si="10"/>
        <v>0</v>
      </c>
      <c r="F21" s="20" t="s">
        <v>20</v>
      </c>
      <c r="G21" s="21" t="s">
        <v>3</v>
      </c>
      <c r="H21" s="22">
        <f t="shared" si="11"/>
        <v>0</v>
      </c>
      <c r="I21" s="20" t="s">
        <v>20</v>
      </c>
      <c r="J21" s="21" t="s">
        <v>106</v>
      </c>
      <c r="K21" s="22" t="str">
        <f t="shared" si="12"/>
        <v>3</v>
      </c>
      <c r="L21" s="20" t="s">
        <v>3</v>
      </c>
      <c r="M21" s="21" t="s">
        <v>105</v>
      </c>
      <c r="N21" s="22" t="str">
        <f t="shared" si="13"/>
        <v>2</v>
      </c>
      <c r="O21" s="20" t="s">
        <v>20</v>
      </c>
      <c r="P21" s="21" t="s">
        <v>105</v>
      </c>
      <c r="Q21" s="113">
        <f t="shared" si="14"/>
        <v>0</v>
      </c>
      <c r="R21" s="20" t="s">
        <v>105</v>
      </c>
      <c r="S21" s="21" t="s">
        <v>20</v>
      </c>
      <c r="T21" s="22" t="str">
        <f t="shared" si="15"/>
        <v>3</v>
      </c>
      <c r="U21" s="20" t="s">
        <v>3</v>
      </c>
      <c r="V21" s="21" t="s">
        <v>20</v>
      </c>
      <c r="W21" s="22">
        <f t="shared" si="16"/>
        <v>0</v>
      </c>
      <c r="X21" s="20" t="s">
        <v>20</v>
      </c>
      <c r="Y21" s="21" t="s">
        <v>106</v>
      </c>
      <c r="Z21" s="22" t="str">
        <f t="shared" si="17"/>
        <v>2</v>
      </c>
      <c r="AA21" s="20" t="s">
        <v>3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12</v>
      </c>
      <c r="AH21" s="25">
        <f>'25.Spieltag'!AJ21</f>
        <v>407</v>
      </c>
      <c r="AI21" s="32">
        <f>'25.Spieltag'!AK21</f>
        <v>1</v>
      </c>
      <c r="AJ21" s="27">
        <f t="shared" si="20"/>
        <v>419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20</v>
      </c>
      <c r="D22" s="21" t="s">
        <v>106</v>
      </c>
      <c r="E22" s="22">
        <f t="shared" si="10"/>
        <v>0</v>
      </c>
      <c r="F22" s="20" t="s">
        <v>105</v>
      </c>
      <c r="G22" s="21" t="s">
        <v>105</v>
      </c>
      <c r="H22" s="22" t="str">
        <f t="shared" si="11"/>
        <v>5</v>
      </c>
      <c r="I22" s="20" t="s">
        <v>20</v>
      </c>
      <c r="J22" s="21" t="s">
        <v>106</v>
      </c>
      <c r="K22" s="22" t="str">
        <f t="shared" si="12"/>
        <v>3</v>
      </c>
      <c r="L22" s="20" t="s">
        <v>20</v>
      </c>
      <c r="M22" s="21" t="s">
        <v>106</v>
      </c>
      <c r="N22" s="22" t="str">
        <f t="shared" si="13"/>
        <v>2</v>
      </c>
      <c r="O22" s="20" t="s">
        <v>105</v>
      </c>
      <c r="P22" s="21" t="s">
        <v>106</v>
      </c>
      <c r="Q22" s="113">
        <f t="shared" si="14"/>
        <v>0</v>
      </c>
      <c r="R22" s="20" t="s">
        <v>106</v>
      </c>
      <c r="S22" s="21" t="s">
        <v>20</v>
      </c>
      <c r="T22" s="22" t="str">
        <f t="shared" si="15"/>
        <v>2</v>
      </c>
      <c r="U22" s="20" t="s">
        <v>20</v>
      </c>
      <c r="V22" s="21" t="s">
        <v>105</v>
      </c>
      <c r="W22" s="22">
        <f t="shared" si="16"/>
        <v>0</v>
      </c>
      <c r="X22" s="20" t="s">
        <v>20</v>
      </c>
      <c r="Y22" s="21" t="s">
        <v>106</v>
      </c>
      <c r="Z22" s="22" t="str">
        <f t="shared" si="17"/>
        <v>2</v>
      </c>
      <c r="AA22" s="20" t="s">
        <v>3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16</v>
      </c>
      <c r="AH22" s="25">
        <f>'25.Spieltag'!AJ22</f>
        <v>348</v>
      </c>
      <c r="AI22" s="32">
        <f>'25.Spieltag'!AK22</f>
        <v>6</v>
      </c>
      <c r="AJ22" s="27">
        <f t="shared" si="20"/>
        <v>364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 t="str">
        <f t="shared" si="10"/>
        <v>3</v>
      </c>
      <c r="F23" s="20" t="s">
        <v>105</v>
      </c>
      <c r="G23" s="21" t="s">
        <v>20</v>
      </c>
      <c r="H23" s="22">
        <f t="shared" si="11"/>
        <v>0</v>
      </c>
      <c r="I23" s="20" t="s">
        <v>20</v>
      </c>
      <c r="J23" s="21" t="s">
        <v>105</v>
      </c>
      <c r="K23" s="22" t="str">
        <f t="shared" si="12"/>
        <v>2</v>
      </c>
      <c r="L23" s="20" t="s">
        <v>20</v>
      </c>
      <c r="M23" s="21" t="s">
        <v>105</v>
      </c>
      <c r="N23" s="22" t="str">
        <f t="shared" si="13"/>
        <v>2</v>
      </c>
      <c r="O23" s="20" t="s">
        <v>20</v>
      </c>
      <c r="P23" s="21" t="s">
        <v>105</v>
      </c>
      <c r="Q23" s="113">
        <f t="shared" si="14"/>
        <v>0</v>
      </c>
      <c r="R23" s="20" t="s">
        <v>20</v>
      </c>
      <c r="S23" s="21" t="s">
        <v>105</v>
      </c>
      <c r="T23" s="22">
        <f t="shared" si="15"/>
        <v>0</v>
      </c>
      <c r="U23" s="20" t="s">
        <v>20</v>
      </c>
      <c r="V23" s="21" t="s">
        <v>105</v>
      </c>
      <c r="W23" s="22">
        <f t="shared" si="16"/>
        <v>0</v>
      </c>
      <c r="X23" s="20" t="s">
        <v>3</v>
      </c>
      <c r="Y23" s="21" t="s">
        <v>105</v>
      </c>
      <c r="Z23" s="22" t="str">
        <f t="shared" si="17"/>
        <v>2</v>
      </c>
      <c r="AA23" s="20" t="s">
        <v>3</v>
      </c>
      <c r="AB23" s="21" t="s">
        <v>105</v>
      </c>
      <c r="AC23" s="22" t="str">
        <f t="shared" si="18"/>
        <v>2</v>
      </c>
      <c r="AD23" s="23"/>
      <c r="AE23" s="21"/>
      <c r="AF23" s="22"/>
      <c r="AG23" s="24">
        <f t="shared" si="19"/>
        <v>11</v>
      </c>
      <c r="AH23" s="25">
        <f>'25.Spieltag'!AJ23</f>
        <v>385</v>
      </c>
      <c r="AI23" s="32">
        <f>'25.Spieltag'!AK23</f>
        <v>2</v>
      </c>
      <c r="AJ23" s="27">
        <f t="shared" si="20"/>
        <v>396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106</v>
      </c>
      <c r="E24" s="22">
        <f t="shared" si="10"/>
        <v>0</v>
      </c>
      <c r="F24" s="20" t="s">
        <v>105</v>
      </c>
      <c r="G24" s="21" t="s">
        <v>20</v>
      </c>
      <c r="H24" s="22">
        <f t="shared" si="11"/>
        <v>0</v>
      </c>
      <c r="I24" s="20" t="s">
        <v>20</v>
      </c>
      <c r="J24" s="21" t="s">
        <v>106</v>
      </c>
      <c r="K24" s="22" t="str">
        <f t="shared" si="12"/>
        <v>3</v>
      </c>
      <c r="L24" s="20" t="s">
        <v>3</v>
      </c>
      <c r="M24" s="21" t="s">
        <v>105</v>
      </c>
      <c r="N24" s="22" t="str">
        <f t="shared" si="13"/>
        <v>2</v>
      </c>
      <c r="O24" s="20" t="s">
        <v>3</v>
      </c>
      <c r="P24" s="21" t="s">
        <v>105</v>
      </c>
      <c r="Q24" s="113">
        <f t="shared" si="14"/>
        <v>0</v>
      </c>
      <c r="R24" s="20" t="s">
        <v>3</v>
      </c>
      <c r="S24" s="21" t="s">
        <v>20</v>
      </c>
      <c r="T24" s="22">
        <f t="shared" si="15"/>
        <v>0</v>
      </c>
      <c r="U24" s="20" t="s">
        <v>105</v>
      </c>
      <c r="V24" s="21" t="s">
        <v>106</v>
      </c>
      <c r="W24" s="22">
        <f t="shared" si="16"/>
        <v>0</v>
      </c>
      <c r="X24" s="20" t="s">
        <v>3</v>
      </c>
      <c r="Y24" s="21" t="s">
        <v>106</v>
      </c>
      <c r="Z24" s="22" t="str">
        <f t="shared" si="17"/>
        <v>2</v>
      </c>
      <c r="AA24" s="20" t="s">
        <v>3</v>
      </c>
      <c r="AB24" s="21" t="s">
        <v>105</v>
      </c>
      <c r="AC24" s="22" t="str">
        <f t="shared" si="18"/>
        <v>2</v>
      </c>
      <c r="AD24" s="23"/>
      <c r="AE24" s="21"/>
      <c r="AF24" s="22"/>
      <c r="AG24" s="24">
        <f t="shared" si="19"/>
        <v>9</v>
      </c>
      <c r="AH24" s="25">
        <f>'25.Spieltag'!AJ24</f>
        <v>308</v>
      </c>
      <c r="AI24" s="32">
        <f>'25.Spieltag'!AK24</f>
        <v>15</v>
      </c>
      <c r="AJ24" s="27">
        <f t="shared" si="20"/>
        <v>317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/>
      <c r="D25" s="21"/>
      <c r="E25" s="22"/>
      <c r="F25" s="20"/>
      <c r="G25" s="21"/>
      <c r="H25" s="22"/>
      <c r="I25" s="20"/>
      <c r="J25" s="21"/>
      <c r="K25" s="22"/>
      <c r="L25" s="20"/>
      <c r="M25" s="21"/>
      <c r="N25" s="22"/>
      <c r="O25" s="20"/>
      <c r="P25" s="21"/>
      <c r="Q25" s="113"/>
      <c r="R25" s="20" t="s">
        <v>106</v>
      </c>
      <c r="S25" s="21" t="s">
        <v>20</v>
      </c>
      <c r="T25" s="22" t="str">
        <f t="shared" si="15"/>
        <v>2</v>
      </c>
      <c r="U25" s="20" t="s">
        <v>20</v>
      </c>
      <c r="V25" s="21" t="s">
        <v>105</v>
      </c>
      <c r="W25" s="22">
        <f t="shared" si="16"/>
        <v>0</v>
      </c>
      <c r="X25" s="20" t="s">
        <v>20</v>
      </c>
      <c r="Y25" s="21" t="s">
        <v>106</v>
      </c>
      <c r="Z25" s="22" t="str">
        <f t="shared" si="17"/>
        <v>2</v>
      </c>
      <c r="AA25" s="20" t="s">
        <v>3</v>
      </c>
      <c r="AB25" s="21" t="s">
        <v>106</v>
      </c>
      <c r="AC25" s="22" t="str">
        <f t="shared" si="18"/>
        <v>2</v>
      </c>
      <c r="AD25" s="23"/>
      <c r="AE25" s="21"/>
      <c r="AF25" s="22"/>
      <c r="AG25" s="24">
        <f t="shared" si="19"/>
        <v>6</v>
      </c>
      <c r="AH25" s="25">
        <f>'25.Spieltag'!AJ25</f>
        <v>282</v>
      </c>
      <c r="AI25" s="32">
        <f>'25.Spieltag'!AK25</f>
        <v>22</v>
      </c>
      <c r="AJ25" s="27">
        <f t="shared" si="20"/>
        <v>288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 t="str">
        <f t="shared" si="10"/>
        <v>5</v>
      </c>
      <c r="F26" s="20" t="s">
        <v>105</v>
      </c>
      <c r="G26" s="21" t="s">
        <v>20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105</v>
      </c>
      <c r="N26" s="22" t="str">
        <f t="shared" si="13"/>
        <v>2</v>
      </c>
      <c r="O26" s="20" t="s">
        <v>108</v>
      </c>
      <c r="P26" s="21" t="s">
        <v>105</v>
      </c>
      <c r="Q26" s="113">
        <f t="shared" si="14"/>
        <v>0</v>
      </c>
      <c r="R26" s="20" t="s">
        <v>20</v>
      </c>
      <c r="S26" s="21" t="s">
        <v>105</v>
      </c>
      <c r="T26" s="22">
        <f t="shared" si="15"/>
        <v>0</v>
      </c>
      <c r="U26" s="20" t="s">
        <v>3</v>
      </c>
      <c r="V26" s="21" t="s">
        <v>105</v>
      </c>
      <c r="W26" s="22">
        <f t="shared" si="16"/>
        <v>0</v>
      </c>
      <c r="X26" s="20" t="s">
        <v>3</v>
      </c>
      <c r="Y26" s="21" t="s">
        <v>106</v>
      </c>
      <c r="Z26" s="22" t="str">
        <f t="shared" si="17"/>
        <v>2</v>
      </c>
      <c r="AA26" s="20" t="s">
        <v>20</v>
      </c>
      <c r="AB26" s="21" t="s">
        <v>106</v>
      </c>
      <c r="AC26" s="22" t="str">
        <f t="shared" si="18"/>
        <v>2</v>
      </c>
      <c r="AD26" s="23"/>
      <c r="AE26" s="21"/>
      <c r="AF26" s="22"/>
      <c r="AG26" s="24">
        <f t="shared" si="19"/>
        <v>11</v>
      </c>
      <c r="AH26" s="25">
        <f>'25.Spieltag'!AJ26</f>
        <v>266</v>
      </c>
      <c r="AI26" s="32">
        <f>'25.Spieltag'!AK26</f>
        <v>23</v>
      </c>
      <c r="AJ26" s="27">
        <f t="shared" si="20"/>
        <v>277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9</v>
      </c>
      <c r="B27" s="24" t="str">
        <f>'8.Spieltag'!B27</f>
        <v>schalke-willi</v>
      </c>
      <c r="C27" s="20" t="s">
        <v>105</v>
      </c>
      <c r="D27" s="21" t="s">
        <v>20</v>
      </c>
      <c r="E27" s="22">
        <f t="shared" si="10"/>
        <v>0</v>
      </c>
      <c r="F27" s="20" t="s">
        <v>105</v>
      </c>
      <c r="G27" s="21" t="s">
        <v>105</v>
      </c>
      <c r="H27" s="22" t="str">
        <f t="shared" si="11"/>
        <v>5</v>
      </c>
      <c r="I27" s="20" t="s">
        <v>20</v>
      </c>
      <c r="J27" s="21" t="s">
        <v>105</v>
      </c>
      <c r="K27" s="22" t="str">
        <f t="shared" si="12"/>
        <v>2</v>
      </c>
      <c r="L27" s="20" t="s">
        <v>105</v>
      </c>
      <c r="M27" s="21" t="s">
        <v>105</v>
      </c>
      <c r="N27" s="22">
        <f t="shared" si="13"/>
        <v>0</v>
      </c>
      <c r="O27" s="20" t="s">
        <v>20</v>
      </c>
      <c r="P27" s="21" t="s">
        <v>105</v>
      </c>
      <c r="Q27" s="113">
        <f t="shared" si="14"/>
        <v>0</v>
      </c>
      <c r="R27" s="20" t="s">
        <v>20</v>
      </c>
      <c r="S27" s="21" t="s">
        <v>105</v>
      </c>
      <c r="T27" s="22">
        <f t="shared" si="15"/>
        <v>0</v>
      </c>
      <c r="U27" s="20" t="s">
        <v>20</v>
      </c>
      <c r="V27" s="21" t="s">
        <v>20</v>
      </c>
      <c r="W27" s="22">
        <f t="shared" si="16"/>
        <v>0</v>
      </c>
      <c r="X27" s="20" t="s">
        <v>20</v>
      </c>
      <c r="Y27" s="21" t="s">
        <v>106</v>
      </c>
      <c r="Z27" s="22" t="str">
        <f t="shared" si="17"/>
        <v>2</v>
      </c>
      <c r="AA27" s="20" t="s">
        <v>108</v>
      </c>
      <c r="AB27" s="21" t="s">
        <v>106</v>
      </c>
      <c r="AC27" s="22" t="str">
        <f t="shared" si="18"/>
        <v>2</v>
      </c>
      <c r="AD27" s="23"/>
      <c r="AE27" s="21"/>
      <c r="AF27" s="22"/>
      <c r="AG27" s="24">
        <f t="shared" si="19"/>
        <v>11</v>
      </c>
      <c r="AH27" s="25">
        <f>'25.Spieltag'!AJ27</f>
        <v>339</v>
      </c>
      <c r="AI27" s="32">
        <f>'25.Spieltag'!AK27</f>
        <v>9</v>
      </c>
      <c r="AJ27" s="27">
        <f t="shared" si="20"/>
        <v>350</v>
      </c>
      <c r="AK27" s="28">
        <f t="shared" si="21"/>
        <v>9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20</v>
      </c>
      <c r="D28" s="21" t="s">
        <v>105</v>
      </c>
      <c r="E28" s="22">
        <f t="shared" si="10"/>
        <v>0</v>
      </c>
      <c r="F28" s="20" t="s">
        <v>105</v>
      </c>
      <c r="G28" s="21" t="s">
        <v>105</v>
      </c>
      <c r="H28" s="22" t="str">
        <f t="shared" si="11"/>
        <v>5</v>
      </c>
      <c r="I28" s="20" t="s">
        <v>106</v>
      </c>
      <c r="J28" s="21" t="s">
        <v>106</v>
      </c>
      <c r="K28" s="22">
        <f t="shared" si="12"/>
        <v>0</v>
      </c>
      <c r="L28" s="20" t="s">
        <v>3</v>
      </c>
      <c r="M28" s="21" t="s">
        <v>105</v>
      </c>
      <c r="N28" s="22" t="str">
        <f t="shared" si="13"/>
        <v>2</v>
      </c>
      <c r="O28" s="20" t="s">
        <v>105</v>
      </c>
      <c r="P28" s="21" t="s">
        <v>106</v>
      </c>
      <c r="Q28" s="22">
        <f>IF(OR(EXACT($O$10,O28)*(EXACT($P$10,P28)))=TRUE,$AJ$7,IF(($P$10-$O$10=P28-O28),$AJ$4,IF(OR(EXACT($O$10&gt;$P$10,O28&gt;P28)*EXACT($O$10=$P$10,O28=P28)*EXACT($O$10&lt;$P$10,O28&lt;P28)),$AJ$2,0)))*2</f>
        <v>0</v>
      </c>
      <c r="R28" s="20" t="s">
        <v>105</v>
      </c>
      <c r="S28" s="21" t="s">
        <v>20</v>
      </c>
      <c r="T28" s="22" t="str">
        <f t="shared" si="15"/>
        <v>3</v>
      </c>
      <c r="U28" s="20" t="s">
        <v>105</v>
      </c>
      <c r="V28" s="21" t="s">
        <v>106</v>
      </c>
      <c r="W28" s="22">
        <f t="shared" si="16"/>
        <v>0</v>
      </c>
      <c r="X28" s="20" t="s">
        <v>3</v>
      </c>
      <c r="Y28" s="21" t="s">
        <v>105</v>
      </c>
      <c r="Z28" s="113">
        <f>IF(OR(EXACT($X$10,X28)*(EXACT($Y$10,Y28)))=TRUE,$AJ$7,IF(($Y$10-$X$10=Y28-X28),$AJ$4,IF(OR(EXACT($X$10&gt;$Y$10,X28&gt;Y28)*EXACT($X$10=$Y$10,X28=Y28)*EXACT($X$10&lt;$Y$10,X28&lt;Y28)),$AJ$2,0)))*2</f>
        <v>4</v>
      </c>
      <c r="AA28" s="20" t="s">
        <v>20</v>
      </c>
      <c r="AB28" s="21" t="s">
        <v>105</v>
      </c>
      <c r="AC28" s="22" t="str">
        <f t="shared" si="18"/>
        <v>2</v>
      </c>
      <c r="AD28" s="23"/>
      <c r="AE28" s="21"/>
      <c r="AF28" s="22"/>
      <c r="AG28" s="24">
        <f t="shared" si="19"/>
        <v>16</v>
      </c>
      <c r="AH28" s="25">
        <f>'25.Spieltag'!AJ28</f>
        <v>358</v>
      </c>
      <c r="AI28" s="32">
        <f>'25.Spieltag'!AK28</f>
        <v>5</v>
      </c>
      <c r="AJ28" s="27">
        <f t="shared" si="20"/>
        <v>374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20</v>
      </c>
      <c r="D29" s="21" t="s">
        <v>105</v>
      </c>
      <c r="E29" s="22">
        <f t="shared" si="10"/>
        <v>0</v>
      </c>
      <c r="F29" s="20" t="s">
        <v>105</v>
      </c>
      <c r="G29" s="21" t="s">
        <v>20</v>
      </c>
      <c r="H29" s="22">
        <f t="shared" si="11"/>
        <v>0</v>
      </c>
      <c r="I29" s="20" t="s">
        <v>20</v>
      </c>
      <c r="J29" s="21" t="s">
        <v>105</v>
      </c>
      <c r="K29" s="22" t="str">
        <f t="shared" si="12"/>
        <v>2</v>
      </c>
      <c r="L29" s="20" t="s">
        <v>20</v>
      </c>
      <c r="M29" s="21" t="s">
        <v>105</v>
      </c>
      <c r="N29" s="22" t="str">
        <f t="shared" si="13"/>
        <v>2</v>
      </c>
      <c r="O29" s="20" t="s">
        <v>105</v>
      </c>
      <c r="P29" s="21" t="s">
        <v>106</v>
      </c>
      <c r="Q29" s="113">
        <f t="shared" si="14"/>
        <v>0</v>
      </c>
      <c r="R29" s="20" t="s">
        <v>105</v>
      </c>
      <c r="S29" s="21" t="s">
        <v>20</v>
      </c>
      <c r="T29" s="22" t="str">
        <f t="shared" si="15"/>
        <v>3</v>
      </c>
      <c r="U29" s="20" t="s">
        <v>20</v>
      </c>
      <c r="V29" s="21" t="s">
        <v>105</v>
      </c>
      <c r="W29" s="22">
        <f t="shared" si="16"/>
        <v>0</v>
      </c>
      <c r="X29" s="20" t="s">
        <v>3</v>
      </c>
      <c r="Y29" s="21" t="s">
        <v>106</v>
      </c>
      <c r="Z29" s="22" t="str">
        <f t="shared" si="17"/>
        <v>2</v>
      </c>
      <c r="AA29" s="20" t="s">
        <v>3</v>
      </c>
      <c r="AB29" s="21" t="s">
        <v>106</v>
      </c>
      <c r="AC29" s="22" t="str">
        <f t="shared" si="18"/>
        <v>2</v>
      </c>
      <c r="AD29" s="23"/>
      <c r="AE29" s="21"/>
      <c r="AF29" s="22"/>
      <c r="AG29" s="24">
        <f t="shared" si="19"/>
        <v>11</v>
      </c>
      <c r="AH29" s="25">
        <f>'25.Spieltag'!AJ29</f>
        <v>376</v>
      </c>
      <c r="AI29" s="32">
        <f>'25.Spieltag'!AK29</f>
        <v>3</v>
      </c>
      <c r="AJ29" s="27">
        <f t="shared" si="20"/>
        <v>387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3</v>
      </c>
      <c r="D30" s="21" t="s">
        <v>105</v>
      </c>
      <c r="E30" s="22">
        <f t="shared" si="10"/>
        <v>0</v>
      </c>
      <c r="F30" s="20" t="s">
        <v>106</v>
      </c>
      <c r="G30" s="21" t="s">
        <v>20</v>
      </c>
      <c r="H30" s="22">
        <f t="shared" si="11"/>
        <v>0</v>
      </c>
      <c r="I30" s="20" t="s">
        <v>106</v>
      </c>
      <c r="J30" s="21" t="s">
        <v>106</v>
      </c>
      <c r="K30" s="22">
        <f t="shared" si="12"/>
        <v>0</v>
      </c>
      <c r="L30" s="20" t="s">
        <v>105</v>
      </c>
      <c r="M30" s="21" t="s">
        <v>106</v>
      </c>
      <c r="N30" s="22" t="str">
        <f t="shared" si="13"/>
        <v>2</v>
      </c>
      <c r="O30" s="20" t="s">
        <v>20</v>
      </c>
      <c r="P30" s="21" t="s">
        <v>105</v>
      </c>
      <c r="Q30" s="113">
        <f t="shared" si="14"/>
        <v>0</v>
      </c>
      <c r="R30" s="20" t="s">
        <v>105</v>
      </c>
      <c r="S30" s="21" t="s">
        <v>108</v>
      </c>
      <c r="T30" s="22" t="str">
        <f t="shared" si="15"/>
        <v>2</v>
      </c>
      <c r="U30" s="20" t="s">
        <v>20</v>
      </c>
      <c r="V30" s="21" t="s">
        <v>20</v>
      </c>
      <c r="W30" s="22">
        <f t="shared" si="16"/>
        <v>0</v>
      </c>
      <c r="X30" s="20" t="s">
        <v>3</v>
      </c>
      <c r="Y30" s="21" t="s">
        <v>106</v>
      </c>
      <c r="Z30" s="22" t="str">
        <f t="shared" si="17"/>
        <v>2</v>
      </c>
      <c r="AA30" s="20" t="s">
        <v>105</v>
      </c>
      <c r="AB30" s="21" t="s">
        <v>105</v>
      </c>
      <c r="AC30" s="22">
        <f t="shared" si="18"/>
        <v>0</v>
      </c>
      <c r="AD30" s="23"/>
      <c r="AE30" s="21"/>
      <c r="AF30" s="22"/>
      <c r="AG30" s="24">
        <f t="shared" si="19"/>
        <v>6</v>
      </c>
      <c r="AH30" s="25">
        <f>'25.Spieltag'!AJ30</f>
        <v>326</v>
      </c>
      <c r="AI30" s="32">
        <f>'25.Spieltag'!AK30</f>
        <v>12</v>
      </c>
      <c r="AJ30" s="27">
        <f t="shared" si="20"/>
        <v>332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 t="s">
        <v>20</v>
      </c>
      <c r="D31" s="21" t="s">
        <v>106</v>
      </c>
      <c r="E31" s="22">
        <f t="shared" si="10"/>
        <v>0</v>
      </c>
      <c r="F31" s="20" t="s">
        <v>106</v>
      </c>
      <c r="G31" s="21" t="s">
        <v>20</v>
      </c>
      <c r="H31" s="22">
        <f t="shared" si="11"/>
        <v>0</v>
      </c>
      <c r="I31" s="20" t="s">
        <v>105</v>
      </c>
      <c r="J31" s="21" t="s">
        <v>105</v>
      </c>
      <c r="K31" s="22">
        <f t="shared" si="12"/>
        <v>0</v>
      </c>
      <c r="L31" s="20" t="s">
        <v>20</v>
      </c>
      <c r="M31" s="21" t="s">
        <v>106</v>
      </c>
      <c r="N31" s="22" t="str">
        <f t="shared" si="13"/>
        <v>2</v>
      </c>
      <c r="O31" s="20" t="s">
        <v>20</v>
      </c>
      <c r="P31" s="21" t="s">
        <v>20</v>
      </c>
      <c r="Q31" s="113">
        <f t="shared" si="14"/>
        <v>0</v>
      </c>
      <c r="R31" s="20" t="s">
        <v>3</v>
      </c>
      <c r="S31" s="21" t="s">
        <v>106</v>
      </c>
      <c r="T31" s="22">
        <f t="shared" si="15"/>
        <v>0</v>
      </c>
      <c r="U31" s="20" t="s">
        <v>3</v>
      </c>
      <c r="V31" s="21" t="s">
        <v>105</v>
      </c>
      <c r="W31" s="22">
        <f t="shared" si="16"/>
        <v>0</v>
      </c>
      <c r="X31" s="20" t="s">
        <v>20</v>
      </c>
      <c r="Y31" s="21" t="s">
        <v>106</v>
      </c>
      <c r="Z31" s="22" t="str">
        <f t="shared" si="17"/>
        <v>2</v>
      </c>
      <c r="AA31" s="20" t="s">
        <v>3</v>
      </c>
      <c r="AB31" s="21" t="s">
        <v>106</v>
      </c>
      <c r="AC31" s="22" t="str">
        <f t="shared" si="18"/>
        <v>2</v>
      </c>
      <c r="AD31" s="23"/>
      <c r="AE31" s="21"/>
      <c r="AF31" s="22"/>
      <c r="AG31" s="24">
        <f t="shared" si="19"/>
        <v>6</v>
      </c>
      <c r="AH31" s="25">
        <f>'25.Spieltag'!AJ31</f>
        <v>334</v>
      </c>
      <c r="AI31" s="32">
        <f>'25.Spieltag'!AK31</f>
        <v>11</v>
      </c>
      <c r="AJ31" s="27">
        <f t="shared" si="20"/>
        <v>340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14</v>
      </c>
      <c r="B32" s="24" t="str">
        <f>'8.Spieltag'!B32</f>
        <v>SkillFailer</v>
      </c>
      <c r="C32" s="20" t="s">
        <v>20</v>
      </c>
      <c r="D32" s="21" t="s">
        <v>105</v>
      </c>
      <c r="E32" s="22">
        <f t="shared" si="10"/>
        <v>0</v>
      </c>
      <c r="F32" s="20" t="s">
        <v>20</v>
      </c>
      <c r="G32" s="21" t="s">
        <v>105</v>
      </c>
      <c r="H32" s="22">
        <f t="shared" si="11"/>
        <v>0</v>
      </c>
      <c r="I32" s="20" t="s">
        <v>20</v>
      </c>
      <c r="J32" s="21" t="s">
        <v>105</v>
      </c>
      <c r="K32" s="22" t="str">
        <f t="shared" si="12"/>
        <v>2</v>
      </c>
      <c r="L32" s="20" t="s">
        <v>20</v>
      </c>
      <c r="M32" s="21" t="s">
        <v>105</v>
      </c>
      <c r="N32" s="22" t="str">
        <f t="shared" si="13"/>
        <v>2</v>
      </c>
      <c r="O32" s="20" t="s">
        <v>20</v>
      </c>
      <c r="P32" s="21" t="s">
        <v>105</v>
      </c>
      <c r="Q32" s="113">
        <f t="shared" si="14"/>
        <v>0</v>
      </c>
      <c r="R32" s="20" t="s">
        <v>105</v>
      </c>
      <c r="S32" s="21" t="s">
        <v>20</v>
      </c>
      <c r="T32" s="22" t="str">
        <f t="shared" si="15"/>
        <v>3</v>
      </c>
      <c r="U32" s="20" t="s">
        <v>20</v>
      </c>
      <c r="V32" s="21" t="s">
        <v>105</v>
      </c>
      <c r="W32" s="22">
        <f t="shared" si="16"/>
        <v>0</v>
      </c>
      <c r="X32" s="20" t="s">
        <v>20</v>
      </c>
      <c r="Y32" s="21" t="s">
        <v>105</v>
      </c>
      <c r="Z32" s="22" t="str">
        <f t="shared" si="17"/>
        <v>3</v>
      </c>
      <c r="AA32" s="20" t="s">
        <v>3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12</v>
      </c>
      <c r="AH32" s="25">
        <f>'25.Spieltag'!AJ32</f>
        <v>314</v>
      </c>
      <c r="AI32" s="32">
        <f>'25.Spieltag'!AK32</f>
        <v>14</v>
      </c>
      <c r="AJ32" s="27">
        <f t="shared" si="20"/>
        <v>326</v>
      </c>
      <c r="AK32" s="28">
        <f t="shared" si="21"/>
        <v>14</v>
      </c>
      <c r="AL32" s="1"/>
    </row>
    <row r="33" spans="1:38" ht="28.2" customHeight="1" thickBot="1" x14ac:dyDescent="0.3">
      <c r="A33" s="32">
        <f t="shared" si="9"/>
        <v>17</v>
      </c>
      <c r="B33" s="24" t="str">
        <f>'8.Spieltag'!B33</f>
        <v>Tanja 04</v>
      </c>
      <c r="C33" s="20" t="s">
        <v>20</v>
      </c>
      <c r="D33" s="21" t="s">
        <v>106</v>
      </c>
      <c r="E33" s="22">
        <f t="shared" ref="E33" si="30">IF(OR(EXACT($C$10,C33)*(EXACT($D$10,D33)))=TRUE,$AJ$7,IF(($D$10-$C$10=D33-C33),$AJ$4,IF(OR(EXACT($C$10&gt;$D$10,C33&gt;D33)*EXACT($C$10=$D$10,C33=D33)*EXACT($C$10&lt;$D$10,C33&lt;D33)),$AJ$2,0)))</f>
        <v>0</v>
      </c>
      <c r="F33" s="20" t="s">
        <v>105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20</v>
      </c>
      <c r="J33" s="21" t="s">
        <v>106</v>
      </c>
      <c r="K33" s="22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0" t="s">
        <v>20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2</v>
      </c>
      <c r="O33" s="20" t="s">
        <v>20</v>
      </c>
      <c r="P33" s="21" t="s">
        <v>105</v>
      </c>
      <c r="Q33" s="113">
        <f t="shared" si="14"/>
        <v>0</v>
      </c>
      <c r="R33" s="20" t="s">
        <v>106</v>
      </c>
      <c r="S33" s="21" t="s">
        <v>20</v>
      </c>
      <c r="T33" s="22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0" t="s">
        <v>105</v>
      </c>
      <c r="V33" s="21" t="s">
        <v>105</v>
      </c>
      <c r="W33" s="22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0" t="s">
        <v>20</v>
      </c>
      <c r="Y33" s="21" t="s">
        <v>106</v>
      </c>
      <c r="Z33" s="22" t="str">
        <f t="shared" ref="Z33" si="36">IF(OR(EXACT($X$10,X33)*(EXACT($Y$10,Y33)))=TRUE,$AJ$7,IF(($Y$10-$X$10=Y33-X33),$AJ$4,IF(OR(EXACT($X$10&gt;$Y$10,X33&gt;Y33)*EXACT($X$10=$Y$10,X33=Y33)*EXACT($X$10&lt;$Y$10,X33&lt;Y33)),$AJ$2,0)))</f>
        <v>2</v>
      </c>
      <c r="AA33" s="20" t="s">
        <v>108</v>
      </c>
      <c r="AB33" s="21" t="s">
        <v>106</v>
      </c>
      <c r="AC33" s="22" t="str">
        <f t="shared" ref="AC33" si="37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8">E33+H33+K33+N33+Q33+T33+W33+Z33+AC33+AF33</f>
        <v>11</v>
      </c>
      <c r="AH33" s="25">
        <f>'25.Spieltag'!AJ33</f>
        <v>299</v>
      </c>
      <c r="AI33" s="32">
        <f>'25.Spieltag'!AK33</f>
        <v>17</v>
      </c>
      <c r="AJ33" s="27">
        <f t="shared" ref="AJ33" si="39">AG33+AH33</f>
        <v>310</v>
      </c>
      <c r="AK33" s="28">
        <f t="shared" si="21"/>
        <v>17</v>
      </c>
      <c r="AL33" s="1"/>
    </row>
    <row r="34" spans="1:38" ht="28.2" customHeight="1" thickBot="1" x14ac:dyDescent="0.3">
      <c r="A34" s="32">
        <f t="shared" ref="A34" si="40">AK34</f>
        <v>18</v>
      </c>
      <c r="B34" s="24" t="str">
        <f>'8.Spieltag'!B34</f>
        <v>UltraGE</v>
      </c>
      <c r="C34" s="20" t="s">
        <v>20</v>
      </c>
      <c r="D34" s="21" t="s">
        <v>105</v>
      </c>
      <c r="E34" s="22">
        <f t="shared" ref="E34" si="41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20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105</v>
      </c>
      <c r="M34" s="21" t="s">
        <v>106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2</v>
      </c>
      <c r="O34" s="20" t="s">
        <v>20</v>
      </c>
      <c r="P34" s="21" t="s">
        <v>105</v>
      </c>
      <c r="Q34" s="113">
        <f t="shared" si="14"/>
        <v>0</v>
      </c>
      <c r="R34" s="20" t="s">
        <v>106</v>
      </c>
      <c r="S34" s="21" t="s">
        <v>105</v>
      </c>
      <c r="T34" s="22" t="str">
        <f t="shared" ref="T34" si="45">IF(OR(EXACT($R$10,R34)*(EXACT($S$10,S34)))=TRUE,$AJ$7,IF(($S$10-$R$10=S34-R34),$AJ$4,IF(OR(EXACT($R$10&gt;$S$10,R34&gt;S34)*EXACT($R$10=$S$10,R34=S34)*EXACT($R$10&lt;$S$10,R34&lt;S34)),$AJ$2,0)))</f>
        <v>3</v>
      </c>
      <c r="U34" s="20" t="s">
        <v>3</v>
      </c>
      <c r="V34" s="21" t="s">
        <v>20</v>
      </c>
      <c r="W34" s="22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0" t="s">
        <v>3</v>
      </c>
      <c r="Y34" s="21" t="s">
        <v>105</v>
      </c>
      <c r="Z34" s="22" t="str">
        <f t="shared" ref="Z34" si="47">IF(OR(EXACT($X$10,X34)*(EXACT($Y$10,Y34)))=TRUE,$AJ$7,IF(($Y$10-$X$10=Y34-X34),$AJ$4,IF(OR(EXACT($X$10&gt;$Y$10,X34&gt;Y34)*EXACT($X$10=$Y$10,X34=Y34)*EXACT($X$10&lt;$Y$10,X34&lt;Y34)),$AJ$2,0)))</f>
        <v>2</v>
      </c>
      <c r="AA34" s="20" t="s">
        <v>108</v>
      </c>
      <c r="AB34" s="21" t="s">
        <v>106</v>
      </c>
      <c r="AC34" s="22" t="str">
        <f t="shared" ref="AC34" si="48">IF(OR(EXACT($AA$10,AA34)*(EXACT($AB$10,AB34)))=TRUE,$AJ$7,IF(($AB$10-$AA$10=AB34-AA34),$AJ$4,IF(OR(EXACT($AA$10&gt;$AB$10,AA34&gt;AB34)*EXACT($AA$10=$AB$10,AA34=AB34)*EXACT($AA$10&lt;$AB$10,AA34&lt;AB34)),$AJ$2,0)))</f>
        <v>2</v>
      </c>
      <c r="AD34" s="23"/>
      <c r="AE34" s="21"/>
      <c r="AF34" s="22"/>
      <c r="AG34" s="24">
        <f t="shared" ref="AG34" si="49">E34+H34+K34+N34+Q34+T34+W34+Z34+AC34+AF34</f>
        <v>11</v>
      </c>
      <c r="AH34" s="25">
        <f>'25.Spieltag'!AJ34</f>
        <v>298</v>
      </c>
      <c r="AI34" s="32">
        <f>'25.Spieltag'!AK34</f>
        <v>18</v>
      </c>
      <c r="AJ34" s="27">
        <f t="shared" ref="AJ34" si="50">AG34+AH34</f>
        <v>309</v>
      </c>
      <c r="AK34" s="28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13" workbookViewId="0">
      <selection activeCell="N23" sqref="N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19</v>
      </c>
      <c r="D4" s="66"/>
      <c r="E4" s="66"/>
      <c r="F4" s="65" t="s">
        <v>103</v>
      </c>
      <c r="G4" s="66"/>
      <c r="H4" s="66"/>
      <c r="I4" s="65" t="s">
        <v>104</v>
      </c>
      <c r="J4" s="66"/>
      <c r="K4" s="66"/>
      <c r="L4" s="65" t="s">
        <v>15</v>
      </c>
      <c r="M4" s="66"/>
      <c r="N4" s="66"/>
      <c r="O4" s="65" t="s">
        <v>16</v>
      </c>
      <c r="P4" s="66"/>
      <c r="Q4" s="66"/>
      <c r="R4" s="65" t="s">
        <v>63</v>
      </c>
      <c r="S4" s="66"/>
      <c r="T4" s="66"/>
      <c r="U4" s="65" t="s">
        <v>64</v>
      </c>
      <c r="V4" s="66"/>
      <c r="W4" s="66"/>
      <c r="X4" s="65" t="s">
        <v>66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18</v>
      </c>
      <c r="G6" s="68"/>
      <c r="H6" s="69"/>
      <c r="I6" s="64" t="s">
        <v>60</v>
      </c>
      <c r="J6" s="68"/>
      <c r="K6" s="69"/>
      <c r="L6" s="64" t="s">
        <v>22</v>
      </c>
      <c r="M6" s="68"/>
      <c r="N6" s="69"/>
      <c r="O6" s="64" t="s">
        <v>17</v>
      </c>
      <c r="P6" s="68"/>
      <c r="Q6" s="69"/>
      <c r="R6" s="64" t="s">
        <v>13</v>
      </c>
      <c r="S6" s="68"/>
      <c r="T6" s="69"/>
      <c r="U6" s="64" t="s">
        <v>62</v>
      </c>
      <c r="V6" s="68"/>
      <c r="W6" s="69"/>
      <c r="X6" s="64" t="s">
        <v>12</v>
      </c>
      <c r="Y6" s="68"/>
      <c r="Z6" s="69"/>
      <c r="AA6" s="64" t="s">
        <v>65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108</v>
      </c>
      <c r="D10" s="91" t="s">
        <v>105</v>
      </c>
      <c r="E10" s="92" t="s">
        <v>1</v>
      </c>
      <c r="F10" s="90" t="s">
        <v>3</v>
      </c>
      <c r="G10" s="91" t="s">
        <v>105</v>
      </c>
      <c r="H10" s="92" t="s">
        <v>1</v>
      </c>
      <c r="I10" s="90" t="s">
        <v>3</v>
      </c>
      <c r="J10" s="91" t="s">
        <v>106</v>
      </c>
      <c r="K10" s="92" t="s">
        <v>1</v>
      </c>
      <c r="L10" s="90" t="s">
        <v>3</v>
      </c>
      <c r="M10" s="91" t="s">
        <v>105</v>
      </c>
      <c r="N10" s="92" t="s">
        <v>1</v>
      </c>
      <c r="O10" s="90" t="s">
        <v>20</v>
      </c>
      <c r="P10" s="91" t="s">
        <v>106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21</v>
      </c>
      <c r="V10" s="91" t="s">
        <v>120</v>
      </c>
      <c r="W10" s="92" t="s">
        <v>1</v>
      </c>
      <c r="X10" s="90" t="s">
        <v>106</v>
      </c>
      <c r="Y10" s="91" t="s">
        <v>105</v>
      </c>
      <c r="Z10" s="92" t="s">
        <v>1</v>
      </c>
      <c r="AA10" s="90" t="s">
        <v>3</v>
      </c>
      <c r="AB10" s="91" t="s">
        <v>106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17</v>
      </c>
      <c r="B11" s="24" t="str">
        <f>'8.Spieltag'!B11</f>
        <v>archie04</v>
      </c>
      <c r="C11" s="20" t="s">
        <v>3</v>
      </c>
      <c r="D11" s="21" t="s">
        <v>20</v>
      </c>
      <c r="E11" s="22" t="str">
        <f>IF(OR(EXACT($C$10,C11)*(EXACT($D$10,D11)))=TRUE,$AJ$7,IF(($D$10-$C$10=D11-C11),$AJ$4,IF(OR(EXACT($C$10&gt;$D$10,C11&gt;D11)*EXACT($C$10=$D$10,C11=D11)*EXACT($C$10&lt;$D$10,C11&lt;D11)),$AJ$2,0)))</f>
        <v>2</v>
      </c>
      <c r="F11" s="20" t="s">
        <v>105</v>
      </c>
      <c r="G11" s="21" t="s">
        <v>105</v>
      </c>
      <c r="H11" s="22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0" t="s">
        <v>105</v>
      </c>
      <c r="J11" s="21" t="s">
        <v>105</v>
      </c>
      <c r="K11" s="22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0" t="s">
        <v>3</v>
      </c>
      <c r="M11" s="21" t="s">
        <v>105</v>
      </c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 t="s">
        <v>3</v>
      </c>
      <c r="P11" s="21" t="s">
        <v>106</v>
      </c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2</v>
      </c>
      <c r="R11" s="20" t="s">
        <v>105</v>
      </c>
      <c r="S11" s="21" t="s">
        <v>21</v>
      </c>
      <c r="T11" s="22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0" t="s">
        <v>20</v>
      </c>
      <c r="V11" s="21" t="s">
        <v>105</v>
      </c>
      <c r="W11" s="22" t="str">
        <f>IF(OR(EXACT($U$10,U11)*(EXACT($V$10,V11)))=TRUE,$AJ$7,IF(($V$10-$U$10=V11-U11),$AJ$4,IF(OR(EXACT($U$10&gt;$V$10,U11&gt;V11)*EXACT($U$10=$V$10,U11=V11)*EXACT($U$10&lt;$V$10,U11&lt;V11)),$AJ$2,0)))</f>
        <v>2</v>
      </c>
      <c r="X11" s="20" t="s">
        <v>105</v>
      </c>
      <c r="Y11" s="21" t="s">
        <v>108</v>
      </c>
      <c r="Z11" s="113">
        <f>IF(OR(EXACT($X$10,X11)*(EXACT($Y$10,Y11)))=TRUE,$AJ$7,IF(($Y$10-$X$10=Y11-X11),$AJ$4,IF(OR(EXACT($X$10&gt;$Y$10,X11&gt;Y11)*EXACT($X$10=$Y$10,X11=Y11)*EXACT($X$10&lt;$Y$10,X11&lt;Y11)),$AJ$2,0)))*2*2</f>
        <v>8</v>
      </c>
      <c r="AA11" s="20" t="s">
        <v>3</v>
      </c>
      <c r="AB11" s="21" t="s">
        <v>106</v>
      </c>
      <c r="AC11" s="22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7">E11+H11+K11+N11+Q11+T11+W11+Z11+AC11+AF11</f>
        <v>24</v>
      </c>
      <c r="AH11" s="25">
        <f>'26.Spieltag'!AJ11</f>
        <v>308</v>
      </c>
      <c r="AI11" s="32">
        <f>'26.Spieltag'!AK11</f>
        <v>21</v>
      </c>
      <c r="AJ11" s="27">
        <f t="shared" ref="AJ11" si="8">AG11+AH11</f>
        <v>332</v>
      </c>
      <c r="AK11" s="28">
        <f>RANK(AJ11,$AJ$11:$AJ$34)</f>
        <v>17</v>
      </c>
    </row>
    <row r="12" spans="1:38" ht="24.9" customHeight="1" thickBot="1" x14ac:dyDescent="0.3">
      <c r="A12" s="32">
        <f t="shared" ref="A12:A33" si="9">AK12</f>
        <v>10</v>
      </c>
      <c r="B12" s="24" t="str">
        <f>'8.Spieltag'!B12</f>
        <v>atschi91</v>
      </c>
      <c r="C12" s="20" t="s">
        <v>3</v>
      </c>
      <c r="D12" s="21" t="s">
        <v>20</v>
      </c>
      <c r="E12" s="22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0" t="s">
        <v>105</v>
      </c>
      <c r="G12" s="21" t="s">
        <v>105</v>
      </c>
      <c r="H12" s="22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0" t="s">
        <v>105</v>
      </c>
      <c r="J12" s="21" t="s">
        <v>105</v>
      </c>
      <c r="K12" s="22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0" t="s">
        <v>20</v>
      </c>
      <c r="M12" s="21" t="s">
        <v>105</v>
      </c>
      <c r="N12" s="22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0" t="s">
        <v>105</v>
      </c>
      <c r="P12" s="21" t="s">
        <v>105</v>
      </c>
      <c r="Q12" s="22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0" t="s">
        <v>106</v>
      </c>
      <c r="S12" s="21" t="s">
        <v>20</v>
      </c>
      <c r="T12" s="22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0" t="s">
        <v>20</v>
      </c>
      <c r="V12" s="21" t="s">
        <v>105</v>
      </c>
      <c r="W12" s="22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0" t="s">
        <v>106</v>
      </c>
      <c r="Y12" s="21" t="s">
        <v>21</v>
      </c>
      <c r="Z12" s="113">
        <f t="shared" ref="Z12:Z34" si="17">IF(OR(EXACT($X$10,X12)*(EXACT($Y$10,Y12)))=TRUE,$AJ$7,IF(($Y$10-$X$10=Y12-X12),$AJ$4,IF(OR(EXACT($X$10&gt;$Y$10,X12&gt;Y12)*EXACT($X$10=$Y$10,X12=Y12)*EXACT($X$10&lt;$Y$10,X12&lt;Y12)),$AJ$2,0)))*2*2</f>
        <v>8</v>
      </c>
      <c r="AA12" s="20" t="s">
        <v>20</v>
      </c>
      <c r="AB12" s="21" t="s">
        <v>106</v>
      </c>
      <c r="AC12" s="22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3"/>
      <c r="AE12" s="21"/>
      <c r="AF12" s="22"/>
      <c r="AG12" s="24">
        <f t="shared" ref="AG12:AG32" si="19">E12+H12+K12+N12+Q12+T12+W12+Z12+AC12+AF12</f>
        <v>16</v>
      </c>
      <c r="AH12" s="25">
        <f>'26.Spieltag'!AJ12</f>
        <v>356</v>
      </c>
      <c r="AI12" s="32">
        <f>'26.Spieltag'!AK12</f>
        <v>7</v>
      </c>
      <c r="AJ12" s="27">
        <f t="shared" ref="AJ12:AJ32" si="20">AG12+AH12</f>
        <v>372</v>
      </c>
      <c r="AK12" s="28">
        <f t="shared" ref="AK12:AK34" si="21">RANK(AJ12,$AJ$11:$AJ$34)</f>
        <v>10</v>
      </c>
    </row>
    <row r="13" spans="1:38" ht="24.9" customHeight="1" thickBot="1" x14ac:dyDescent="0.3">
      <c r="A13" s="32">
        <f t="shared" si="9"/>
        <v>13</v>
      </c>
      <c r="B13" s="24" t="str">
        <f>'8.Spieltag'!B13</f>
        <v>cilli37</v>
      </c>
      <c r="C13" s="20" t="s">
        <v>20</v>
      </c>
      <c r="D13" s="21" t="s">
        <v>20</v>
      </c>
      <c r="E13" s="22">
        <f t="shared" si="10"/>
        <v>0</v>
      </c>
      <c r="F13" s="20" t="s">
        <v>105</v>
      </c>
      <c r="G13" s="21" t="s">
        <v>20</v>
      </c>
      <c r="H13" s="22">
        <f t="shared" si="11"/>
        <v>0</v>
      </c>
      <c r="I13" s="20" t="s">
        <v>106</v>
      </c>
      <c r="J13" s="21" t="s">
        <v>20</v>
      </c>
      <c r="K13" s="22">
        <f t="shared" si="12"/>
        <v>0</v>
      </c>
      <c r="L13" s="20" t="s">
        <v>20</v>
      </c>
      <c r="M13" s="21" t="s">
        <v>20</v>
      </c>
      <c r="N13" s="22">
        <f t="shared" si="13"/>
        <v>0</v>
      </c>
      <c r="O13" s="20" t="s">
        <v>3</v>
      </c>
      <c r="P13" s="21" t="s">
        <v>20</v>
      </c>
      <c r="Q13" s="22" t="str">
        <f t="shared" si="14"/>
        <v>2</v>
      </c>
      <c r="R13" s="20" t="s">
        <v>20</v>
      </c>
      <c r="S13" s="21" t="s">
        <v>3</v>
      </c>
      <c r="T13" s="22">
        <f t="shared" si="15"/>
        <v>0</v>
      </c>
      <c r="U13" s="20" t="s">
        <v>20</v>
      </c>
      <c r="V13" s="21" t="s">
        <v>105</v>
      </c>
      <c r="W13" s="22" t="str">
        <f t="shared" si="16"/>
        <v>2</v>
      </c>
      <c r="X13" s="20" t="s">
        <v>106</v>
      </c>
      <c r="Y13" s="21" t="s">
        <v>20</v>
      </c>
      <c r="Z13" s="113">
        <f t="shared" si="17"/>
        <v>8</v>
      </c>
      <c r="AA13" s="20" t="s">
        <v>3</v>
      </c>
      <c r="AB13" s="21" t="s">
        <v>106</v>
      </c>
      <c r="AC13" s="22" t="str">
        <f t="shared" si="18"/>
        <v>5</v>
      </c>
      <c r="AD13" s="23"/>
      <c r="AE13" s="21"/>
      <c r="AF13" s="22"/>
      <c r="AG13" s="24">
        <f t="shared" si="19"/>
        <v>17</v>
      </c>
      <c r="AH13" s="25">
        <f>'26.Spieltag'!AJ13</f>
        <v>329</v>
      </c>
      <c r="AI13" s="32">
        <f>'26.Spieltag'!AK13</f>
        <v>13</v>
      </c>
      <c r="AJ13" s="27">
        <f t="shared" si="20"/>
        <v>346</v>
      </c>
      <c r="AK13" s="28">
        <f t="shared" si="21"/>
        <v>13</v>
      </c>
    </row>
    <row r="14" spans="1:38" ht="24.9" customHeight="1" thickBot="1" x14ac:dyDescent="0.3">
      <c r="A14" s="32">
        <f t="shared" si="9"/>
        <v>18</v>
      </c>
      <c r="B14" s="24" t="str">
        <f>'8.Spieltag'!B14</f>
        <v>Fabian1904</v>
      </c>
      <c r="C14" s="20" t="s">
        <v>105</v>
      </c>
      <c r="D14" s="21" t="s">
        <v>3</v>
      </c>
      <c r="E14" s="22">
        <f t="shared" si="10"/>
        <v>0</v>
      </c>
      <c r="F14" s="20" t="s">
        <v>20</v>
      </c>
      <c r="G14" s="21" t="s">
        <v>20</v>
      </c>
      <c r="H14" s="22">
        <f t="shared" si="11"/>
        <v>0</v>
      </c>
      <c r="I14" s="20" t="s">
        <v>106</v>
      </c>
      <c r="J14" s="21" t="s">
        <v>20</v>
      </c>
      <c r="K14" s="22">
        <f t="shared" si="12"/>
        <v>0</v>
      </c>
      <c r="L14" s="20" t="s">
        <v>3</v>
      </c>
      <c r="M14" s="21" t="s">
        <v>20</v>
      </c>
      <c r="N14" s="22" t="str">
        <f t="shared" si="13"/>
        <v>2</v>
      </c>
      <c r="O14" s="20" t="s">
        <v>3</v>
      </c>
      <c r="P14" s="21" t="s">
        <v>106</v>
      </c>
      <c r="Q14" s="22" t="str">
        <f t="shared" si="14"/>
        <v>2</v>
      </c>
      <c r="R14" s="20" t="s">
        <v>105</v>
      </c>
      <c r="S14" s="21" t="s">
        <v>21</v>
      </c>
      <c r="T14" s="22">
        <f t="shared" si="15"/>
        <v>0</v>
      </c>
      <c r="U14" s="20" t="s">
        <v>20</v>
      </c>
      <c r="V14" s="21" t="s">
        <v>105</v>
      </c>
      <c r="W14" s="22" t="str">
        <f t="shared" si="16"/>
        <v>2</v>
      </c>
      <c r="X14" s="20" t="s">
        <v>106</v>
      </c>
      <c r="Y14" s="21" t="s">
        <v>20</v>
      </c>
      <c r="Z14" s="113">
        <f t="shared" si="17"/>
        <v>8</v>
      </c>
      <c r="AA14" s="20" t="s">
        <v>105</v>
      </c>
      <c r="AB14" s="21" t="s">
        <v>106</v>
      </c>
      <c r="AC14" s="22" t="str">
        <f t="shared" si="18"/>
        <v>2</v>
      </c>
      <c r="AD14" s="23"/>
      <c r="AE14" s="21"/>
      <c r="AF14" s="22"/>
      <c r="AG14" s="24">
        <f t="shared" si="19"/>
        <v>16</v>
      </c>
      <c r="AH14" s="25">
        <f>'26.Spieltag'!AJ14</f>
        <v>315</v>
      </c>
      <c r="AI14" s="32">
        <f>'26.Spieltag'!AK14</f>
        <v>16</v>
      </c>
      <c r="AJ14" s="27">
        <f t="shared" si="20"/>
        <v>331</v>
      </c>
      <c r="AK14" s="28">
        <f t="shared" si="21"/>
        <v>18</v>
      </c>
    </row>
    <row r="15" spans="1:38" ht="24.9" customHeight="1" thickBot="1" x14ac:dyDescent="0.3">
      <c r="A15" s="32">
        <f t="shared" si="9"/>
        <v>7</v>
      </c>
      <c r="B15" s="24" t="str">
        <f>'8.Spieltag'!B15</f>
        <v>Franzi 04</v>
      </c>
      <c r="C15" s="20" t="s">
        <v>105</v>
      </c>
      <c r="D15" s="21" t="s">
        <v>20</v>
      </c>
      <c r="E15" s="22">
        <f t="shared" si="10"/>
        <v>0</v>
      </c>
      <c r="F15" s="20" t="s">
        <v>20</v>
      </c>
      <c r="G15" s="21" t="s">
        <v>20</v>
      </c>
      <c r="H15" s="22">
        <f t="shared" si="11"/>
        <v>0</v>
      </c>
      <c r="I15" s="20" t="s">
        <v>106</v>
      </c>
      <c r="J15" s="21" t="s">
        <v>105</v>
      </c>
      <c r="K15" s="22">
        <f t="shared" si="12"/>
        <v>0</v>
      </c>
      <c r="L15" s="20" t="s">
        <v>20</v>
      </c>
      <c r="M15" s="21" t="s">
        <v>106</v>
      </c>
      <c r="N15" s="22" t="str">
        <f t="shared" si="13"/>
        <v>3</v>
      </c>
      <c r="O15" s="20" t="s">
        <v>20</v>
      </c>
      <c r="P15" s="21" t="s">
        <v>106</v>
      </c>
      <c r="Q15" s="22" t="str">
        <f t="shared" si="14"/>
        <v>5</v>
      </c>
      <c r="R15" s="20" t="s">
        <v>106</v>
      </c>
      <c r="S15" s="21" t="s">
        <v>3</v>
      </c>
      <c r="T15" s="22">
        <f t="shared" si="15"/>
        <v>0</v>
      </c>
      <c r="U15" s="20" t="s">
        <v>20</v>
      </c>
      <c r="V15" s="21" t="s">
        <v>105</v>
      </c>
      <c r="W15" s="22" t="str">
        <f t="shared" si="16"/>
        <v>2</v>
      </c>
      <c r="X15" s="20" t="s">
        <v>106</v>
      </c>
      <c r="Y15" s="21" t="s">
        <v>20</v>
      </c>
      <c r="Z15" s="113">
        <f t="shared" si="17"/>
        <v>8</v>
      </c>
      <c r="AA15" s="20" t="s">
        <v>20</v>
      </c>
      <c r="AB15" s="21" t="s">
        <v>105</v>
      </c>
      <c r="AC15" s="22" t="str">
        <f t="shared" si="18"/>
        <v>2</v>
      </c>
      <c r="AD15" s="23"/>
      <c r="AE15" s="21"/>
      <c r="AF15" s="22"/>
      <c r="AG15" s="24">
        <f t="shared" si="19"/>
        <v>20</v>
      </c>
      <c r="AH15" s="25">
        <f>'26.Spieltag'!AJ15</f>
        <v>354</v>
      </c>
      <c r="AI15" s="32">
        <f>'26.Spieltag'!AK15</f>
        <v>8</v>
      </c>
      <c r="AJ15" s="27">
        <f t="shared" si="20"/>
        <v>374</v>
      </c>
      <c r="AK15" s="28">
        <f t="shared" si="21"/>
        <v>7</v>
      </c>
      <c r="AL15" s="1"/>
    </row>
    <row r="16" spans="1:38" ht="24.9" customHeight="1" thickBot="1" x14ac:dyDescent="0.3">
      <c r="A16" s="32">
        <f t="shared" si="9"/>
        <v>19</v>
      </c>
      <c r="B16" s="24" t="str">
        <f>'8.Spieltag'!B16</f>
        <v>gaby04</v>
      </c>
      <c r="C16" s="20" t="s">
        <v>20</v>
      </c>
      <c r="D16" s="21" t="s">
        <v>20</v>
      </c>
      <c r="E16" s="22">
        <f t="shared" si="10"/>
        <v>0</v>
      </c>
      <c r="F16" s="20" t="s">
        <v>105</v>
      </c>
      <c r="G16" s="21" t="s">
        <v>20</v>
      </c>
      <c r="H16" s="22">
        <f t="shared" si="11"/>
        <v>0</v>
      </c>
      <c r="I16" s="20" t="s">
        <v>105</v>
      </c>
      <c r="J16" s="21" t="s">
        <v>20</v>
      </c>
      <c r="K16" s="22">
        <f t="shared" si="12"/>
        <v>0</v>
      </c>
      <c r="L16" s="20" t="s">
        <v>20</v>
      </c>
      <c r="M16" s="21" t="s">
        <v>105</v>
      </c>
      <c r="N16" s="22" t="str">
        <f t="shared" si="13"/>
        <v>2</v>
      </c>
      <c r="O16" s="20" t="s">
        <v>20</v>
      </c>
      <c r="P16" s="21" t="s">
        <v>105</v>
      </c>
      <c r="Q16" s="22" t="str">
        <f t="shared" si="14"/>
        <v>2</v>
      </c>
      <c r="R16" s="20" t="s">
        <v>105</v>
      </c>
      <c r="S16" s="21" t="s">
        <v>20</v>
      </c>
      <c r="T16" s="22">
        <f t="shared" si="15"/>
        <v>0</v>
      </c>
      <c r="U16" s="20" t="s">
        <v>20</v>
      </c>
      <c r="V16" s="21" t="s">
        <v>105</v>
      </c>
      <c r="W16" s="22" t="str">
        <f t="shared" si="16"/>
        <v>2</v>
      </c>
      <c r="X16" s="20" t="s">
        <v>105</v>
      </c>
      <c r="Y16" s="21" t="s">
        <v>20</v>
      </c>
      <c r="Z16" s="113">
        <f t="shared" si="17"/>
        <v>12</v>
      </c>
      <c r="AA16" s="20" t="s">
        <v>20</v>
      </c>
      <c r="AB16" s="21" t="s">
        <v>105</v>
      </c>
      <c r="AC16" s="22" t="str">
        <f t="shared" si="18"/>
        <v>2</v>
      </c>
      <c r="AD16" s="23"/>
      <c r="AE16" s="21"/>
      <c r="AF16" s="22"/>
      <c r="AG16" s="24">
        <f t="shared" si="19"/>
        <v>20</v>
      </c>
      <c r="AH16" s="25">
        <f>'26.Spieltag'!AJ16</f>
        <v>309</v>
      </c>
      <c r="AI16" s="32">
        <f>'26.Spieltag'!AK16</f>
        <v>18</v>
      </c>
      <c r="AJ16" s="27">
        <f t="shared" si="20"/>
        <v>329</v>
      </c>
      <c r="AK16" s="28">
        <f t="shared" si="21"/>
        <v>19</v>
      </c>
      <c r="AL16" s="1"/>
    </row>
    <row r="17" spans="1:38" ht="24.9" customHeight="1" thickBot="1" x14ac:dyDescent="0.3">
      <c r="A17" s="32">
        <f t="shared" si="9"/>
        <v>21</v>
      </c>
      <c r="B17" s="24" t="str">
        <f>'8.Spieltag'!B17</f>
        <v>Gudrun</v>
      </c>
      <c r="C17" s="20" t="s">
        <v>20</v>
      </c>
      <c r="D17" s="21" t="s">
        <v>105</v>
      </c>
      <c r="E17" s="22" t="str">
        <f t="shared" ref="E17" si="22">IF(OR(EXACT($C$10,C17)*(EXACT($D$10,D17)))=TRUE,$AJ$7,IF(($D$10-$C$10=D17-C17),$AJ$4,IF(OR(EXACT($C$10&gt;$D$10,C17&gt;D17)*EXACT($C$10=$D$10,C17=D17)*EXACT($C$10&lt;$D$10,C17&lt;D17)),$AJ$2,0)))</f>
        <v>2</v>
      </c>
      <c r="F17" s="20" t="s">
        <v>105</v>
      </c>
      <c r="G17" s="21" t="s">
        <v>105</v>
      </c>
      <c r="H17" s="22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0" t="s">
        <v>106</v>
      </c>
      <c r="J17" s="21" t="s">
        <v>20</v>
      </c>
      <c r="K17" s="22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0" t="s">
        <v>20</v>
      </c>
      <c r="M17" s="21" t="s">
        <v>105</v>
      </c>
      <c r="N17" s="22" t="str">
        <f t="shared" ref="N17" si="25">IF(OR(EXACT($L$10,L17)*(EXACT($M$10,M17)))=TRUE,$AJ$7,IF(($M$10-$L$10=M17-L17),$AJ$4,IF(OR(EXACT($L$10&gt;$M$10,L17&gt;M17)*EXACT($L$10=$M$10,L17=M17)*EXACT($L$10&lt;$M$10,L17&lt;M17)),$AJ$2,0)))</f>
        <v>2</v>
      </c>
      <c r="O17" s="20" t="s">
        <v>3</v>
      </c>
      <c r="P17" s="21" t="s">
        <v>105</v>
      </c>
      <c r="Q17" s="22" t="str">
        <f t="shared" ref="Q17" si="26">IF(OR(EXACT($O$10,O17)*(EXACT($P$10,P17)))=TRUE,$AJ$7,IF(($P$10-$O$10=P17-O17),$AJ$4,IF(OR(EXACT($O$10&gt;$P$10,O17&gt;P17)*EXACT($O$10=$P$10,O17=P17)*EXACT($O$10&lt;$P$10,O17&lt;P17)),$AJ$2,0)))</f>
        <v>3</v>
      </c>
      <c r="R17" s="20" t="s">
        <v>105</v>
      </c>
      <c r="S17" s="21" t="s">
        <v>20</v>
      </c>
      <c r="T17" s="22">
        <f t="shared" ref="T17" si="27">IF(OR(EXACT($R$10,R17)*(EXACT($S$10,S17)))=TRUE,$AJ$7,IF(($S$10-$R$10=S17-R17),$AJ$4,IF(OR(EXACT($R$10&gt;$S$10,R17&gt;S17)*EXACT($R$10=$S$10,R17=S17)*EXACT($R$10&lt;$S$10,R17&lt;S17)),$AJ$2,0)))</f>
        <v>0</v>
      </c>
      <c r="U17" s="20" t="s">
        <v>20</v>
      </c>
      <c r="V17" s="21" t="s">
        <v>105</v>
      </c>
      <c r="W17" s="22" t="str">
        <f t="shared" ref="W17" si="28">IF(OR(EXACT($U$10,U17)*(EXACT($V$10,V17)))=TRUE,$AJ$7,IF(($V$10-$U$10=V17-U17),$AJ$4,IF(OR(EXACT($U$10&gt;$V$10,U17&gt;V17)*EXACT($U$10=$V$10,U17=V17)*EXACT($U$10&lt;$V$10,U17&lt;V17)),$AJ$2,0)))</f>
        <v>2</v>
      </c>
      <c r="X17" s="20" t="s">
        <v>105</v>
      </c>
      <c r="Y17" s="21" t="s">
        <v>3</v>
      </c>
      <c r="Z17" s="113">
        <f t="shared" ref="Z17" si="29">IF(OR(EXACT($X$10,X17)*(EXACT($Y$10,Y17)))=TRUE,$AJ$7,IF(($Y$10-$X$10=Y17-X17),$AJ$4,IF(OR(EXACT($X$10&gt;$Y$10,X17&gt;Y17)*EXACT($X$10=$Y$10,X17=Y17)*EXACT($X$10&lt;$Y$10,X17&lt;Y17)),$AJ$2,0)))*2*2</f>
        <v>8</v>
      </c>
      <c r="AA17" s="20" t="s">
        <v>106</v>
      </c>
      <c r="AB17" s="21" t="s">
        <v>106</v>
      </c>
      <c r="AC17" s="22">
        <f t="shared" si="18"/>
        <v>0</v>
      </c>
      <c r="AD17" s="23"/>
      <c r="AE17" s="21"/>
      <c r="AF17" s="22"/>
      <c r="AG17" s="24">
        <f t="shared" si="19"/>
        <v>17</v>
      </c>
      <c r="AH17" s="25">
        <f>'26.Spieltag'!AJ17</f>
        <v>309</v>
      </c>
      <c r="AI17" s="32">
        <f>'26.Spieltag'!AK17</f>
        <v>18</v>
      </c>
      <c r="AJ17" s="27">
        <f t="shared" si="20"/>
        <v>326</v>
      </c>
      <c r="AK17" s="28">
        <f t="shared" si="21"/>
        <v>21</v>
      </c>
      <c r="AL17" s="1"/>
    </row>
    <row r="18" spans="1:38" ht="24.9" customHeight="1" thickBot="1" x14ac:dyDescent="0.3">
      <c r="A18" s="32">
        <f t="shared" si="9"/>
        <v>4</v>
      </c>
      <c r="B18" s="24" t="str">
        <f>'8.Spieltag'!B18</f>
        <v>Hans 04</v>
      </c>
      <c r="C18" s="20" t="s">
        <v>20</v>
      </c>
      <c r="D18" s="21" t="s">
        <v>105</v>
      </c>
      <c r="E18" s="22" t="str">
        <f t="shared" si="10"/>
        <v>2</v>
      </c>
      <c r="F18" s="20" t="s">
        <v>105</v>
      </c>
      <c r="G18" s="21" t="s">
        <v>20</v>
      </c>
      <c r="H18" s="22">
        <f t="shared" si="11"/>
        <v>0</v>
      </c>
      <c r="I18" s="20" t="s">
        <v>105</v>
      </c>
      <c r="J18" s="21" t="s">
        <v>105</v>
      </c>
      <c r="K18" s="22">
        <f t="shared" si="12"/>
        <v>0</v>
      </c>
      <c r="L18" s="20" t="s">
        <v>3</v>
      </c>
      <c r="M18" s="21" t="s">
        <v>20</v>
      </c>
      <c r="N18" s="22" t="str">
        <f t="shared" si="13"/>
        <v>2</v>
      </c>
      <c r="O18" s="20" t="s">
        <v>3</v>
      </c>
      <c r="P18" s="21" t="s">
        <v>105</v>
      </c>
      <c r="Q18" s="22" t="str">
        <f t="shared" si="14"/>
        <v>3</v>
      </c>
      <c r="R18" s="20" t="s">
        <v>105</v>
      </c>
      <c r="S18" s="21" t="s">
        <v>108</v>
      </c>
      <c r="T18" s="22">
        <f t="shared" si="15"/>
        <v>0</v>
      </c>
      <c r="U18" s="20" t="s">
        <v>3</v>
      </c>
      <c r="V18" s="21" t="s">
        <v>105</v>
      </c>
      <c r="W18" s="22" t="str">
        <f t="shared" si="16"/>
        <v>2</v>
      </c>
      <c r="X18" s="20" t="s">
        <v>105</v>
      </c>
      <c r="Y18" s="21" t="s">
        <v>20</v>
      </c>
      <c r="Z18" s="113">
        <f t="shared" si="17"/>
        <v>12</v>
      </c>
      <c r="AA18" s="20" t="s">
        <v>3</v>
      </c>
      <c r="AB18" s="21" t="s">
        <v>105</v>
      </c>
      <c r="AC18" s="22" t="str">
        <f t="shared" si="18"/>
        <v>2</v>
      </c>
      <c r="AD18" s="23"/>
      <c r="AE18" s="21"/>
      <c r="AF18" s="22"/>
      <c r="AG18" s="24">
        <f t="shared" si="19"/>
        <v>23</v>
      </c>
      <c r="AH18" s="25">
        <f>'26.Spieltag'!AJ18</f>
        <v>381</v>
      </c>
      <c r="AI18" s="32">
        <f>'26.Spieltag'!AK18</f>
        <v>4</v>
      </c>
      <c r="AJ18" s="27">
        <f t="shared" si="20"/>
        <v>404</v>
      </c>
      <c r="AK18" s="28">
        <f t="shared" si="21"/>
        <v>4</v>
      </c>
      <c r="AL18" s="1"/>
    </row>
    <row r="19" spans="1:38" ht="24.9" customHeight="1" thickBot="1" x14ac:dyDescent="0.3">
      <c r="A19" s="32">
        <f t="shared" si="9"/>
        <v>24</v>
      </c>
      <c r="B19" s="24" t="str">
        <f>'8.Spieltag'!B19</f>
        <v>Jubby</v>
      </c>
      <c r="C19" s="20"/>
      <c r="D19" s="21"/>
      <c r="E19" s="22"/>
      <c r="F19" s="20"/>
      <c r="G19" s="21"/>
      <c r="H19" s="22"/>
      <c r="I19" s="20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113"/>
      <c r="AA19" s="20"/>
      <c r="AB19" s="21"/>
      <c r="AC19" s="22"/>
      <c r="AD19" s="23"/>
      <c r="AE19" s="21"/>
      <c r="AF19" s="22"/>
      <c r="AG19" s="24">
        <f t="shared" si="19"/>
        <v>0</v>
      </c>
      <c r="AH19" s="25">
        <f>'26.Spieltag'!AJ19</f>
        <v>135</v>
      </c>
      <c r="AI19" s="32">
        <f>'26.Spieltag'!AK19</f>
        <v>24</v>
      </c>
      <c r="AJ19" s="27">
        <f t="shared" si="20"/>
        <v>135</v>
      </c>
      <c r="AK19" s="28">
        <f t="shared" si="21"/>
        <v>24</v>
      </c>
      <c r="AL19" s="1"/>
    </row>
    <row r="20" spans="1:38" ht="24.9" customHeight="1" thickBot="1" x14ac:dyDescent="0.3">
      <c r="A20" s="32">
        <f t="shared" si="9"/>
        <v>9</v>
      </c>
      <c r="B20" s="24" t="str">
        <f>'8.Spieltag'!B20</f>
        <v>Lola04</v>
      </c>
      <c r="C20" s="20" t="s">
        <v>20</v>
      </c>
      <c r="D20" s="21" t="s">
        <v>20</v>
      </c>
      <c r="E20" s="22">
        <f t="shared" si="10"/>
        <v>0</v>
      </c>
      <c r="F20" s="20" t="s">
        <v>105</v>
      </c>
      <c r="G20" s="21" t="s">
        <v>106</v>
      </c>
      <c r="H20" s="22" t="str">
        <f t="shared" si="11"/>
        <v>2</v>
      </c>
      <c r="I20" s="20" t="s">
        <v>105</v>
      </c>
      <c r="J20" s="21" t="s">
        <v>20</v>
      </c>
      <c r="K20" s="22">
        <f t="shared" si="12"/>
        <v>0</v>
      </c>
      <c r="L20" s="20" t="s">
        <v>3</v>
      </c>
      <c r="M20" s="21" t="s">
        <v>105</v>
      </c>
      <c r="N20" s="22" t="str">
        <f t="shared" si="13"/>
        <v>5</v>
      </c>
      <c r="O20" s="20" t="s">
        <v>20</v>
      </c>
      <c r="P20" s="21" t="s">
        <v>105</v>
      </c>
      <c r="Q20" s="22" t="str">
        <f t="shared" si="14"/>
        <v>2</v>
      </c>
      <c r="R20" s="20" t="s">
        <v>105</v>
      </c>
      <c r="S20" s="21" t="s">
        <v>3</v>
      </c>
      <c r="T20" s="22">
        <f t="shared" si="15"/>
        <v>0</v>
      </c>
      <c r="U20" s="20" t="s">
        <v>3</v>
      </c>
      <c r="V20" s="21" t="s">
        <v>105</v>
      </c>
      <c r="W20" s="22" t="str">
        <f t="shared" si="16"/>
        <v>2</v>
      </c>
      <c r="X20" s="20" t="s">
        <v>105</v>
      </c>
      <c r="Y20" s="21" t="s">
        <v>20</v>
      </c>
      <c r="Z20" s="113">
        <f t="shared" si="17"/>
        <v>12</v>
      </c>
      <c r="AA20" s="20" t="s">
        <v>20</v>
      </c>
      <c r="AB20" s="21" t="s">
        <v>105</v>
      </c>
      <c r="AC20" s="22" t="str">
        <f t="shared" si="18"/>
        <v>2</v>
      </c>
      <c r="AD20" s="23"/>
      <c r="AE20" s="21"/>
      <c r="AF20" s="22"/>
      <c r="AG20" s="24">
        <f t="shared" si="19"/>
        <v>25</v>
      </c>
      <c r="AH20" s="25">
        <f>'26.Spieltag'!AJ20</f>
        <v>348</v>
      </c>
      <c r="AI20" s="32">
        <f>'26.Spieltag'!AK20</f>
        <v>10</v>
      </c>
      <c r="AJ20" s="27">
        <f t="shared" si="20"/>
        <v>373</v>
      </c>
      <c r="AK20" s="28">
        <f t="shared" si="21"/>
        <v>9</v>
      </c>
      <c r="AL20" s="1"/>
    </row>
    <row r="21" spans="1:38" ht="24.9" customHeight="1" thickBot="1" x14ac:dyDescent="0.3">
      <c r="A21" s="32">
        <f t="shared" si="9"/>
        <v>1</v>
      </c>
      <c r="B21" s="24" t="str">
        <f>'8.Spieltag'!B21</f>
        <v>Master1</v>
      </c>
      <c r="C21" s="20" t="s">
        <v>20</v>
      </c>
      <c r="D21" s="21" t="s">
        <v>3</v>
      </c>
      <c r="E21" s="22">
        <f t="shared" si="10"/>
        <v>0</v>
      </c>
      <c r="F21" s="20" t="s">
        <v>105</v>
      </c>
      <c r="G21" s="21" t="s">
        <v>20</v>
      </c>
      <c r="H21" s="22">
        <f t="shared" si="11"/>
        <v>0</v>
      </c>
      <c r="I21" s="20" t="s">
        <v>20</v>
      </c>
      <c r="J21" s="21" t="s">
        <v>105</v>
      </c>
      <c r="K21" s="22" t="str">
        <f t="shared" si="12"/>
        <v>2</v>
      </c>
      <c r="L21" s="20" t="s">
        <v>3</v>
      </c>
      <c r="M21" s="21" t="s">
        <v>105</v>
      </c>
      <c r="N21" s="22" t="str">
        <f t="shared" si="13"/>
        <v>5</v>
      </c>
      <c r="O21" s="20" t="s">
        <v>20</v>
      </c>
      <c r="P21" s="21" t="s">
        <v>105</v>
      </c>
      <c r="Q21" s="22" t="str">
        <f t="shared" si="14"/>
        <v>2</v>
      </c>
      <c r="R21" s="20" t="s">
        <v>105</v>
      </c>
      <c r="S21" s="21" t="s">
        <v>3</v>
      </c>
      <c r="T21" s="22">
        <f t="shared" si="15"/>
        <v>0</v>
      </c>
      <c r="U21" s="20" t="s">
        <v>20</v>
      </c>
      <c r="V21" s="21" t="s">
        <v>106</v>
      </c>
      <c r="W21" s="22" t="str">
        <f t="shared" si="16"/>
        <v>2</v>
      </c>
      <c r="X21" s="20" t="s">
        <v>105</v>
      </c>
      <c r="Y21" s="21" t="s">
        <v>3</v>
      </c>
      <c r="Z21" s="113">
        <f t="shared" si="17"/>
        <v>8</v>
      </c>
      <c r="AA21" s="20" t="s">
        <v>20</v>
      </c>
      <c r="AB21" s="21" t="s">
        <v>106</v>
      </c>
      <c r="AC21" s="22" t="str">
        <f t="shared" si="18"/>
        <v>2</v>
      </c>
      <c r="AD21" s="23"/>
      <c r="AE21" s="21"/>
      <c r="AF21" s="22"/>
      <c r="AG21" s="24">
        <f t="shared" si="19"/>
        <v>21</v>
      </c>
      <c r="AH21" s="25">
        <f>'26.Spieltag'!AJ21</f>
        <v>419</v>
      </c>
      <c r="AI21" s="32">
        <f>'26.Spieltag'!AK21</f>
        <v>1</v>
      </c>
      <c r="AJ21" s="27">
        <f t="shared" si="20"/>
        <v>440</v>
      </c>
      <c r="AK21" s="28">
        <f t="shared" si="21"/>
        <v>1</v>
      </c>
      <c r="AL21" s="1"/>
    </row>
    <row r="22" spans="1:38" ht="24.9" customHeight="1" thickBot="1" x14ac:dyDescent="0.3">
      <c r="A22" s="32">
        <f t="shared" si="9"/>
        <v>6</v>
      </c>
      <c r="B22" s="24" t="str">
        <f>'8.Spieltag'!B22</f>
        <v>Mike04</v>
      </c>
      <c r="C22" s="20" t="s">
        <v>105</v>
      </c>
      <c r="D22" s="21" t="s">
        <v>105</v>
      </c>
      <c r="E22" s="22">
        <f t="shared" si="10"/>
        <v>0</v>
      </c>
      <c r="F22" s="20" t="s">
        <v>106</v>
      </c>
      <c r="G22" s="21" t="s">
        <v>20</v>
      </c>
      <c r="H22" s="22">
        <f t="shared" si="11"/>
        <v>0</v>
      </c>
      <c r="I22" s="20" t="s">
        <v>105</v>
      </c>
      <c r="J22" s="21" t="s">
        <v>106</v>
      </c>
      <c r="K22" s="22" t="str">
        <f t="shared" si="12"/>
        <v>2</v>
      </c>
      <c r="L22" s="20" t="s">
        <v>20</v>
      </c>
      <c r="M22" s="21" t="s">
        <v>106</v>
      </c>
      <c r="N22" s="22" t="str">
        <f t="shared" si="13"/>
        <v>3</v>
      </c>
      <c r="O22" s="20" t="s">
        <v>3</v>
      </c>
      <c r="P22" s="21" t="s">
        <v>106</v>
      </c>
      <c r="Q22" s="22" t="str">
        <f t="shared" si="14"/>
        <v>2</v>
      </c>
      <c r="R22" s="20" t="s">
        <v>106</v>
      </c>
      <c r="S22" s="21" t="s">
        <v>20</v>
      </c>
      <c r="T22" s="22">
        <f t="shared" si="15"/>
        <v>0</v>
      </c>
      <c r="U22" s="20" t="s">
        <v>3</v>
      </c>
      <c r="V22" s="21" t="s">
        <v>105</v>
      </c>
      <c r="W22" s="22" t="str">
        <f t="shared" si="16"/>
        <v>2</v>
      </c>
      <c r="X22" s="20" t="s">
        <v>106</v>
      </c>
      <c r="Y22" s="21" t="s">
        <v>20</v>
      </c>
      <c r="Z22" s="113">
        <f t="shared" si="17"/>
        <v>8</v>
      </c>
      <c r="AA22" s="20" t="s">
        <v>20</v>
      </c>
      <c r="AB22" s="21" t="s">
        <v>106</v>
      </c>
      <c r="AC22" s="22" t="str">
        <f t="shared" si="18"/>
        <v>2</v>
      </c>
      <c r="AD22" s="23"/>
      <c r="AE22" s="21"/>
      <c r="AF22" s="22"/>
      <c r="AG22" s="24">
        <f t="shared" si="19"/>
        <v>19</v>
      </c>
      <c r="AH22" s="25">
        <f>'26.Spieltag'!AJ22</f>
        <v>364</v>
      </c>
      <c r="AI22" s="32">
        <f>'26.Spieltag'!AK22</f>
        <v>6</v>
      </c>
      <c r="AJ22" s="27">
        <f t="shared" si="20"/>
        <v>383</v>
      </c>
      <c r="AK22" s="28">
        <f t="shared" si="21"/>
        <v>6</v>
      </c>
      <c r="AL22" s="1"/>
    </row>
    <row r="23" spans="1:38" ht="24.9" customHeight="1" thickBot="1" x14ac:dyDescent="0.3">
      <c r="A23" s="32">
        <f t="shared" si="9"/>
        <v>2</v>
      </c>
      <c r="B23" s="24" t="str">
        <f>'8.Spieltag'!B23</f>
        <v>ralle04</v>
      </c>
      <c r="C23" s="20" t="s">
        <v>20</v>
      </c>
      <c r="D23" s="21" t="s">
        <v>20</v>
      </c>
      <c r="E23" s="22">
        <f t="shared" si="10"/>
        <v>0</v>
      </c>
      <c r="F23" s="20" t="s">
        <v>105</v>
      </c>
      <c r="G23" s="21" t="s">
        <v>20</v>
      </c>
      <c r="H23" s="22">
        <f t="shared" si="11"/>
        <v>0</v>
      </c>
      <c r="I23" s="20" t="s">
        <v>20</v>
      </c>
      <c r="J23" s="21" t="s">
        <v>20</v>
      </c>
      <c r="K23" s="22">
        <f t="shared" si="12"/>
        <v>0</v>
      </c>
      <c r="L23" s="20" t="s">
        <v>3</v>
      </c>
      <c r="M23" s="21" t="s">
        <v>105</v>
      </c>
      <c r="N23" s="22" t="str">
        <f t="shared" si="13"/>
        <v>5</v>
      </c>
      <c r="O23" s="20" t="s">
        <v>20</v>
      </c>
      <c r="P23" s="21" t="s">
        <v>105</v>
      </c>
      <c r="Q23" s="22" t="str">
        <f t="shared" si="14"/>
        <v>2</v>
      </c>
      <c r="R23" s="20" t="s">
        <v>105</v>
      </c>
      <c r="S23" s="21" t="s">
        <v>3</v>
      </c>
      <c r="T23" s="22">
        <f t="shared" si="15"/>
        <v>0</v>
      </c>
      <c r="U23" s="20" t="s">
        <v>20</v>
      </c>
      <c r="V23" s="21" t="s">
        <v>20</v>
      </c>
      <c r="W23" s="22">
        <f t="shared" si="16"/>
        <v>0</v>
      </c>
      <c r="X23" s="20" t="s">
        <v>105</v>
      </c>
      <c r="Y23" s="21" t="s">
        <v>20</v>
      </c>
      <c r="Z23" s="113">
        <f t="shared" si="17"/>
        <v>12</v>
      </c>
      <c r="AA23" s="20" t="s">
        <v>3</v>
      </c>
      <c r="AB23" s="21" t="s">
        <v>105</v>
      </c>
      <c r="AC23" s="22" t="str">
        <f t="shared" si="18"/>
        <v>2</v>
      </c>
      <c r="AD23" s="23"/>
      <c r="AE23" s="21"/>
      <c r="AF23" s="22"/>
      <c r="AG23" s="24">
        <f t="shared" si="19"/>
        <v>21</v>
      </c>
      <c r="AH23" s="25">
        <f>'26.Spieltag'!AJ23</f>
        <v>396</v>
      </c>
      <c r="AI23" s="32">
        <f>'26.Spieltag'!AK23</f>
        <v>2</v>
      </c>
      <c r="AJ23" s="27">
        <f t="shared" si="20"/>
        <v>417</v>
      </c>
      <c r="AK23" s="28">
        <f t="shared" si="21"/>
        <v>2</v>
      </c>
      <c r="AL23" s="1"/>
    </row>
    <row r="24" spans="1:38" ht="24.9" customHeight="1" thickBot="1" x14ac:dyDescent="0.3">
      <c r="A24" s="32">
        <f t="shared" si="9"/>
        <v>15</v>
      </c>
      <c r="B24" s="24" t="str">
        <f>'8.Spieltag'!B24</f>
        <v>Reinhold</v>
      </c>
      <c r="C24" s="20" t="s">
        <v>20</v>
      </c>
      <c r="D24" s="21" t="s">
        <v>21</v>
      </c>
      <c r="E24" s="22">
        <f t="shared" si="10"/>
        <v>0</v>
      </c>
      <c r="F24" s="20" t="s">
        <v>105</v>
      </c>
      <c r="G24" s="21" t="s">
        <v>108</v>
      </c>
      <c r="H24" s="22">
        <f t="shared" si="11"/>
        <v>0</v>
      </c>
      <c r="I24" s="20" t="s">
        <v>20</v>
      </c>
      <c r="J24" s="21" t="s">
        <v>20</v>
      </c>
      <c r="K24" s="22">
        <f t="shared" si="12"/>
        <v>0</v>
      </c>
      <c r="L24" s="20" t="s">
        <v>3</v>
      </c>
      <c r="M24" s="21" t="s">
        <v>105</v>
      </c>
      <c r="N24" s="22" t="str">
        <f t="shared" si="13"/>
        <v>5</v>
      </c>
      <c r="O24" s="20" t="s">
        <v>3</v>
      </c>
      <c r="P24" s="21" t="s">
        <v>105</v>
      </c>
      <c r="Q24" s="22" t="str">
        <f t="shared" si="14"/>
        <v>3</v>
      </c>
      <c r="R24" s="20" t="s">
        <v>105</v>
      </c>
      <c r="S24" s="21" t="s">
        <v>105</v>
      </c>
      <c r="T24" s="22" t="str">
        <f t="shared" si="15"/>
        <v>5</v>
      </c>
      <c r="U24" s="20" t="s">
        <v>3</v>
      </c>
      <c r="V24" s="21" t="s">
        <v>105</v>
      </c>
      <c r="W24" s="22" t="str">
        <f t="shared" si="16"/>
        <v>2</v>
      </c>
      <c r="X24" s="20" t="s">
        <v>105</v>
      </c>
      <c r="Y24" s="21" t="s">
        <v>21</v>
      </c>
      <c r="Z24" s="113">
        <f t="shared" si="17"/>
        <v>8</v>
      </c>
      <c r="AA24" s="20" t="s">
        <v>3</v>
      </c>
      <c r="AB24" s="21" t="s">
        <v>105</v>
      </c>
      <c r="AC24" s="22" t="str">
        <f t="shared" si="18"/>
        <v>2</v>
      </c>
      <c r="AD24" s="23"/>
      <c r="AE24" s="21"/>
      <c r="AF24" s="22"/>
      <c r="AG24" s="24">
        <f t="shared" si="19"/>
        <v>25</v>
      </c>
      <c r="AH24" s="25">
        <f>'26.Spieltag'!AJ24</f>
        <v>317</v>
      </c>
      <c r="AI24" s="32">
        <f>'26.Spieltag'!AK24</f>
        <v>15</v>
      </c>
      <c r="AJ24" s="27">
        <f t="shared" si="20"/>
        <v>342</v>
      </c>
      <c r="AK24" s="28">
        <f t="shared" si="21"/>
        <v>15</v>
      </c>
      <c r="AL24" s="1"/>
    </row>
    <row r="25" spans="1:38" ht="24.9" customHeight="1" thickBot="1" x14ac:dyDescent="0.3">
      <c r="A25" s="32">
        <f t="shared" si="9"/>
        <v>22</v>
      </c>
      <c r="B25" s="24" t="str">
        <f>'8.Spieltag'!B25</f>
        <v>Ricardo04</v>
      </c>
      <c r="C25" s="20"/>
      <c r="D25" s="21"/>
      <c r="E25" s="22"/>
      <c r="F25" s="20" t="s">
        <v>105</v>
      </c>
      <c r="G25" s="21" t="s">
        <v>3</v>
      </c>
      <c r="H25" s="22">
        <f t="shared" si="11"/>
        <v>0</v>
      </c>
      <c r="I25" s="20" t="s">
        <v>105</v>
      </c>
      <c r="J25" s="21" t="s">
        <v>105</v>
      </c>
      <c r="K25" s="22">
        <f t="shared" si="12"/>
        <v>0</v>
      </c>
      <c r="L25" s="20" t="s">
        <v>20</v>
      </c>
      <c r="M25" s="21" t="s">
        <v>106</v>
      </c>
      <c r="N25" s="22" t="str">
        <f t="shared" si="13"/>
        <v>3</v>
      </c>
      <c r="O25" s="20" t="s">
        <v>20</v>
      </c>
      <c r="P25" s="21" t="s">
        <v>106</v>
      </c>
      <c r="Q25" s="22" t="str">
        <f t="shared" si="14"/>
        <v>5</v>
      </c>
      <c r="R25" s="20" t="s">
        <v>106</v>
      </c>
      <c r="S25" s="21" t="s">
        <v>108</v>
      </c>
      <c r="T25" s="22">
        <f t="shared" si="15"/>
        <v>0</v>
      </c>
      <c r="U25" s="20" t="s">
        <v>20</v>
      </c>
      <c r="V25" s="21" t="s">
        <v>105</v>
      </c>
      <c r="W25" s="22" t="str">
        <f t="shared" si="16"/>
        <v>2</v>
      </c>
      <c r="X25" s="20" t="s">
        <v>106</v>
      </c>
      <c r="Y25" s="21" t="s">
        <v>3</v>
      </c>
      <c r="Z25" s="113">
        <f t="shared" si="17"/>
        <v>8</v>
      </c>
      <c r="AA25" s="20" t="s">
        <v>3</v>
      </c>
      <c r="AB25" s="21" t="s">
        <v>106</v>
      </c>
      <c r="AC25" s="22" t="str">
        <f t="shared" si="18"/>
        <v>5</v>
      </c>
      <c r="AD25" s="23"/>
      <c r="AE25" s="21"/>
      <c r="AF25" s="22"/>
      <c r="AG25" s="24">
        <f t="shared" si="19"/>
        <v>23</v>
      </c>
      <c r="AH25" s="25">
        <f>'26.Spieltag'!AJ25</f>
        <v>288</v>
      </c>
      <c r="AI25" s="32">
        <f>'26.Spieltag'!AK25</f>
        <v>22</v>
      </c>
      <c r="AJ25" s="27">
        <f t="shared" si="20"/>
        <v>311</v>
      </c>
      <c r="AK25" s="28">
        <f t="shared" si="21"/>
        <v>22</v>
      </c>
      <c r="AL25" s="1"/>
    </row>
    <row r="26" spans="1:38" ht="24.9" customHeight="1" thickBot="1" x14ac:dyDescent="0.3">
      <c r="A26" s="32">
        <f t="shared" si="9"/>
        <v>23</v>
      </c>
      <c r="B26" s="24" t="str">
        <f>'8.Spieltag'!B26</f>
        <v>Schalkekalle</v>
      </c>
      <c r="C26" s="20" t="s">
        <v>105</v>
      </c>
      <c r="D26" s="21" t="s">
        <v>105</v>
      </c>
      <c r="E26" s="22">
        <f t="shared" si="10"/>
        <v>0</v>
      </c>
      <c r="F26" s="20" t="s">
        <v>105</v>
      </c>
      <c r="G26" s="21" t="s">
        <v>20</v>
      </c>
      <c r="H26" s="22">
        <f t="shared" si="11"/>
        <v>0</v>
      </c>
      <c r="I26" s="20" t="s">
        <v>105</v>
      </c>
      <c r="J26" s="21" t="s">
        <v>105</v>
      </c>
      <c r="K26" s="22">
        <f t="shared" si="12"/>
        <v>0</v>
      </c>
      <c r="L26" s="20" t="s">
        <v>20</v>
      </c>
      <c r="M26" s="21" t="s">
        <v>106</v>
      </c>
      <c r="N26" s="22" t="str">
        <f t="shared" si="13"/>
        <v>3</v>
      </c>
      <c r="O26" s="20" t="s">
        <v>3</v>
      </c>
      <c r="P26" s="21" t="s">
        <v>105</v>
      </c>
      <c r="Q26" s="22" t="str">
        <f t="shared" si="14"/>
        <v>3</v>
      </c>
      <c r="R26" s="20" t="s">
        <v>105</v>
      </c>
      <c r="S26" s="21" t="s">
        <v>3</v>
      </c>
      <c r="T26" s="22">
        <f t="shared" si="15"/>
        <v>0</v>
      </c>
      <c r="U26" s="20" t="s">
        <v>20</v>
      </c>
      <c r="V26" s="21" t="s">
        <v>105</v>
      </c>
      <c r="W26" s="22" t="str">
        <f t="shared" si="16"/>
        <v>2</v>
      </c>
      <c r="X26" s="20" t="s">
        <v>106</v>
      </c>
      <c r="Y26" s="21" t="s">
        <v>108</v>
      </c>
      <c r="Z26" s="113">
        <f t="shared" si="17"/>
        <v>8</v>
      </c>
      <c r="AA26" s="20" t="s">
        <v>20</v>
      </c>
      <c r="AB26" s="21" t="s">
        <v>106</v>
      </c>
      <c r="AC26" s="22" t="str">
        <f t="shared" si="18"/>
        <v>2</v>
      </c>
      <c r="AD26" s="23"/>
      <c r="AE26" s="21"/>
      <c r="AF26" s="22"/>
      <c r="AG26" s="24">
        <f t="shared" si="19"/>
        <v>18</v>
      </c>
      <c r="AH26" s="25">
        <f>'26.Spieltag'!AJ26</f>
        <v>277</v>
      </c>
      <c r="AI26" s="32">
        <f>'26.Spieltag'!AK26</f>
        <v>23</v>
      </c>
      <c r="AJ26" s="27">
        <f t="shared" si="20"/>
        <v>295</v>
      </c>
      <c r="AK26" s="28">
        <f t="shared" si="21"/>
        <v>23</v>
      </c>
      <c r="AL26" s="1"/>
    </row>
    <row r="27" spans="1:38" ht="24.9" customHeight="1" thickBot="1" x14ac:dyDescent="0.3">
      <c r="A27" s="32">
        <f t="shared" si="9"/>
        <v>7</v>
      </c>
      <c r="B27" s="24" t="str">
        <f>'8.Spieltag'!B27</f>
        <v>schalke-willi</v>
      </c>
      <c r="C27" s="20" t="s">
        <v>3</v>
      </c>
      <c r="D27" s="21" t="s">
        <v>105</v>
      </c>
      <c r="E27" s="22" t="str">
        <f t="shared" si="10"/>
        <v>2</v>
      </c>
      <c r="F27" s="20" t="s">
        <v>105</v>
      </c>
      <c r="G27" s="21" t="s">
        <v>20</v>
      </c>
      <c r="H27" s="22">
        <f t="shared" si="11"/>
        <v>0</v>
      </c>
      <c r="I27" s="20" t="s">
        <v>20</v>
      </c>
      <c r="J27" s="21" t="s">
        <v>105</v>
      </c>
      <c r="K27" s="22" t="str">
        <f t="shared" si="12"/>
        <v>2</v>
      </c>
      <c r="L27" s="20" t="s">
        <v>3</v>
      </c>
      <c r="M27" s="21" t="s">
        <v>105</v>
      </c>
      <c r="N27" s="22" t="str">
        <f t="shared" si="13"/>
        <v>5</v>
      </c>
      <c r="O27" s="20" t="s">
        <v>20</v>
      </c>
      <c r="P27" s="21" t="s">
        <v>20</v>
      </c>
      <c r="Q27" s="22">
        <f t="shared" si="14"/>
        <v>0</v>
      </c>
      <c r="R27" s="20" t="s">
        <v>105</v>
      </c>
      <c r="S27" s="21" t="s">
        <v>108</v>
      </c>
      <c r="T27" s="22">
        <f t="shared" si="15"/>
        <v>0</v>
      </c>
      <c r="U27" s="20" t="s">
        <v>3</v>
      </c>
      <c r="V27" s="21" t="s">
        <v>20</v>
      </c>
      <c r="W27" s="22" t="str">
        <f t="shared" si="16"/>
        <v>2</v>
      </c>
      <c r="X27" s="20" t="s">
        <v>105</v>
      </c>
      <c r="Y27" s="21" t="s">
        <v>3</v>
      </c>
      <c r="Z27" s="113">
        <f t="shared" si="17"/>
        <v>8</v>
      </c>
      <c r="AA27" s="20" t="s">
        <v>3</v>
      </c>
      <c r="AB27" s="21" t="s">
        <v>106</v>
      </c>
      <c r="AC27" s="22" t="str">
        <f t="shared" si="18"/>
        <v>5</v>
      </c>
      <c r="AD27" s="23"/>
      <c r="AE27" s="21"/>
      <c r="AF27" s="22"/>
      <c r="AG27" s="24">
        <f t="shared" si="19"/>
        <v>24</v>
      </c>
      <c r="AH27" s="25">
        <f>'26.Spieltag'!AJ27</f>
        <v>350</v>
      </c>
      <c r="AI27" s="32">
        <f>'26.Spieltag'!AK27</f>
        <v>9</v>
      </c>
      <c r="AJ27" s="27">
        <f t="shared" si="20"/>
        <v>374</v>
      </c>
      <c r="AK27" s="28">
        <f t="shared" si="21"/>
        <v>7</v>
      </c>
      <c r="AL27" s="1"/>
    </row>
    <row r="28" spans="1:38" ht="24.9" customHeight="1" thickBot="1" x14ac:dyDescent="0.3">
      <c r="A28" s="32">
        <f t="shared" si="9"/>
        <v>5</v>
      </c>
      <c r="B28" s="24" t="str">
        <f>'8.Spieltag'!B28</f>
        <v>schalt04</v>
      </c>
      <c r="C28" s="20" t="s">
        <v>20</v>
      </c>
      <c r="D28" s="21" t="s">
        <v>105</v>
      </c>
      <c r="E28" s="22" t="str">
        <f t="shared" si="10"/>
        <v>2</v>
      </c>
      <c r="F28" s="20" t="s">
        <v>105</v>
      </c>
      <c r="G28" s="21" t="s">
        <v>3</v>
      </c>
      <c r="H28" s="22">
        <f t="shared" si="11"/>
        <v>0</v>
      </c>
      <c r="I28" s="20" t="s">
        <v>105</v>
      </c>
      <c r="J28" s="21" t="s">
        <v>105</v>
      </c>
      <c r="K28" s="22">
        <f t="shared" si="12"/>
        <v>0</v>
      </c>
      <c r="L28" s="20" t="s">
        <v>20</v>
      </c>
      <c r="M28" s="21" t="s">
        <v>105</v>
      </c>
      <c r="N28" s="22" t="str">
        <f t="shared" si="13"/>
        <v>2</v>
      </c>
      <c r="O28" s="20" t="s">
        <v>3</v>
      </c>
      <c r="P28" s="21" t="s">
        <v>105</v>
      </c>
      <c r="Q28" s="22" t="str">
        <f t="shared" si="14"/>
        <v>3</v>
      </c>
      <c r="R28" s="20" t="s">
        <v>106</v>
      </c>
      <c r="S28" s="21" t="s">
        <v>105</v>
      </c>
      <c r="T28" s="22">
        <f t="shared" si="15"/>
        <v>0</v>
      </c>
      <c r="U28" s="20" t="s">
        <v>20</v>
      </c>
      <c r="V28" s="21" t="s">
        <v>20</v>
      </c>
      <c r="W28" s="22">
        <f t="shared" si="16"/>
        <v>0</v>
      </c>
      <c r="X28" s="20" t="s">
        <v>105</v>
      </c>
      <c r="Y28" s="21" t="s">
        <v>3</v>
      </c>
      <c r="Z28" s="113">
        <f t="shared" si="17"/>
        <v>8</v>
      </c>
      <c r="AA28" s="20" t="s">
        <v>3</v>
      </c>
      <c r="AB28" s="21" t="s">
        <v>106</v>
      </c>
      <c r="AC28" s="22" t="str">
        <f t="shared" si="18"/>
        <v>5</v>
      </c>
      <c r="AD28" s="23"/>
      <c r="AE28" s="21"/>
      <c r="AF28" s="22"/>
      <c r="AG28" s="24">
        <f t="shared" si="19"/>
        <v>20</v>
      </c>
      <c r="AH28" s="25">
        <f>'26.Spieltag'!AJ28</f>
        <v>374</v>
      </c>
      <c r="AI28" s="32">
        <f>'26.Spieltag'!AK28</f>
        <v>5</v>
      </c>
      <c r="AJ28" s="27">
        <f t="shared" si="20"/>
        <v>394</v>
      </c>
      <c r="AK28" s="28">
        <f t="shared" si="21"/>
        <v>5</v>
      </c>
      <c r="AL28" s="1"/>
    </row>
    <row r="29" spans="1:38" ht="24.9" customHeight="1" thickBot="1" x14ac:dyDescent="0.3">
      <c r="A29" s="32">
        <f t="shared" si="9"/>
        <v>3</v>
      </c>
      <c r="B29" s="24" t="str">
        <f>'8.Spieltag'!B29</f>
        <v>shiny</v>
      </c>
      <c r="C29" s="20" t="s">
        <v>105</v>
      </c>
      <c r="D29" s="21" t="s">
        <v>105</v>
      </c>
      <c r="E29" s="22">
        <f t="shared" si="10"/>
        <v>0</v>
      </c>
      <c r="F29" s="20" t="s">
        <v>105</v>
      </c>
      <c r="G29" s="21" t="s">
        <v>105</v>
      </c>
      <c r="H29" s="22">
        <f t="shared" si="11"/>
        <v>0</v>
      </c>
      <c r="I29" s="20" t="s">
        <v>105</v>
      </c>
      <c r="J29" s="21" t="s">
        <v>105</v>
      </c>
      <c r="K29" s="22">
        <f t="shared" si="12"/>
        <v>0</v>
      </c>
      <c r="L29" s="20" t="s">
        <v>20</v>
      </c>
      <c r="M29" s="21" t="s">
        <v>105</v>
      </c>
      <c r="N29" s="22" t="str">
        <f t="shared" si="13"/>
        <v>2</v>
      </c>
      <c r="O29" s="20" t="s">
        <v>20</v>
      </c>
      <c r="P29" s="21" t="s">
        <v>105</v>
      </c>
      <c r="Q29" s="22" t="str">
        <f t="shared" si="14"/>
        <v>2</v>
      </c>
      <c r="R29" s="20" t="s">
        <v>106</v>
      </c>
      <c r="S29" s="21" t="s">
        <v>3</v>
      </c>
      <c r="T29" s="22">
        <f t="shared" si="15"/>
        <v>0</v>
      </c>
      <c r="U29" s="20" t="s">
        <v>20</v>
      </c>
      <c r="V29" s="21" t="s">
        <v>105</v>
      </c>
      <c r="W29" s="22" t="str">
        <f t="shared" si="16"/>
        <v>2</v>
      </c>
      <c r="X29" s="20" t="s">
        <v>105</v>
      </c>
      <c r="Y29" s="21" t="s">
        <v>108</v>
      </c>
      <c r="Z29" s="113">
        <f t="shared" si="17"/>
        <v>8</v>
      </c>
      <c r="AA29" s="20" t="s">
        <v>3</v>
      </c>
      <c r="AB29" s="21" t="s">
        <v>106</v>
      </c>
      <c r="AC29" s="22" t="str">
        <f t="shared" si="18"/>
        <v>5</v>
      </c>
      <c r="AD29" s="23"/>
      <c r="AE29" s="21"/>
      <c r="AF29" s="22"/>
      <c r="AG29" s="24">
        <f t="shared" si="19"/>
        <v>19</v>
      </c>
      <c r="AH29" s="25">
        <f>'26.Spieltag'!AJ29</f>
        <v>387</v>
      </c>
      <c r="AI29" s="32">
        <f>'26.Spieltag'!AK29</f>
        <v>3</v>
      </c>
      <c r="AJ29" s="27">
        <f t="shared" si="20"/>
        <v>406</v>
      </c>
      <c r="AK29" s="28">
        <f t="shared" si="21"/>
        <v>3</v>
      </c>
      <c r="AL29" s="1"/>
    </row>
    <row r="30" spans="1:38" ht="28.2" customHeight="1" thickBot="1" x14ac:dyDescent="0.3">
      <c r="A30" s="32">
        <f t="shared" si="9"/>
        <v>12</v>
      </c>
      <c r="B30" s="24" t="str">
        <f>'8.Spieltag'!B30</f>
        <v>Silfa04</v>
      </c>
      <c r="C30" s="20" t="s">
        <v>20</v>
      </c>
      <c r="D30" s="21" t="s">
        <v>20</v>
      </c>
      <c r="E30" s="22">
        <f t="shared" si="10"/>
        <v>0</v>
      </c>
      <c r="F30" s="20" t="s">
        <v>105</v>
      </c>
      <c r="G30" s="21" t="s">
        <v>3</v>
      </c>
      <c r="H30" s="22">
        <f t="shared" si="11"/>
        <v>0</v>
      </c>
      <c r="I30" s="20" t="s">
        <v>106</v>
      </c>
      <c r="J30" s="21" t="s">
        <v>106</v>
      </c>
      <c r="K30" s="22">
        <f t="shared" si="12"/>
        <v>0</v>
      </c>
      <c r="L30" s="20" t="s">
        <v>20</v>
      </c>
      <c r="M30" s="21" t="s">
        <v>106</v>
      </c>
      <c r="N30" s="22" t="str">
        <f t="shared" si="13"/>
        <v>3</v>
      </c>
      <c r="O30" s="20" t="s">
        <v>3</v>
      </c>
      <c r="P30" s="21" t="s">
        <v>105</v>
      </c>
      <c r="Q30" s="22" t="str">
        <f t="shared" si="14"/>
        <v>3</v>
      </c>
      <c r="R30" s="20" t="s">
        <v>105</v>
      </c>
      <c r="S30" s="21" t="s">
        <v>21</v>
      </c>
      <c r="T30" s="22">
        <f t="shared" si="15"/>
        <v>0</v>
      </c>
      <c r="U30" s="20" t="s">
        <v>3</v>
      </c>
      <c r="V30" s="21" t="s">
        <v>20</v>
      </c>
      <c r="W30" s="22" t="str">
        <f t="shared" si="16"/>
        <v>2</v>
      </c>
      <c r="X30" s="20" t="s">
        <v>105</v>
      </c>
      <c r="Y30" s="21" t="s">
        <v>20</v>
      </c>
      <c r="Z30" s="113">
        <f t="shared" si="17"/>
        <v>12</v>
      </c>
      <c r="AA30" s="20" t="s">
        <v>20</v>
      </c>
      <c r="AB30" s="21" t="s">
        <v>106</v>
      </c>
      <c r="AC30" s="22" t="str">
        <f t="shared" si="18"/>
        <v>2</v>
      </c>
      <c r="AD30" s="23"/>
      <c r="AE30" s="21"/>
      <c r="AF30" s="22"/>
      <c r="AG30" s="24">
        <f t="shared" si="19"/>
        <v>22</v>
      </c>
      <c r="AH30" s="25">
        <f>'26.Spieltag'!AJ30</f>
        <v>332</v>
      </c>
      <c r="AI30" s="32">
        <f>'26.Spieltag'!AK30</f>
        <v>12</v>
      </c>
      <c r="AJ30" s="27">
        <f t="shared" si="20"/>
        <v>354</v>
      </c>
      <c r="AK30" s="28">
        <f t="shared" si="21"/>
        <v>12</v>
      </c>
      <c r="AL30" s="1"/>
    </row>
    <row r="31" spans="1:38" ht="28.2" customHeight="1" thickBot="1" x14ac:dyDescent="0.3">
      <c r="A31" s="32">
        <f t="shared" si="9"/>
        <v>11</v>
      </c>
      <c r="B31" s="24" t="str">
        <f>'8.Spieltag'!B31</f>
        <v>Silja04</v>
      </c>
      <c r="C31" s="20" t="s">
        <v>105</v>
      </c>
      <c r="D31" s="21" t="s">
        <v>20</v>
      </c>
      <c r="E31" s="22">
        <f t="shared" si="10"/>
        <v>0</v>
      </c>
      <c r="F31" s="20" t="s">
        <v>106</v>
      </c>
      <c r="G31" s="21" t="s">
        <v>3</v>
      </c>
      <c r="H31" s="22">
        <f t="shared" si="11"/>
        <v>0</v>
      </c>
      <c r="I31" s="20" t="s">
        <v>106</v>
      </c>
      <c r="J31" s="21" t="s">
        <v>105</v>
      </c>
      <c r="K31" s="22">
        <f t="shared" si="12"/>
        <v>0</v>
      </c>
      <c r="L31" s="20" t="s">
        <v>20</v>
      </c>
      <c r="M31" s="21" t="s">
        <v>20</v>
      </c>
      <c r="N31" s="22">
        <f t="shared" si="13"/>
        <v>0</v>
      </c>
      <c r="O31" s="20" t="s">
        <v>3</v>
      </c>
      <c r="P31" s="21" t="s">
        <v>106</v>
      </c>
      <c r="Q31" s="22" t="str">
        <f t="shared" si="14"/>
        <v>2</v>
      </c>
      <c r="R31" s="20" t="s">
        <v>105</v>
      </c>
      <c r="S31" s="21" t="s">
        <v>108</v>
      </c>
      <c r="T31" s="22">
        <f t="shared" si="15"/>
        <v>0</v>
      </c>
      <c r="U31" s="20" t="s">
        <v>3</v>
      </c>
      <c r="V31" s="21" t="s">
        <v>105</v>
      </c>
      <c r="W31" s="22" t="str">
        <f t="shared" si="16"/>
        <v>2</v>
      </c>
      <c r="X31" s="20" t="s">
        <v>105</v>
      </c>
      <c r="Y31" s="21" t="s">
        <v>20</v>
      </c>
      <c r="Z31" s="113">
        <f t="shared" si="17"/>
        <v>12</v>
      </c>
      <c r="AA31" s="20" t="s">
        <v>20</v>
      </c>
      <c r="AB31" s="21" t="s">
        <v>106</v>
      </c>
      <c r="AC31" s="22" t="str">
        <f t="shared" si="18"/>
        <v>2</v>
      </c>
      <c r="AD31" s="23"/>
      <c r="AE31" s="21"/>
      <c r="AF31" s="22"/>
      <c r="AG31" s="24">
        <f t="shared" si="19"/>
        <v>18</v>
      </c>
      <c r="AH31" s="25">
        <f>'26.Spieltag'!AJ31</f>
        <v>340</v>
      </c>
      <c r="AI31" s="32">
        <f>'26.Spieltag'!AK31</f>
        <v>11</v>
      </c>
      <c r="AJ31" s="27">
        <f t="shared" si="20"/>
        <v>358</v>
      </c>
      <c r="AK31" s="28">
        <f t="shared" si="21"/>
        <v>11</v>
      </c>
      <c r="AL31" s="1"/>
    </row>
    <row r="32" spans="1:38" ht="28.2" customHeight="1" thickBot="1" x14ac:dyDescent="0.3">
      <c r="A32" s="32">
        <f t="shared" si="9"/>
        <v>13</v>
      </c>
      <c r="B32" s="24" t="str">
        <f>'8.Spieltag'!B32</f>
        <v>SkillFailer</v>
      </c>
      <c r="C32" s="20" t="s">
        <v>105</v>
      </c>
      <c r="D32" s="21" t="s">
        <v>20</v>
      </c>
      <c r="E32" s="22">
        <f t="shared" si="10"/>
        <v>0</v>
      </c>
      <c r="F32" s="20" t="s">
        <v>105</v>
      </c>
      <c r="G32" s="21" t="s">
        <v>20</v>
      </c>
      <c r="H32" s="22">
        <f t="shared" si="11"/>
        <v>0</v>
      </c>
      <c r="I32" s="20" t="s">
        <v>105</v>
      </c>
      <c r="J32" s="21" t="s">
        <v>20</v>
      </c>
      <c r="K32" s="22">
        <f t="shared" si="12"/>
        <v>0</v>
      </c>
      <c r="L32" s="20" t="s">
        <v>20</v>
      </c>
      <c r="M32" s="21" t="s">
        <v>105</v>
      </c>
      <c r="N32" s="22" t="str">
        <f t="shared" si="13"/>
        <v>2</v>
      </c>
      <c r="O32" s="20" t="s">
        <v>20</v>
      </c>
      <c r="P32" s="21" t="s">
        <v>105</v>
      </c>
      <c r="Q32" s="22" t="str">
        <f t="shared" si="14"/>
        <v>2</v>
      </c>
      <c r="R32" s="20" t="s">
        <v>105</v>
      </c>
      <c r="S32" s="21" t="s">
        <v>115</v>
      </c>
      <c r="T32" s="22">
        <f t="shared" si="15"/>
        <v>0</v>
      </c>
      <c r="U32" s="20" t="s">
        <v>20</v>
      </c>
      <c r="V32" s="21" t="s">
        <v>105</v>
      </c>
      <c r="W32" s="22" t="str">
        <f t="shared" si="16"/>
        <v>2</v>
      </c>
      <c r="X32" s="20" t="s">
        <v>105</v>
      </c>
      <c r="Y32" s="21" t="s">
        <v>20</v>
      </c>
      <c r="Z32" s="113">
        <f t="shared" si="17"/>
        <v>12</v>
      </c>
      <c r="AA32" s="20" t="s">
        <v>3</v>
      </c>
      <c r="AB32" s="21" t="s">
        <v>105</v>
      </c>
      <c r="AC32" s="22" t="str">
        <f t="shared" si="18"/>
        <v>2</v>
      </c>
      <c r="AD32" s="23"/>
      <c r="AE32" s="21"/>
      <c r="AF32" s="22"/>
      <c r="AG32" s="24">
        <f t="shared" si="19"/>
        <v>20</v>
      </c>
      <c r="AH32" s="25">
        <f>'26.Spieltag'!AJ32</f>
        <v>326</v>
      </c>
      <c r="AI32" s="32">
        <f>'26.Spieltag'!AK32</f>
        <v>14</v>
      </c>
      <c r="AJ32" s="27">
        <f t="shared" si="20"/>
        <v>346</v>
      </c>
      <c r="AK32" s="28">
        <f t="shared" si="21"/>
        <v>13</v>
      </c>
      <c r="AL32" s="1"/>
    </row>
    <row r="33" spans="1:38" ht="28.2" customHeight="1" thickBot="1" x14ac:dyDescent="0.3">
      <c r="A33" s="32">
        <f t="shared" si="9"/>
        <v>19</v>
      </c>
      <c r="B33" s="24" t="str">
        <f>'8.Spieltag'!B33</f>
        <v>Tanja 04</v>
      </c>
      <c r="C33" s="20" t="s">
        <v>20</v>
      </c>
      <c r="D33" s="21" t="s">
        <v>105</v>
      </c>
      <c r="E33" s="22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0" t="s">
        <v>106</v>
      </c>
      <c r="G33" s="21" t="s">
        <v>20</v>
      </c>
      <c r="H33" s="22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0" t="s">
        <v>105</v>
      </c>
      <c r="J33" s="21" t="s">
        <v>105</v>
      </c>
      <c r="K33" s="22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0" t="s">
        <v>20</v>
      </c>
      <c r="M33" s="21" t="s">
        <v>106</v>
      </c>
      <c r="N33" s="22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0" t="s">
        <v>3</v>
      </c>
      <c r="P33" s="21" t="s">
        <v>106</v>
      </c>
      <c r="Q33" s="22" t="str">
        <f t="shared" ref="Q33" si="34">IF(OR(EXACT($O$10,O33)*(EXACT($P$10,P33)))=TRUE,$AJ$7,IF(($P$10-$O$10=P33-O33),$AJ$4,IF(OR(EXACT($O$10&gt;$P$10,O33&gt;P33)*EXACT($O$10=$P$10,O33=P33)*EXACT($O$10&lt;$P$10,O33&lt;P33)),$AJ$2,0)))</f>
        <v>2</v>
      </c>
      <c r="R33" s="20" t="s">
        <v>106</v>
      </c>
      <c r="S33" s="21" t="s">
        <v>3</v>
      </c>
      <c r="T33" s="22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0" t="s">
        <v>20</v>
      </c>
      <c r="V33" s="21" t="s">
        <v>106</v>
      </c>
      <c r="W33" s="22" t="str">
        <f t="shared" ref="W33" si="36">IF(OR(EXACT($U$10,U33)*(EXACT($V$10,V33)))=TRUE,$AJ$7,IF(($V$10-$U$10=V33-U33),$AJ$4,IF(OR(EXACT($U$10&gt;$V$10,U33&gt;V33)*EXACT($U$10=$V$10,U33=V33)*EXACT($U$10&lt;$V$10,U33&lt;V33)),$AJ$2,0)))</f>
        <v>2</v>
      </c>
      <c r="X33" s="20" t="s">
        <v>105</v>
      </c>
      <c r="Y33" s="21" t="s">
        <v>3</v>
      </c>
      <c r="Z33" s="113">
        <f t="shared" si="17"/>
        <v>8</v>
      </c>
      <c r="AA33" s="20" t="s">
        <v>20</v>
      </c>
      <c r="AB33" s="21" t="s">
        <v>106</v>
      </c>
      <c r="AC33" s="22" t="str">
        <f t="shared" ref="AC33" si="37">IF(OR(EXACT($AA$10,AA33)*(EXACT($AB$10,AB33)))=TRUE,$AJ$7,IF(($AB$10-$AA$10=AB33-AA33),$AJ$4,IF(OR(EXACT($AA$10&gt;$AB$10,AA33&gt;AB33)*EXACT($AA$10=$AB$10,AA33=AB33)*EXACT($AA$10&lt;$AB$10,AA33&lt;AB33)),$AJ$2,0)))</f>
        <v>2</v>
      </c>
      <c r="AD33" s="23"/>
      <c r="AE33" s="21"/>
      <c r="AF33" s="22"/>
      <c r="AG33" s="24">
        <f t="shared" ref="AG33" si="38">E33+H33+K33+N33+Q33+T33+W33+Z33+AC33+AF33</f>
        <v>19</v>
      </c>
      <c r="AH33" s="25">
        <f>'26.Spieltag'!AJ33</f>
        <v>310</v>
      </c>
      <c r="AI33" s="32">
        <f>'26.Spieltag'!AK33</f>
        <v>17</v>
      </c>
      <c r="AJ33" s="27">
        <f t="shared" ref="AJ33" si="39">AG33+AH33</f>
        <v>329</v>
      </c>
      <c r="AK33" s="28">
        <f t="shared" si="21"/>
        <v>19</v>
      </c>
      <c r="AL33" s="1"/>
    </row>
    <row r="34" spans="1:38" ht="28.2" customHeight="1" thickBot="1" x14ac:dyDescent="0.3">
      <c r="A34" s="32">
        <f t="shared" ref="A34" si="40">AK34</f>
        <v>16</v>
      </c>
      <c r="B34" s="24" t="str">
        <f>'8.Spieltag'!B34</f>
        <v>UltraGE</v>
      </c>
      <c r="C34" s="20" t="s">
        <v>105</v>
      </c>
      <c r="D34" s="21" t="s">
        <v>20</v>
      </c>
      <c r="E34" s="22">
        <f t="shared" ref="E34" si="41">IF(OR(EXACT($C$10,C34)*(EXACT($D$10,D34)))=TRUE,$AJ$7,IF(($D$10-$C$10=D34-C34),$AJ$4,IF(OR(EXACT($C$10&gt;$D$10,C34&gt;D34)*EXACT($C$10=$D$10,C34=D34)*EXACT($C$10&lt;$D$10,C34&lt;D34)),$AJ$2,0)))</f>
        <v>0</v>
      </c>
      <c r="F34" s="20" t="s">
        <v>105</v>
      </c>
      <c r="G34" s="21" t="s">
        <v>3</v>
      </c>
      <c r="H34" s="22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0" t="s">
        <v>20</v>
      </c>
      <c r="J34" s="21" t="s">
        <v>105</v>
      </c>
      <c r="K34" s="22" t="str">
        <f t="shared" ref="K34" si="43">IF(OR(EXACT($I$10,I34)*(EXACT($J$10,J34)))=TRUE,$AJ$7,IF(($J$10-$I$10=J34-I34),$AJ$4,IF(OR(EXACT($I$10&gt;$J$10,I34&gt;J34)*EXACT($I$10=$J$10,I34=J34)*EXACT($I$10&lt;$J$10,I34&lt;J34)),$AJ$2,0)))</f>
        <v>2</v>
      </c>
      <c r="L34" s="20" t="s">
        <v>3</v>
      </c>
      <c r="M34" s="21" t="s">
        <v>105</v>
      </c>
      <c r="N34" s="22" t="str">
        <f t="shared" ref="N34" si="44">IF(OR(EXACT($L$10,L34)*(EXACT($M$10,M34)))=TRUE,$AJ$7,IF(($M$10-$L$10=M34-L34),$AJ$4,IF(OR(EXACT($L$10&gt;$M$10,L34&gt;M34)*EXACT($L$10=$M$10,L34=M34)*EXACT($L$10&lt;$M$10,L34&lt;M34)),$AJ$2,0)))</f>
        <v>5</v>
      </c>
      <c r="O34" s="20" t="s">
        <v>20</v>
      </c>
      <c r="P34" s="21" t="s">
        <v>106</v>
      </c>
      <c r="Q34" s="22" t="str">
        <f t="shared" ref="Q34" si="45">IF(OR(EXACT($O$10,O34)*(EXACT($P$10,P34)))=TRUE,$AJ$7,IF(($P$10-$O$10=P34-O34),$AJ$4,IF(OR(EXACT($O$10&gt;$P$10,O34&gt;P34)*EXACT($O$10=$P$10,O34=P34)*EXACT($O$10&lt;$P$10,O34&lt;P34)),$AJ$2,0)))</f>
        <v>5</v>
      </c>
      <c r="R34" s="20" t="s">
        <v>105</v>
      </c>
      <c r="S34" s="21" t="s">
        <v>3</v>
      </c>
      <c r="T34" s="22">
        <f t="shared" ref="T34" si="46">IF(OR(EXACT($R$10,R34)*(EXACT($S$10,S34)))=TRUE,$AJ$7,IF(($S$10-$R$10=S34-R34),$AJ$4,IF(OR(EXACT($R$10&gt;$S$10,R34&gt;S34)*EXACT($R$10=$S$10,R34=S34)*EXACT($R$10&lt;$S$10,R34&lt;S34)),$AJ$2,0)))</f>
        <v>0</v>
      </c>
      <c r="U34" s="20" t="s">
        <v>20</v>
      </c>
      <c r="V34" s="21" t="s">
        <v>106</v>
      </c>
      <c r="W34" s="22" t="str">
        <f t="shared" ref="W34" si="47">IF(OR(EXACT($U$10,U34)*(EXACT($V$10,V34)))=TRUE,$AJ$7,IF(($V$10-$U$10=V34-U34),$AJ$4,IF(OR(EXACT($U$10&gt;$V$10,U34&gt;V34)*EXACT($U$10=$V$10,U34=V34)*EXACT($U$10&lt;$V$10,U34&lt;V34)),$AJ$2,0)))</f>
        <v>2</v>
      </c>
      <c r="X34" s="20" t="s">
        <v>105</v>
      </c>
      <c r="Y34" s="21" t="s">
        <v>20</v>
      </c>
      <c r="Z34" s="113">
        <f t="shared" si="17"/>
        <v>12</v>
      </c>
      <c r="AA34" s="20" t="s">
        <v>3</v>
      </c>
      <c r="AB34" s="21" t="s">
        <v>106</v>
      </c>
      <c r="AC34" s="22" t="str">
        <f t="shared" ref="AC34" si="48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9">E34+H34+K34+N34+Q34+T34+W34+Z34+AC34+AF34</f>
        <v>31</v>
      </c>
      <c r="AH34" s="25">
        <f>'26.Spieltag'!AJ34</f>
        <v>309</v>
      </c>
      <c r="AI34" s="32">
        <f>'26.Spieltag'!AK34</f>
        <v>18</v>
      </c>
      <c r="AJ34" s="27">
        <f t="shared" ref="AJ34" si="50">AG34+AH34</f>
        <v>340</v>
      </c>
      <c r="AK34" s="28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9" activePane="bottomRight" state="frozen"/>
      <selection activeCell="AN15" sqref="AN15"/>
      <selection pane="topRight" activeCell="AN15" sqref="AN15"/>
      <selection pane="bottomLeft" activeCell="AN15" sqref="AN15"/>
      <selection pane="bottomRight" activeCell="AT31" sqref="AT31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1"/>
      <c r="B1" s="71"/>
      <c r="C1" s="77">
        <v>1</v>
      </c>
      <c r="D1" s="77">
        <v>2</v>
      </c>
      <c r="E1" s="77">
        <v>3</v>
      </c>
      <c r="F1" s="77">
        <v>4</v>
      </c>
      <c r="G1" s="77">
        <v>5</v>
      </c>
      <c r="H1" s="77">
        <v>6</v>
      </c>
      <c r="I1" s="77">
        <v>7</v>
      </c>
      <c r="J1" s="77">
        <v>8</v>
      </c>
      <c r="K1" s="77">
        <v>9</v>
      </c>
      <c r="L1" s="77">
        <v>10</v>
      </c>
      <c r="M1" s="77">
        <v>11</v>
      </c>
      <c r="N1" s="77">
        <v>12</v>
      </c>
      <c r="O1" s="77">
        <v>13</v>
      </c>
      <c r="P1" s="77">
        <v>14</v>
      </c>
      <c r="Q1" s="77">
        <v>15</v>
      </c>
      <c r="R1" s="77">
        <v>16</v>
      </c>
      <c r="S1" s="77">
        <v>17</v>
      </c>
      <c r="T1" s="77">
        <v>18</v>
      </c>
      <c r="U1" s="77">
        <v>19</v>
      </c>
      <c r="V1" s="77">
        <v>20</v>
      </c>
      <c r="W1" s="77">
        <v>21</v>
      </c>
      <c r="X1" s="77">
        <v>22</v>
      </c>
      <c r="Y1" s="77">
        <v>23</v>
      </c>
      <c r="Z1" s="77">
        <v>24</v>
      </c>
      <c r="AA1" s="77">
        <v>25</v>
      </c>
      <c r="AB1" s="77">
        <v>26</v>
      </c>
      <c r="AC1" s="77">
        <v>27</v>
      </c>
      <c r="AD1" s="77">
        <v>28</v>
      </c>
      <c r="AE1" s="77">
        <v>29</v>
      </c>
      <c r="AF1" s="77">
        <v>30</v>
      </c>
      <c r="AG1" s="77">
        <v>31</v>
      </c>
      <c r="AH1" s="77">
        <v>32</v>
      </c>
      <c r="AI1" s="77">
        <v>33</v>
      </c>
      <c r="AJ1" s="77">
        <v>34</v>
      </c>
      <c r="AK1" s="78"/>
      <c r="AL1" s="71"/>
      <c r="AM1" s="71"/>
      <c r="AN1" s="71"/>
      <c r="AO1" s="71"/>
      <c r="AP1" s="78"/>
      <c r="AQ1" s="94"/>
    </row>
    <row r="2" spans="1:47" x14ac:dyDescent="0.25">
      <c r="A2" s="71" t="s">
        <v>5</v>
      </c>
      <c r="B2" s="71" t="s">
        <v>67</v>
      </c>
      <c r="C2" s="72" t="s">
        <v>9</v>
      </c>
      <c r="D2" s="72" t="s">
        <v>9</v>
      </c>
      <c r="E2" s="72" t="s">
        <v>9</v>
      </c>
      <c r="F2" s="72" t="s">
        <v>9</v>
      </c>
      <c r="G2" s="72" t="s">
        <v>9</v>
      </c>
      <c r="H2" s="72" t="s">
        <v>9</v>
      </c>
      <c r="I2" s="72" t="s">
        <v>9</v>
      </c>
      <c r="J2" s="72" t="s">
        <v>9</v>
      </c>
      <c r="K2" s="72" t="s">
        <v>9</v>
      </c>
      <c r="L2" s="72" t="s">
        <v>9</v>
      </c>
      <c r="M2" s="72" t="s">
        <v>9</v>
      </c>
      <c r="N2" s="72" t="s">
        <v>9</v>
      </c>
      <c r="O2" s="72" t="s">
        <v>9</v>
      </c>
      <c r="P2" s="72" t="s">
        <v>9</v>
      </c>
      <c r="Q2" s="72" t="s">
        <v>9</v>
      </c>
      <c r="R2" s="72" t="s">
        <v>9</v>
      </c>
      <c r="S2" s="72" t="s">
        <v>9</v>
      </c>
      <c r="T2" s="72" t="s">
        <v>9</v>
      </c>
      <c r="U2" s="72" t="s">
        <v>9</v>
      </c>
      <c r="V2" s="72" t="s">
        <v>9</v>
      </c>
      <c r="W2" s="72" t="s">
        <v>9</v>
      </c>
      <c r="X2" s="72" t="s">
        <v>9</v>
      </c>
      <c r="Y2" s="72" t="s">
        <v>9</v>
      </c>
      <c r="Z2" s="72" t="s">
        <v>9</v>
      </c>
      <c r="AA2" s="72" t="s">
        <v>9</v>
      </c>
      <c r="AB2" s="72" t="s">
        <v>9</v>
      </c>
      <c r="AC2" s="72" t="s">
        <v>9</v>
      </c>
      <c r="AD2" s="72" t="s">
        <v>9</v>
      </c>
      <c r="AE2" s="72" t="s">
        <v>9</v>
      </c>
      <c r="AF2" s="72" t="s">
        <v>9</v>
      </c>
      <c r="AG2" s="72" t="s">
        <v>9</v>
      </c>
      <c r="AH2" s="72" t="s">
        <v>9</v>
      </c>
      <c r="AI2" s="72" t="s">
        <v>9</v>
      </c>
      <c r="AJ2" s="72" t="s">
        <v>9</v>
      </c>
      <c r="AK2" s="73" t="s">
        <v>68</v>
      </c>
      <c r="AL2" s="74" t="s">
        <v>69</v>
      </c>
      <c r="AM2" s="74" t="s">
        <v>69</v>
      </c>
      <c r="AN2" s="74" t="s">
        <v>69</v>
      </c>
      <c r="AO2" s="74" t="s">
        <v>69</v>
      </c>
      <c r="AP2" s="73" t="s">
        <v>70</v>
      </c>
      <c r="AQ2" s="93"/>
      <c r="AS2" s="75" t="s">
        <v>71</v>
      </c>
      <c r="AT2" s="76" t="s">
        <v>67</v>
      </c>
      <c r="AU2" s="76" t="s">
        <v>4</v>
      </c>
    </row>
    <row r="3" spans="1:47" ht="15" x14ac:dyDescent="0.35">
      <c r="A3" s="81"/>
      <c r="B3" s="80" t="s">
        <v>84</v>
      </c>
      <c r="C3" s="81">
        <v>2</v>
      </c>
      <c r="D3" s="80">
        <v>13</v>
      </c>
      <c r="E3" s="80">
        <v>9</v>
      </c>
      <c r="F3" s="80">
        <v>7</v>
      </c>
      <c r="G3" s="80">
        <v>7</v>
      </c>
      <c r="H3" s="80">
        <v>11</v>
      </c>
      <c r="I3" s="80">
        <v>20</v>
      </c>
      <c r="J3" s="80">
        <v>5</v>
      </c>
      <c r="K3" s="80">
        <v>19</v>
      </c>
      <c r="L3" s="80">
        <v>20</v>
      </c>
      <c r="M3" s="80">
        <v>8</v>
      </c>
      <c r="N3" s="80">
        <v>20</v>
      </c>
      <c r="O3" s="80">
        <v>26</v>
      </c>
      <c r="P3" s="80">
        <v>8</v>
      </c>
      <c r="Q3" s="80">
        <v>36</v>
      </c>
      <c r="R3" s="80">
        <v>5</v>
      </c>
      <c r="S3" s="80">
        <v>4</v>
      </c>
      <c r="T3" s="80">
        <v>12</v>
      </c>
      <c r="U3" s="80">
        <v>11</v>
      </c>
      <c r="V3" s="80">
        <v>8</v>
      </c>
      <c r="W3" s="80">
        <v>2</v>
      </c>
      <c r="X3" s="80">
        <v>19</v>
      </c>
      <c r="Y3" s="80">
        <v>5</v>
      </c>
      <c r="Z3" s="80">
        <v>7</v>
      </c>
      <c r="AA3" s="80">
        <v>12</v>
      </c>
      <c r="AB3" s="80">
        <v>12</v>
      </c>
      <c r="AC3" s="80">
        <v>24</v>
      </c>
      <c r="AD3" s="80">
        <v>15</v>
      </c>
      <c r="AE3" s="80"/>
      <c r="AF3" s="80"/>
      <c r="AG3" s="80"/>
      <c r="AH3" s="80"/>
      <c r="AI3" s="80"/>
      <c r="AJ3" s="80"/>
      <c r="AK3" s="85">
        <f t="shared" ref="AK3:AK30" si="0">SUM(C3:AJ3)</f>
        <v>347</v>
      </c>
      <c r="AL3" s="84">
        <f t="shared" ref="AL3:AL18" si="1">SMALL($C3:$AJ3,1)</f>
        <v>2</v>
      </c>
      <c r="AM3" s="84">
        <f t="shared" ref="AM3:AM8" si="2">SMALL($C3:$AJ3,2)</f>
        <v>2</v>
      </c>
      <c r="AN3" s="84">
        <f t="shared" ref="AN3:AN8" si="3">SMALL($C3:$AJ3,3)</f>
        <v>4</v>
      </c>
      <c r="AO3" s="84">
        <f t="shared" ref="AO3:AO8" si="4">SMALL($C3:$AJ3,4)</f>
        <v>5</v>
      </c>
      <c r="AP3" s="85">
        <f t="shared" ref="AP3:AP25" si="5">AK3-AO3-AN3-AM3-AL3</f>
        <v>334</v>
      </c>
      <c r="AQ3" s="95">
        <f t="shared" ref="AQ3:AQ22" si="6">SUM(AL3:AO3)</f>
        <v>13</v>
      </c>
      <c r="AS3" s="79">
        <v>1</v>
      </c>
      <c r="AT3" s="80" t="s">
        <v>90</v>
      </c>
      <c r="AU3" s="80">
        <v>17</v>
      </c>
    </row>
    <row r="4" spans="1:47" ht="15" x14ac:dyDescent="0.35">
      <c r="A4" s="81"/>
      <c r="B4" s="80" t="s">
        <v>90</v>
      </c>
      <c r="C4" s="81">
        <v>17</v>
      </c>
      <c r="D4" s="80">
        <v>7</v>
      </c>
      <c r="E4" s="80">
        <v>16</v>
      </c>
      <c r="F4" s="80">
        <v>11</v>
      </c>
      <c r="G4" s="80">
        <v>10</v>
      </c>
      <c r="H4" s="80">
        <v>24</v>
      </c>
      <c r="I4" s="80">
        <v>14</v>
      </c>
      <c r="J4" s="80">
        <v>13</v>
      </c>
      <c r="K4" s="80">
        <v>7</v>
      </c>
      <c r="L4" s="80">
        <v>19</v>
      </c>
      <c r="M4" s="80">
        <v>12</v>
      </c>
      <c r="N4" s="80">
        <v>23</v>
      </c>
      <c r="O4" s="80">
        <v>14</v>
      </c>
      <c r="P4" s="80">
        <v>12</v>
      </c>
      <c r="Q4" s="80">
        <v>19</v>
      </c>
      <c r="R4" s="80">
        <v>12</v>
      </c>
      <c r="S4" s="80">
        <v>14</v>
      </c>
      <c r="T4" s="80">
        <v>15</v>
      </c>
      <c r="U4" s="80">
        <v>15</v>
      </c>
      <c r="V4" s="80">
        <v>7</v>
      </c>
      <c r="W4" s="80">
        <v>4</v>
      </c>
      <c r="X4" s="80">
        <v>10</v>
      </c>
      <c r="Y4" s="80">
        <v>13</v>
      </c>
      <c r="Z4" s="80">
        <v>20</v>
      </c>
      <c r="AA4" s="80">
        <v>18</v>
      </c>
      <c r="AB4" s="80">
        <v>10</v>
      </c>
      <c r="AC4" s="80">
        <v>16</v>
      </c>
      <c r="AD4" s="80">
        <v>8</v>
      </c>
      <c r="AE4" s="80"/>
      <c r="AF4" s="80"/>
      <c r="AG4" s="80"/>
      <c r="AH4" s="81"/>
      <c r="AI4" s="80"/>
      <c r="AJ4" s="80"/>
      <c r="AK4" s="85">
        <f t="shared" si="0"/>
        <v>380</v>
      </c>
      <c r="AL4" s="84">
        <f t="shared" si="1"/>
        <v>4</v>
      </c>
      <c r="AM4" s="84">
        <f t="shared" si="2"/>
        <v>7</v>
      </c>
      <c r="AN4" s="84">
        <f t="shared" si="3"/>
        <v>7</v>
      </c>
      <c r="AO4" s="84">
        <f t="shared" si="4"/>
        <v>7</v>
      </c>
      <c r="AP4" s="85">
        <f t="shared" si="5"/>
        <v>355</v>
      </c>
      <c r="AQ4" s="95">
        <f t="shared" si="6"/>
        <v>25</v>
      </c>
      <c r="AS4" s="79">
        <v>2</v>
      </c>
      <c r="AT4" s="83" t="s">
        <v>113</v>
      </c>
      <c r="AU4" s="82">
        <v>15</v>
      </c>
    </row>
    <row r="5" spans="1:47" ht="15" x14ac:dyDescent="0.35">
      <c r="A5" s="81"/>
      <c r="B5" s="80" t="s">
        <v>78</v>
      </c>
      <c r="C5" s="81">
        <v>8</v>
      </c>
      <c r="D5" s="80">
        <v>10</v>
      </c>
      <c r="E5" s="80">
        <v>10</v>
      </c>
      <c r="F5" s="80">
        <v>11</v>
      </c>
      <c r="G5" s="80">
        <v>11</v>
      </c>
      <c r="H5" s="80">
        <v>15</v>
      </c>
      <c r="I5" s="80">
        <v>16</v>
      </c>
      <c r="J5" s="80">
        <v>16</v>
      </c>
      <c r="K5" s="80">
        <v>6</v>
      </c>
      <c r="L5" s="80">
        <v>16</v>
      </c>
      <c r="M5" s="80">
        <v>6</v>
      </c>
      <c r="N5" s="80">
        <v>22</v>
      </c>
      <c r="O5" s="80">
        <v>8</v>
      </c>
      <c r="P5" s="80">
        <v>7</v>
      </c>
      <c r="Q5" s="80">
        <v>16</v>
      </c>
      <c r="R5" s="80">
        <v>10</v>
      </c>
      <c r="S5" s="80">
        <v>19</v>
      </c>
      <c r="T5" s="80">
        <v>34</v>
      </c>
      <c r="U5" s="80">
        <v>14</v>
      </c>
      <c r="V5" s="80">
        <v>5</v>
      </c>
      <c r="W5" s="80">
        <v>10</v>
      </c>
      <c r="X5" s="80">
        <v>9</v>
      </c>
      <c r="Y5" s="80">
        <v>0</v>
      </c>
      <c r="Z5" s="80">
        <v>19</v>
      </c>
      <c r="AA5" s="80">
        <v>21</v>
      </c>
      <c r="AB5" s="80">
        <v>10</v>
      </c>
      <c r="AC5" s="80">
        <v>17</v>
      </c>
      <c r="AD5" s="80">
        <v>8</v>
      </c>
      <c r="AE5" s="80"/>
      <c r="AF5" s="80"/>
      <c r="AG5" s="80"/>
      <c r="AH5" s="80"/>
      <c r="AI5" s="80"/>
      <c r="AJ5" s="80"/>
      <c r="AK5" s="85">
        <f t="shared" si="0"/>
        <v>354</v>
      </c>
      <c r="AL5" s="84">
        <f t="shared" si="1"/>
        <v>0</v>
      </c>
      <c r="AM5" s="84">
        <f t="shared" si="2"/>
        <v>5</v>
      </c>
      <c r="AN5" s="84">
        <f t="shared" si="3"/>
        <v>6</v>
      </c>
      <c r="AO5" s="84">
        <f t="shared" si="4"/>
        <v>6</v>
      </c>
      <c r="AP5" s="85">
        <f t="shared" si="5"/>
        <v>337</v>
      </c>
      <c r="AQ5" s="95">
        <f t="shared" si="6"/>
        <v>17</v>
      </c>
      <c r="AS5" s="79">
        <v>3</v>
      </c>
      <c r="AT5" s="83" t="s">
        <v>113</v>
      </c>
      <c r="AU5" s="82">
        <v>18</v>
      </c>
    </row>
    <row r="6" spans="1:47" ht="15" x14ac:dyDescent="0.35">
      <c r="A6" s="81"/>
      <c r="B6" s="80" t="s">
        <v>85</v>
      </c>
      <c r="C6" s="81">
        <v>5</v>
      </c>
      <c r="D6" s="80">
        <v>15</v>
      </c>
      <c r="E6" s="80">
        <v>14</v>
      </c>
      <c r="F6" s="80">
        <v>4</v>
      </c>
      <c r="G6" s="80">
        <v>9</v>
      </c>
      <c r="H6" s="80">
        <v>17</v>
      </c>
      <c r="I6" s="80">
        <v>12</v>
      </c>
      <c r="J6" s="80">
        <v>16</v>
      </c>
      <c r="K6" s="80">
        <v>4</v>
      </c>
      <c r="L6" s="80">
        <v>19</v>
      </c>
      <c r="M6" s="80">
        <v>14</v>
      </c>
      <c r="N6" s="80">
        <v>19</v>
      </c>
      <c r="O6" s="80">
        <v>5</v>
      </c>
      <c r="P6" s="80">
        <v>17</v>
      </c>
      <c r="Q6" s="80">
        <v>14</v>
      </c>
      <c r="R6" s="80">
        <v>12</v>
      </c>
      <c r="S6" s="80">
        <v>17</v>
      </c>
      <c r="T6" s="80">
        <v>27</v>
      </c>
      <c r="U6" s="80">
        <v>13</v>
      </c>
      <c r="V6" s="80">
        <v>0</v>
      </c>
      <c r="W6" s="80">
        <v>10</v>
      </c>
      <c r="X6" s="80">
        <v>9</v>
      </c>
      <c r="Y6" s="80">
        <v>9</v>
      </c>
      <c r="Z6" s="80">
        <v>5</v>
      </c>
      <c r="AA6" s="80">
        <v>11</v>
      </c>
      <c r="AB6" s="80">
        <v>18</v>
      </c>
      <c r="AC6" s="80">
        <v>16</v>
      </c>
      <c r="AD6" s="80">
        <v>14</v>
      </c>
      <c r="AE6" s="80"/>
      <c r="AF6" s="80"/>
      <c r="AG6" s="80"/>
      <c r="AH6" s="80"/>
      <c r="AI6" s="80"/>
      <c r="AJ6" s="80"/>
      <c r="AK6" s="85">
        <f t="shared" si="0"/>
        <v>345</v>
      </c>
      <c r="AL6" s="84">
        <f t="shared" si="1"/>
        <v>0</v>
      </c>
      <c r="AM6" s="84">
        <f t="shared" si="2"/>
        <v>4</v>
      </c>
      <c r="AN6" s="84">
        <f t="shared" si="3"/>
        <v>4</v>
      </c>
      <c r="AO6" s="84">
        <f t="shared" si="4"/>
        <v>5</v>
      </c>
      <c r="AP6" s="85">
        <f t="shared" si="5"/>
        <v>332</v>
      </c>
      <c r="AQ6" s="95">
        <f t="shared" si="6"/>
        <v>13</v>
      </c>
      <c r="AS6" s="79">
        <v>4</v>
      </c>
      <c r="AT6" s="80" t="s">
        <v>73</v>
      </c>
      <c r="AU6" s="82">
        <v>15</v>
      </c>
    </row>
    <row r="7" spans="1:47" ht="15" x14ac:dyDescent="0.35">
      <c r="A7" s="81"/>
      <c r="B7" s="80" t="s">
        <v>82</v>
      </c>
      <c r="C7" s="81">
        <v>13</v>
      </c>
      <c r="D7" s="80">
        <v>5</v>
      </c>
      <c r="E7" s="80">
        <v>14</v>
      </c>
      <c r="F7" s="80">
        <v>5</v>
      </c>
      <c r="G7" s="80">
        <v>11</v>
      </c>
      <c r="H7" s="80">
        <v>28</v>
      </c>
      <c r="I7" s="80">
        <v>15</v>
      </c>
      <c r="J7" s="80">
        <v>11</v>
      </c>
      <c r="K7" s="80">
        <v>6</v>
      </c>
      <c r="L7" s="80">
        <v>14</v>
      </c>
      <c r="M7" s="80">
        <v>10</v>
      </c>
      <c r="N7" s="80">
        <v>19</v>
      </c>
      <c r="O7" s="80">
        <v>17</v>
      </c>
      <c r="P7" s="80">
        <v>10</v>
      </c>
      <c r="Q7" s="80">
        <v>8</v>
      </c>
      <c r="R7" s="80">
        <v>9</v>
      </c>
      <c r="S7" s="80">
        <v>18</v>
      </c>
      <c r="T7" s="80">
        <v>35</v>
      </c>
      <c r="U7" s="80">
        <v>17</v>
      </c>
      <c r="V7" s="80">
        <v>9</v>
      </c>
      <c r="W7" s="80">
        <v>14</v>
      </c>
      <c r="X7" s="80">
        <v>14</v>
      </c>
      <c r="Y7" s="80">
        <v>17</v>
      </c>
      <c r="Z7" s="80">
        <v>11</v>
      </c>
      <c r="AA7" s="80">
        <v>14</v>
      </c>
      <c r="AB7" s="80">
        <v>10</v>
      </c>
      <c r="AC7" s="80">
        <v>20</v>
      </c>
      <c r="AD7" s="80">
        <v>9</v>
      </c>
      <c r="AE7" s="80"/>
      <c r="AF7" s="80"/>
      <c r="AG7" s="80"/>
      <c r="AH7" s="80"/>
      <c r="AI7" s="80"/>
      <c r="AJ7" s="80"/>
      <c r="AK7" s="85">
        <f t="shared" si="0"/>
        <v>383</v>
      </c>
      <c r="AL7" s="84">
        <f t="shared" si="1"/>
        <v>5</v>
      </c>
      <c r="AM7" s="84">
        <f t="shared" si="2"/>
        <v>5</v>
      </c>
      <c r="AN7" s="84">
        <f t="shared" si="3"/>
        <v>6</v>
      </c>
      <c r="AO7" s="84">
        <f t="shared" si="4"/>
        <v>8</v>
      </c>
      <c r="AP7" s="85">
        <f t="shared" si="5"/>
        <v>359</v>
      </c>
      <c r="AQ7" s="95">
        <f t="shared" si="6"/>
        <v>24</v>
      </c>
      <c r="AS7" s="79">
        <v>5</v>
      </c>
      <c r="AT7" s="80" t="s">
        <v>74</v>
      </c>
      <c r="AU7" s="82">
        <v>20</v>
      </c>
    </row>
    <row r="8" spans="1:47" ht="15" x14ac:dyDescent="0.35">
      <c r="A8" s="81"/>
      <c r="B8" s="80" t="s">
        <v>110</v>
      </c>
      <c r="C8" s="81">
        <v>6</v>
      </c>
      <c r="D8" s="80">
        <v>10</v>
      </c>
      <c r="E8" s="80">
        <v>18</v>
      </c>
      <c r="F8" s="80">
        <v>6</v>
      </c>
      <c r="G8" s="80">
        <v>12</v>
      </c>
      <c r="H8" s="80">
        <v>18</v>
      </c>
      <c r="I8" s="80">
        <v>18</v>
      </c>
      <c r="J8" s="80">
        <v>10</v>
      </c>
      <c r="K8" s="80">
        <v>7</v>
      </c>
      <c r="L8" s="80">
        <v>15</v>
      </c>
      <c r="M8" s="80">
        <v>4</v>
      </c>
      <c r="N8" s="80">
        <v>17</v>
      </c>
      <c r="O8" s="80">
        <v>9</v>
      </c>
      <c r="P8" s="80">
        <v>12</v>
      </c>
      <c r="Q8" s="80">
        <v>11</v>
      </c>
      <c r="R8" s="80">
        <v>15</v>
      </c>
      <c r="S8" s="80">
        <v>17</v>
      </c>
      <c r="T8" s="80">
        <v>18</v>
      </c>
      <c r="U8" s="80">
        <v>21</v>
      </c>
      <c r="V8" s="80">
        <v>2</v>
      </c>
      <c r="W8" s="80">
        <v>2</v>
      </c>
      <c r="X8" s="80">
        <v>12</v>
      </c>
      <c r="Y8" s="80">
        <v>10</v>
      </c>
      <c r="Z8" s="80">
        <v>12</v>
      </c>
      <c r="AA8" s="80">
        <v>19</v>
      </c>
      <c r="AB8" s="80">
        <v>8</v>
      </c>
      <c r="AC8" s="80">
        <v>20</v>
      </c>
      <c r="AD8" s="80">
        <v>19</v>
      </c>
      <c r="AE8" s="80"/>
      <c r="AF8" s="80"/>
      <c r="AG8" s="80"/>
      <c r="AH8" s="80"/>
      <c r="AI8" s="80"/>
      <c r="AJ8" s="80"/>
      <c r="AK8" s="85">
        <f t="shared" si="0"/>
        <v>348</v>
      </c>
      <c r="AL8" s="84">
        <f t="shared" si="1"/>
        <v>2</v>
      </c>
      <c r="AM8" s="84">
        <f t="shared" si="2"/>
        <v>2</v>
      </c>
      <c r="AN8" s="84">
        <f t="shared" si="3"/>
        <v>4</v>
      </c>
      <c r="AO8" s="84">
        <f t="shared" si="4"/>
        <v>6</v>
      </c>
      <c r="AP8" s="85">
        <f t="shared" si="5"/>
        <v>334</v>
      </c>
      <c r="AQ8" s="95">
        <f t="shared" si="6"/>
        <v>14</v>
      </c>
      <c r="AS8" s="79">
        <v>6</v>
      </c>
      <c r="AT8" s="83" t="s">
        <v>83</v>
      </c>
      <c r="AU8" s="80">
        <v>30</v>
      </c>
    </row>
    <row r="9" spans="1:47" ht="15" x14ac:dyDescent="0.35">
      <c r="A9" s="81"/>
      <c r="B9" s="80" t="s">
        <v>81</v>
      </c>
      <c r="C9" s="81">
        <v>6</v>
      </c>
      <c r="D9" s="80">
        <v>4</v>
      </c>
      <c r="E9" s="80">
        <v>5</v>
      </c>
      <c r="F9" s="80">
        <v>7</v>
      </c>
      <c r="G9" s="80">
        <v>7</v>
      </c>
      <c r="H9" s="80">
        <v>12</v>
      </c>
      <c r="I9" s="80">
        <v>23</v>
      </c>
      <c r="J9" s="80">
        <v>17</v>
      </c>
      <c r="K9" s="80">
        <v>4</v>
      </c>
      <c r="L9" s="80">
        <v>26</v>
      </c>
      <c r="M9" s="80">
        <v>15</v>
      </c>
      <c r="N9" s="80">
        <v>13</v>
      </c>
      <c r="O9" s="80">
        <v>13</v>
      </c>
      <c r="P9" s="80">
        <v>9</v>
      </c>
      <c r="Q9" s="80">
        <v>9</v>
      </c>
      <c r="R9" s="80">
        <v>10</v>
      </c>
      <c r="S9" s="80">
        <v>25</v>
      </c>
      <c r="T9" s="80">
        <v>18</v>
      </c>
      <c r="U9" s="80">
        <v>12</v>
      </c>
      <c r="V9" s="80">
        <v>12</v>
      </c>
      <c r="W9" s="80">
        <v>7</v>
      </c>
      <c r="X9" s="80">
        <v>17</v>
      </c>
      <c r="Y9" s="80">
        <v>5</v>
      </c>
      <c r="Z9" s="80">
        <v>4</v>
      </c>
      <c r="AA9" s="80">
        <v>14</v>
      </c>
      <c r="AB9" s="80">
        <v>15</v>
      </c>
      <c r="AC9" s="80">
        <v>17</v>
      </c>
      <c r="AD9" s="80">
        <v>4</v>
      </c>
      <c r="AE9" s="80"/>
      <c r="AF9" s="80"/>
      <c r="AG9" s="80"/>
      <c r="AH9" s="80"/>
      <c r="AI9" s="80"/>
      <c r="AJ9" s="80"/>
      <c r="AK9" s="85">
        <f t="shared" si="0"/>
        <v>330</v>
      </c>
      <c r="AL9" s="84">
        <f t="shared" si="1"/>
        <v>4</v>
      </c>
      <c r="AM9" s="84">
        <f t="shared" ref="AM9:AM18" si="7">SMALL($C9:$AJ9,2)</f>
        <v>4</v>
      </c>
      <c r="AN9" s="84">
        <f t="shared" ref="AN9:AN18" si="8">SMALL($C9:$AJ9,3)</f>
        <v>4</v>
      </c>
      <c r="AO9" s="84">
        <f t="shared" ref="AO9:AO18" si="9">SMALL($C9:$AJ9,4)</f>
        <v>4</v>
      </c>
      <c r="AP9" s="85">
        <f t="shared" si="5"/>
        <v>314</v>
      </c>
      <c r="AQ9" s="95">
        <f t="shared" si="6"/>
        <v>16</v>
      </c>
      <c r="AS9" s="79">
        <v>7</v>
      </c>
      <c r="AT9" s="80" t="s">
        <v>73</v>
      </c>
      <c r="AU9" s="82">
        <v>35</v>
      </c>
    </row>
    <row r="10" spans="1:47" ht="15" x14ac:dyDescent="0.35">
      <c r="A10" s="81"/>
      <c r="B10" s="80" t="s">
        <v>79</v>
      </c>
      <c r="C10" s="81">
        <v>4</v>
      </c>
      <c r="D10" s="80">
        <v>15</v>
      </c>
      <c r="E10" s="80">
        <v>15</v>
      </c>
      <c r="F10" s="80">
        <v>11</v>
      </c>
      <c r="G10" s="80">
        <v>12</v>
      </c>
      <c r="H10" s="80">
        <v>20</v>
      </c>
      <c r="I10" s="80">
        <v>14</v>
      </c>
      <c r="J10" s="80">
        <v>19</v>
      </c>
      <c r="K10" s="80">
        <v>16</v>
      </c>
      <c r="L10" s="80">
        <v>15</v>
      </c>
      <c r="M10" s="80">
        <v>7</v>
      </c>
      <c r="N10" s="80">
        <v>15</v>
      </c>
      <c r="O10" s="80">
        <v>22</v>
      </c>
      <c r="P10" s="80">
        <v>14</v>
      </c>
      <c r="Q10" s="80">
        <v>9</v>
      </c>
      <c r="R10" s="80">
        <v>9</v>
      </c>
      <c r="S10" s="80">
        <v>26</v>
      </c>
      <c r="T10" s="80">
        <v>24</v>
      </c>
      <c r="U10" s="80">
        <v>34</v>
      </c>
      <c r="V10" s="80">
        <v>5</v>
      </c>
      <c r="W10" s="80">
        <v>2</v>
      </c>
      <c r="X10" s="80">
        <v>22</v>
      </c>
      <c r="Y10" s="80">
        <v>17</v>
      </c>
      <c r="Z10" s="80">
        <v>17</v>
      </c>
      <c r="AA10" s="80">
        <v>8</v>
      </c>
      <c r="AB10" s="80">
        <v>9</v>
      </c>
      <c r="AC10" s="80">
        <v>23</v>
      </c>
      <c r="AD10" s="80">
        <v>9</v>
      </c>
      <c r="AE10" s="80"/>
      <c r="AF10" s="80"/>
      <c r="AG10" s="80"/>
      <c r="AH10" s="80"/>
      <c r="AI10" s="80"/>
      <c r="AJ10" s="80"/>
      <c r="AK10" s="85">
        <f t="shared" si="0"/>
        <v>413</v>
      </c>
      <c r="AL10" s="84">
        <f t="shared" si="1"/>
        <v>2</v>
      </c>
      <c r="AM10" s="84">
        <f t="shared" si="7"/>
        <v>4</v>
      </c>
      <c r="AN10" s="84">
        <f t="shared" si="8"/>
        <v>5</v>
      </c>
      <c r="AO10" s="84">
        <f t="shared" si="9"/>
        <v>7</v>
      </c>
      <c r="AP10" s="85">
        <f t="shared" si="5"/>
        <v>395</v>
      </c>
      <c r="AQ10" s="95">
        <f t="shared" si="6"/>
        <v>18</v>
      </c>
      <c r="AS10" s="79">
        <v>8</v>
      </c>
      <c r="AT10" s="80" t="s">
        <v>116</v>
      </c>
      <c r="AU10" s="82">
        <v>19</v>
      </c>
    </row>
    <row r="11" spans="1:47" ht="15" x14ac:dyDescent="0.35">
      <c r="A11" s="81"/>
      <c r="B11" s="80" t="s">
        <v>107</v>
      </c>
      <c r="C11" s="81">
        <v>8</v>
      </c>
      <c r="D11" s="80">
        <v>15</v>
      </c>
      <c r="E11" s="80">
        <v>10</v>
      </c>
      <c r="F11" s="80">
        <v>4</v>
      </c>
      <c r="G11" s="80">
        <v>12</v>
      </c>
      <c r="H11" s="80">
        <v>0</v>
      </c>
      <c r="I11" s="80">
        <v>22</v>
      </c>
      <c r="J11" s="80">
        <v>6</v>
      </c>
      <c r="K11" s="80">
        <v>9</v>
      </c>
      <c r="L11" s="80">
        <v>19</v>
      </c>
      <c r="M11" s="80">
        <v>2</v>
      </c>
      <c r="N11" s="80">
        <v>16</v>
      </c>
      <c r="O11" s="80">
        <v>12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0</v>
      </c>
      <c r="AE11" s="80"/>
      <c r="AF11" s="80"/>
      <c r="AG11" s="80"/>
      <c r="AH11" s="80"/>
      <c r="AI11" s="80"/>
      <c r="AJ11" s="80"/>
      <c r="AK11" s="85">
        <f t="shared" si="0"/>
        <v>135</v>
      </c>
      <c r="AL11" s="84">
        <f t="shared" si="1"/>
        <v>0</v>
      </c>
      <c r="AM11" s="84">
        <f t="shared" si="7"/>
        <v>0</v>
      </c>
      <c r="AN11" s="84">
        <f t="shared" si="8"/>
        <v>0</v>
      </c>
      <c r="AO11" s="84">
        <f t="shared" si="9"/>
        <v>0</v>
      </c>
      <c r="AP11" s="85">
        <f t="shared" si="5"/>
        <v>135</v>
      </c>
      <c r="AQ11" s="95">
        <f t="shared" si="6"/>
        <v>0</v>
      </c>
      <c r="AS11" s="79">
        <v>9</v>
      </c>
      <c r="AT11" s="80" t="s">
        <v>86</v>
      </c>
      <c r="AU11" s="82">
        <v>26</v>
      </c>
    </row>
    <row r="12" spans="1:47" ht="15" x14ac:dyDescent="0.35">
      <c r="A12" s="81"/>
      <c r="B12" s="80" t="s">
        <v>77</v>
      </c>
      <c r="C12" s="81">
        <v>7</v>
      </c>
      <c r="D12" s="80">
        <v>12</v>
      </c>
      <c r="E12" s="80">
        <v>17</v>
      </c>
      <c r="F12" s="80">
        <v>12</v>
      </c>
      <c r="G12" s="80">
        <v>7</v>
      </c>
      <c r="H12" s="80">
        <v>14</v>
      </c>
      <c r="I12" s="80">
        <v>15</v>
      </c>
      <c r="J12" s="80">
        <v>13</v>
      </c>
      <c r="K12" s="80">
        <v>11</v>
      </c>
      <c r="L12" s="80">
        <v>25</v>
      </c>
      <c r="M12" s="80">
        <v>12</v>
      </c>
      <c r="N12" s="80">
        <v>20</v>
      </c>
      <c r="O12" s="80">
        <v>5</v>
      </c>
      <c r="P12" s="80">
        <v>18</v>
      </c>
      <c r="Q12" s="80">
        <v>15</v>
      </c>
      <c r="R12" s="80">
        <v>5</v>
      </c>
      <c r="S12" s="80">
        <v>22</v>
      </c>
      <c r="T12" s="80">
        <v>31</v>
      </c>
      <c r="U12" s="80">
        <v>13</v>
      </c>
      <c r="V12" s="80">
        <v>2</v>
      </c>
      <c r="W12" s="80">
        <v>8</v>
      </c>
      <c r="X12" s="80">
        <v>13</v>
      </c>
      <c r="Y12" s="80">
        <v>13</v>
      </c>
      <c r="Z12" s="80">
        <v>12</v>
      </c>
      <c r="AA12" s="80">
        <v>15</v>
      </c>
      <c r="AB12" s="80">
        <v>11</v>
      </c>
      <c r="AC12" s="80">
        <v>25</v>
      </c>
      <c r="AD12" s="80">
        <v>9</v>
      </c>
      <c r="AE12" s="80"/>
      <c r="AF12" s="80"/>
      <c r="AG12" s="80"/>
      <c r="AH12" s="80"/>
      <c r="AI12" s="80"/>
      <c r="AJ12" s="80"/>
      <c r="AK12" s="85">
        <f t="shared" si="0"/>
        <v>382</v>
      </c>
      <c r="AL12" s="84">
        <f t="shared" si="1"/>
        <v>2</v>
      </c>
      <c r="AM12" s="84">
        <f t="shared" si="7"/>
        <v>5</v>
      </c>
      <c r="AN12" s="84">
        <f t="shared" si="8"/>
        <v>5</v>
      </c>
      <c r="AO12" s="84">
        <f t="shared" si="9"/>
        <v>7</v>
      </c>
      <c r="AP12" s="85">
        <f t="shared" si="5"/>
        <v>363</v>
      </c>
      <c r="AQ12" s="95">
        <f t="shared" si="6"/>
        <v>19</v>
      </c>
      <c r="AS12" s="79">
        <v>10</v>
      </c>
      <c r="AT12" s="80" t="s">
        <v>86</v>
      </c>
      <c r="AU12" s="82">
        <v>34</v>
      </c>
    </row>
    <row r="13" spans="1:47" ht="15" x14ac:dyDescent="0.35">
      <c r="A13" s="81"/>
      <c r="B13" s="80" t="s">
        <v>86</v>
      </c>
      <c r="C13" s="81">
        <v>8</v>
      </c>
      <c r="D13" s="80">
        <v>5</v>
      </c>
      <c r="E13" s="80">
        <v>9</v>
      </c>
      <c r="F13" s="80">
        <v>4</v>
      </c>
      <c r="G13" s="80">
        <v>17</v>
      </c>
      <c r="H13" s="80">
        <v>19</v>
      </c>
      <c r="I13" s="80">
        <v>23</v>
      </c>
      <c r="J13" s="80">
        <v>17</v>
      </c>
      <c r="K13" s="80">
        <v>26</v>
      </c>
      <c r="L13" s="80">
        <v>34</v>
      </c>
      <c r="M13" s="80">
        <v>6</v>
      </c>
      <c r="N13" s="80">
        <v>23</v>
      </c>
      <c r="O13" s="80">
        <v>17</v>
      </c>
      <c r="P13" s="80">
        <v>12</v>
      </c>
      <c r="Q13" s="80">
        <v>32</v>
      </c>
      <c r="R13" s="80">
        <v>19</v>
      </c>
      <c r="S13" s="80">
        <v>25</v>
      </c>
      <c r="T13" s="80">
        <v>26</v>
      </c>
      <c r="U13" s="80">
        <v>17</v>
      </c>
      <c r="V13" s="80">
        <v>2</v>
      </c>
      <c r="W13" s="80">
        <v>11</v>
      </c>
      <c r="X13" s="80">
        <v>14</v>
      </c>
      <c r="Y13" s="80">
        <v>12</v>
      </c>
      <c r="Z13" s="80">
        <v>18</v>
      </c>
      <c r="AA13" s="80">
        <v>11</v>
      </c>
      <c r="AB13" s="80">
        <v>12</v>
      </c>
      <c r="AC13" s="80">
        <v>21</v>
      </c>
      <c r="AD13" s="80">
        <v>11</v>
      </c>
      <c r="AE13" s="80"/>
      <c r="AF13" s="80"/>
      <c r="AG13" s="80"/>
      <c r="AH13" s="80"/>
      <c r="AI13" s="80"/>
      <c r="AJ13" s="80"/>
      <c r="AK13" s="85">
        <f t="shared" si="0"/>
        <v>451</v>
      </c>
      <c r="AL13" s="84">
        <f t="shared" si="1"/>
        <v>2</v>
      </c>
      <c r="AM13" s="84">
        <f t="shared" si="7"/>
        <v>4</v>
      </c>
      <c r="AN13" s="84">
        <f t="shared" si="8"/>
        <v>5</v>
      </c>
      <c r="AO13" s="84">
        <f t="shared" si="9"/>
        <v>6</v>
      </c>
      <c r="AP13" s="85">
        <f t="shared" si="5"/>
        <v>434</v>
      </c>
      <c r="AQ13" s="95">
        <f t="shared" si="6"/>
        <v>17</v>
      </c>
      <c r="AS13" s="79">
        <v>11</v>
      </c>
      <c r="AT13" s="80" t="s">
        <v>81</v>
      </c>
      <c r="AU13" s="82">
        <v>15</v>
      </c>
    </row>
    <row r="14" spans="1:47" ht="15" x14ac:dyDescent="0.35">
      <c r="A14" s="81"/>
      <c r="B14" s="80" t="s">
        <v>74</v>
      </c>
      <c r="C14" s="81">
        <v>6</v>
      </c>
      <c r="D14" s="80">
        <v>9</v>
      </c>
      <c r="E14" s="80">
        <v>7</v>
      </c>
      <c r="F14" s="80">
        <v>7</v>
      </c>
      <c r="G14" s="80">
        <v>20</v>
      </c>
      <c r="H14" s="80">
        <v>19</v>
      </c>
      <c r="I14" s="80">
        <v>26</v>
      </c>
      <c r="J14" s="80">
        <v>12</v>
      </c>
      <c r="K14" s="80">
        <v>8</v>
      </c>
      <c r="L14" s="80">
        <v>21</v>
      </c>
      <c r="M14" s="80">
        <v>7</v>
      </c>
      <c r="N14" s="80">
        <v>17</v>
      </c>
      <c r="O14" s="80">
        <v>16</v>
      </c>
      <c r="P14" s="80">
        <v>12</v>
      </c>
      <c r="Q14" s="80">
        <v>14</v>
      </c>
      <c r="R14" s="80">
        <v>7</v>
      </c>
      <c r="S14" s="80">
        <v>17</v>
      </c>
      <c r="T14" s="80">
        <v>13</v>
      </c>
      <c r="U14" s="80">
        <v>25</v>
      </c>
      <c r="V14" s="80">
        <v>9</v>
      </c>
      <c r="W14" s="80">
        <v>6</v>
      </c>
      <c r="X14" s="80">
        <v>19</v>
      </c>
      <c r="Y14" s="80">
        <v>13</v>
      </c>
      <c r="Z14" s="80">
        <v>24</v>
      </c>
      <c r="AA14" s="80">
        <v>14</v>
      </c>
      <c r="AB14" s="80">
        <v>16</v>
      </c>
      <c r="AC14" s="80">
        <v>19</v>
      </c>
      <c r="AD14" s="80">
        <v>16</v>
      </c>
      <c r="AE14" s="80"/>
      <c r="AF14" s="80"/>
      <c r="AG14" s="80"/>
      <c r="AH14" s="80"/>
      <c r="AI14" s="80"/>
      <c r="AJ14" s="80"/>
      <c r="AK14" s="85">
        <f t="shared" si="0"/>
        <v>399</v>
      </c>
      <c r="AL14" s="84">
        <f t="shared" si="1"/>
        <v>6</v>
      </c>
      <c r="AM14" s="84">
        <f t="shared" si="7"/>
        <v>6</v>
      </c>
      <c r="AN14" s="84">
        <f t="shared" si="8"/>
        <v>7</v>
      </c>
      <c r="AO14" s="84">
        <f t="shared" si="9"/>
        <v>7</v>
      </c>
      <c r="AP14" s="85">
        <f t="shared" si="5"/>
        <v>373</v>
      </c>
      <c r="AQ14" s="95">
        <f t="shared" si="6"/>
        <v>26</v>
      </c>
      <c r="AS14" s="79">
        <v>12</v>
      </c>
      <c r="AT14" s="80" t="s">
        <v>87</v>
      </c>
      <c r="AU14" s="82">
        <v>25</v>
      </c>
    </row>
    <row r="15" spans="1:47" ht="15" x14ac:dyDescent="0.35">
      <c r="A15" s="81"/>
      <c r="B15" s="81" t="s">
        <v>111</v>
      </c>
      <c r="C15" s="81">
        <v>6</v>
      </c>
      <c r="D15" s="80">
        <v>12</v>
      </c>
      <c r="E15" s="80">
        <v>10</v>
      </c>
      <c r="F15" s="80">
        <v>8</v>
      </c>
      <c r="G15" s="80">
        <v>15</v>
      </c>
      <c r="H15" s="80">
        <v>18</v>
      </c>
      <c r="I15" s="80">
        <v>18</v>
      </c>
      <c r="J15" s="80">
        <v>12</v>
      </c>
      <c r="K15" s="80">
        <v>18</v>
      </c>
      <c r="L15" s="80">
        <v>21</v>
      </c>
      <c r="M15" s="80">
        <v>5</v>
      </c>
      <c r="N15" s="80">
        <v>23</v>
      </c>
      <c r="O15" s="80">
        <v>25</v>
      </c>
      <c r="P15" s="80">
        <v>17</v>
      </c>
      <c r="Q15" s="80">
        <v>33</v>
      </c>
      <c r="R15" s="80">
        <v>9</v>
      </c>
      <c r="S15" s="80">
        <v>18</v>
      </c>
      <c r="T15" s="80">
        <v>20</v>
      </c>
      <c r="U15" s="80">
        <v>22</v>
      </c>
      <c r="V15" s="80">
        <v>9</v>
      </c>
      <c r="W15" s="80">
        <v>6</v>
      </c>
      <c r="X15" s="80">
        <v>23</v>
      </c>
      <c r="Y15" s="80">
        <v>12</v>
      </c>
      <c r="Z15" s="80">
        <v>12</v>
      </c>
      <c r="AA15" s="80">
        <v>13</v>
      </c>
      <c r="AB15" s="80">
        <v>11</v>
      </c>
      <c r="AC15" s="80">
        <v>21</v>
      </c>
      <c r="AD15" s="80">
        <v>6</v>
      </c>
      <c r="AE15" s="80"/>
      <c r="AF15" s="80"/>
      <c r="AG15" s="80"/>
      <c r="AH15" s="80"/>
      <c r="AI15" s="80"/>
      <c r="AJ15" s="80"/>
      <c r="AK15" s="85">
        <f t="shared" si="0"/>
        <v>423</v>
      </c>
      <c r="AL15" s="84">
        <f t="shared" si="1"/>
        <v>5</v>
      </c>
      <c r="AM15" s="84">
        <f t="shared" si="7"/>
        <v>6</v>
      </c>
      <c r="AN15" s="84">
        <f t="shared" si="8"/>
        <v>6</v>
      </c>
      <c r="AO15" s="84">
        <f t="shared" si="9"/>
        <v>6</v>
      </c>
      <c r="AP15" s="85">
        <f t="shared" si="5"/>
        <v>400</v>
      </c>
      <c r="AQ15" s="95">
        <f t="shared" si="6"/>
        <v>23</v>
      </c>
      <c r="AS15" s="79">
        <v>13</v>
      </c>
      <c r="AT15" s="80" t="s">
        <v>84</v>
      </c>
      <c r="AU15" s="82">
        <v>26</v>
      </c>
    </row>
    <row r="16" spans="1:47" ht="15" x14ac:dyDescent="0.35">
      <c r="A16" s="81"/>
      <c r="B16" s="80" t="s">
        <v>73</v>
      </c>
      <c r="C16" s="81">
        <v>7</v>
      </c>
      <c r="D16" s="80">
        <v>5</v>
      </c>
      <c r="E16" s="80">
        <v>15</v>
      </c>
      <c r="F16" s="80">
        <v>15</v>
      </c>
      <c r="G16" s="80">
        <v>17</v>
      </c>
      <c r="H16" s="80">
        <v>14</v>
      </c>
      <c r="I16" s="80">
        <v>35</v>
      </c>
      <c r="J16" s="80">
        <v>9</v>
      </c>
      <c r="K16" s="80">
        <v>14</v>
      </c>
      <c r="L16" s="80">
        <v>14</v>
      </c>
      <c r="M16" s="80">
        <v>6</v>
      </c>
      <c r="N16" s="80">
        <v>17</v>
      </c>
      <c r="O16" s="80">
        <v>5</v>
      </c>
      <c r="P16" s="80">
        <v>21</v>
      </c>
      <c r="Q16" s="80">
        <v>17</v>
      </c>
      <c r="R16" s="80">
        <v>13</v>
      </c>
      <c r="S16" s="80">
        <v>13</v>
      </c>
      <c r="T16" s="80">
        <v>14</v>
      </c>
      <c r="U16" s="80">
        <v>9</v>
      </c>
      <c r="V16" s="80">
        <v>6</v>
      </c>
      <c r="W16" s="80">
        <v>7</v>
      </c>
      <c r="X16" s="80">
        <v>12</v>
      </c>
      <c r="Y16" s="80">
        <v>6</v>
      </c>
      <c r="Z16" s="80">
        <v>6</v>
      </c>
      <c r="AA16" s="80">
        <v>11</v>
      </c>
      <c r="AB16" s="80">
        <v>9</v>
      </c>
      <c r="AC16" s="80">
        <v>25</v>
      </c>
      <c r="AD16" s="80">
        <v>14</v>
      </c>
      <c r="AE16" s="80"/>
      <c r="AF16" s="80"/>
      <c r="AG16" s="80"/>
      <c r="AH16" s="80"/>
      <c r="AI16" s="80"/>
      <c r="AJ16" s="80"/>
      <c r="AK16" s="85">
        <f t="shared" si="0"/>
        <v>356</v>
      </c>
      <c r="AL16" s="84">
        <f t="shared" si="1"/>
        <v>5</v>
      </c>
      <c r="AM16" s="84">
        <f t="shared" si="7"/>
        <v>5</v>
      </c>
      <c r="AN16" s="84">
        <f t="shared" si="8"/>
        <v>6</v>
      </c>
      <c r="AO16" s="84">
        <f t="shared" si="9"/>
        <v>6</v>
      </c>
      <c r="AP16" s="85">
        <f t="shared" si="5"/>
        <v>334</v>
      </c>
      <c r="AQ16" s="95">
        <f t="shared" si="6"/>
        <v>22</v>
      </c>
      <c r="AS16" s="79">
        <v>14</v>
      </c>
      <c r="AT16" s="80" t="s">
        <v>73</v>
      </c>
      <c r="AU16" s="82">
        <v>21</v>
      </c>
    </row>
    <row r="17" spans="1:47" ht="15" x14ac:dyDescent="0.35">
      <c r="A17" s="81"/>
      <c r="B17" s="80" t="s">
        <v>91</v>
      </c>
      <c r="C17" s="81">
        <v>0</v>
      </c>
      <c r="D17" s="80">
        <v>0</v>
      </c>
      <c r="E17" s="80">
        <v>16</v>
      </c>
      <c r="F17" s="80">
        <v>2</v>
      </c>
      <c r="G17" s="80">
        <v>14</v>
      </c>
      <c r="H17" s="80">
        <v>12</v>
      </c>
      <c r="I17" s="80">
        <v>15</v>
      </c>
      <c r="J17" s="80">
        <v>13</v>
      </c>
      <c r="K17" s="80">
        <v>4</v>
      </c>
      <c r="L17" s="80">
        <v>15</v>
      </c>
      <c r="M17" s="80">
        <v>2</v>
      </c>
      <c r="N17" s="80">
        <v>17</v>
      </c>
      <c r="O17" s="80">
        <v>10</v>
      </c>
      <c r="P17" s="80">
        <v>10</v>
      </c>
      <c r="Q17" s="80">
        <v>14</v>
      </c>
      <c r="R17" s="80">
        <v>12</v>
      </c>
      <c r="S17" s="80">
        <v>18</v>
      </c>
      <c r="T17" s="80">
        <v>23</v>
      </c>
      <c r="U17" s="80">
        <v>18</v>
      </c>
      <c r="V17" s="80">
        <v>10</v>
      </c>
      <c r="W17" s="80">
        <v>6</v>
      </c>
      <c r="X17" s="80">
        <v>19</v>
      </c>
      <c r="Y17" s="80">
        <v>7</v>
      </c>
      <c r="Z17" s="80">
        <v>13</v>
      </c>
      <c r="AA17" s="80">
        <v>12</v>
      </c>
      <c r="AB17" s="80">
        <v>6</v>
      </c>
      <c r="AC17" s="80">
        <v>23</v>
      </c>
      <c r="AD17" s="80">
        <v>14</v>
      </c>
      <c r="AE17" s="80"/>
      <c r="AF17" s="80"/>
      <c r="AG17" s="80"/>
      <c r="AH17" s="80"/>
      <c r="AI17" s="80"/>
      <c r="AJ17" s="80"/>
      <c r="AK17" s="78">
        <f t="shared" si="0"/>
        <v>325</v>
      </c>
      <c r="AL17" s="84">
        <f t="shared" si="1"/>
        <v>0</v>
      </c>
      <c r="AM17" s="84">
        <f t="shared" si="7"/>
        <v>0</v>
      </c>
      <c r="AN17" s="84">
        <f t="shared" si="8"/>
        <v>2</v>
      </c>
      <c r="AO17" s="84">
        <f t="shared" si="9"/>
        <v>2</v>
      </c>
      <c r="AP17" s="85">
        <f t="shared" si="5"/>
        <v>321</v>
      </c>
      <c r="AQ17" s="95">
        <f t="shared" si="6"/>
        <v>4</v>
      </c>
      <c r="AS17" s="79">
        <v>15</v>
      </c>
      <c r="AT17" s="80" t="s">
        <v>84</v>
      </c>
      <c r="AU17" s="82">
        <v>36</v>
      </c>
    </row>
    <row r="18" spans="1:47" ht="15" x14ac:dyDescent="0.35">
      <c r="A18" s="81"/>
      <c r="B18" s="80" t="s">
        <v>112</v>
      </c>
      <c r="C18" s="81">
        <v>5</v>
      </c>
      <c r="D18" s="80">
        <v>11</v>
      </c>
      <c r="E18" s="80">
        <v>6</v>
      </c>
      <c r="F18" s="80">
        <v>10</v>
      </c>
      <c r="G18" s="80">
        <v>2</v>
      </c>
      <c r="H18" s="80">
        <v>17</v>
      </c>
      <c r="I18" s="80">
        <v>30</v>
      </c>
      <c r="J18" s="80">
        <v>14</v>
      </c>
      <c r="K18" s="80">
        <v>7</v>
      </c>
      <c r="L18" s="80">
        <v>17</v>
      </c>
      <c r="M18" s="80">
        <v>5</v>
      </c>
      <c r="N18" s="80">
        <v>8</v>
      </c>
      <c r="O18" s="80">
        <v>7</v>
      </c>
      <c r="P18" s="80">
        <v>10</v>
      </c>
      <c r="Q18" s="80">
        <v>10</v>
      </c>
      <c r="R18" s="80">
        <v>7</v>
      </c>
      <c r="S18" s="80">
        <v>13</v>
      </c>
      <c r="T18" s="80">
        <v>14</v>
      </c>
      <c r="U18" s="80">
        <v>9</v>
      </c>
      <c r="V18" s="80">
        <v>12</v>
      </c>
      <c r="W18" s="80">
        <v>12</v>
      </c>
      <c r="X18" s="80">
        <v>16</v>
      </c>
      <c r="Y18" s="80">
        <v>2</v>
      </c>
      <c r="Z18" s="80">
        <v>14</v>
      </c>
      <c r="AA18" s="80">
        <v>8</v>
      </c>
      <c r="AB18" s="80">
        <v>11</v>
      </c>
      <c r="AC18" s="80">
        <v>18</v>
      </c>
      <c r="AD18" s="80">
        <v>10</v>
      </c>
      <c r="AE18" s="80"/>
      <c r="AF18" s="80"/>
      <c r="AG18" s="80"/>
      <c r="AH18" s="80"/>
      <c r="AI18" s="80"/>
      <c r="AJ18" s="80"/>
      <c r="AK18" s="78">
        <f t="shared" si="0"/>
        <v>305</v>
      </c>
      <c r="AL18" s="84">
        <f t="shared" si="1"/>
        <v>2</v>
      </c>
      <c r="AM18" s="84">
        <f t="shared" si="7"/>
        <v>2</v>
      </c>
      <c r="AN18" s="84">
        <f t="shared" si="8"/>
        <v>5</v>
      </c>
      <c r="AO18" s="84">
        <f t="shared" si="9"/>
        <v>5</v>
      </c>
      <c r="AP18" s="85">
        <f t="shared" si="5"/>
        <v>291</v>
      </c>
      <c r="AQ18" s="95">
        <f t="shared" si="6"/>
        <v>14</v>
      </c>
      <c r="AS18" s="79">
        <v>16</v>
      </c>
      <c r="AT18" s="80" t="s">
        <v>86</v>
      </c>
      <c r="AU18" s="82">
        <v>19</v>
      </c>
    </row>
    <row r="19" spans="1:47" ht="15" x14ac:dyDescent="0.35">
      <c r="A19" s="81"/>
      <c r="B19" s="83" t="s">
        <v>76</v>
      </c>
      <c r="C19" s="81">
        <v>10</v>
      </c>
      <c r="D19" s="80">
        <v>10</v>
      </c>
      <c r="E19" s="80">
        <v>16</v>
      </c>
      <c r="F19" s="80">
        <v>6</v>
      </c>
      <c r="G19" s="80">
        <v>9</v>
      </c>
      <c r="H19" s="80">
        <v>14</v>
      </c>
      <c r="I19" s="80">
        <v>21</v>
      </c>
      <c r="J19" s="80">
        <v>12</v>
      </c>
      <c r="K19" s="80">
        <v>9</v>
      </c>
      <c r="L19" s="80">
        <v>27</v>
      </c>
      <c r="M19" s="80">
        <v>14</v>
      </c>
      <c r="N19" s="80">
        <v>24</v>
      </c>
      <c r="O19" s="80">
        <v>6</v>
      </c>
      <c r="P19" s="80">
        <v>8</v>
      </c>
      <c r="Q19" s="80">
        <v>20</v>
      </c>
      <c r="R19" s="80">
        <v>8</v>
      </c>
      <c r="S19" s="80">
        <v>14</v>
      </c>
      <c r="T19" s="80">
        <v>26</v>
      </c>
      <c r="U19" s="80">
        <v>11</v>
      </c>
      <c r="V19" s="80">
        <v>12</v>
      </c>
      <c r="W19" s="80">
        <v>7</v>
      </c>
      <c r="X19" s="80">
        <v>12</v>
      </c>
      <c r="Y19" s="80">
        <v>9</v>
      </c>
      <c r="Z19" s="80">
        <v>19</v>
      </c>
      <c r="AA19" s="80">
        <v>15</v>
      </c>
      <c r="AB19" s="80">
        <v>11</v>
      </c>
      <c r="AC19" s="80">
        <v>24</v>
      </c>
      <c r="AD19" s="80">
        <v>21</v>
      </c>
      <c r="AE19" s="80"/>
      <c r="AF19" s="80"/>
      <c r="AG19" s="80"/>
      <c r="AH19" s="80"/>
      <c r="AI19" s="80"/>
      <c r="AJ19" s="80"/>
      <c r="AK19" s="85">
        <f t="shared" si="0"/>
        <v>395</v>
      </c>
      <c r="AL19" s="84">
        <f>SMALL($C19:$AJ19,1)</f>
        <v>6</v>
      </c>
      <c r="AM19" s="84">
        <f>SMALL($C19:$AJ19,2)</f>
        <v>6</v>
      </c>
      <c r="AN19" s="84">
        <f>SMALL($C19:$AJ19,3)</f>
        <v>7</v>
      </c>
      <c r="AO19" s="84">
        <f>SMALL($C19:$AJ19,4)</f>
        <v>8</v>
      </c>
      <c r="AP19" s="85">
        <f t="shared" si="5"/>
        <v>368</v>
      </c>
      <c r="AQ19" s="95">
        <f t="shared" si="6"/>
        <v>27</v>
      </c>
      <c r="AS19" s="79">
        <v>17</v>
      </c>
      <c r="AT19" s="80" t="s">
        <v>117</v>
      </c>
      <c r="AU19" s="82">
        <v>26</v>
      </c>
    </row>
    <row r="20" spans="1:47" ht="15" x14ac:dyDescent="0.35">
      <c r="A20" s="81"/>
      <c r="B20" s="80" t="s">
        <v>87</v>
      </c>
      <c r="C20" s="81">
        <v>0</v>
      </c>
      <c r="D20" s="80">
        <v>12</v>
      </c>
      <c r="E20" s="80">
        <v>9</v>
      </c>
      <c r="F20" s="80">
        <v>5</v>
      </c>
      <c r="G20" s="80">
        <v>3</v>
      </c>
      <c r="H20" s="80">
        <v>12</v>
      </c>
      <c r="I20" s="80">
        <v>26</v>
      </c>
      <c r="J20" s="80">
        <v>14</v>
      </c>
      <c r="K20" s="80">
        <v>6</v>
      </c>
      <c r="L20" s="80">
        <v>32</v>
      </c>
      <c r="M20" s="80">
        <v>9</v>
      </c>
      <c r="N20" s="80">
        <v>25</v>
      </c>
      <c r="O20" s="80">
        <v>18</v>
      </c>
      <c r="P20" s="80">
        <v>12</v>
      </c>
      <c r="Q20" s="80">
        <v>16</v>
      </c>
      <c r="R20" s="80">
        <v>18</v>
      </c>
      <c r="S20" s="80">
        <v>6</v>
      </c>
      <c r="T20" s="80">
        <v>30</v>
      </c>
      <c r="U20" s="80">
        <v>14</v>
      </c>
      <c r="V20" s="80">
        <v>5</v>
      </c>
      <c r="W20" s="80">
        <v>12</v>
      </c>
      <c r="X20" s="80">
        <v>19</v>
      </c>
      <c r="Y20" s="80">
        <v>14</v>
      </c>
      <c r="Z20" s="80">
        <v>20</v>
      </c>
      <c r="AA20" s="80">
        <v>21</v>
      </c>
      <c r="AB20" s="80">
        <v>16</v>
      </c>
      <c r="AC20" s="80">
        <v>20</v>
      </c>
      <c r="AD20" s="80">
        <v>11</v>
      </c>
      <c r="AE20" s="80"/>
      <c r="AF20" s="80"/>
      <c r="AG20" s="80"/>
      <c r="AH20" s="80"/>
      <c r="AI20" s="80"/>
      <c r="AJ20" s="80"/>
      <c r="AK20" s="78">
        <f t="shared" si="0"/>
        <v>405</v>
      </c>
      <c r="AL20" s="84">
        <f>SMALL($C20:$AJ20,1)</f>
        <v>0</v>
      </c>
      <c r="AM20" s="84">
        <f>SMALL($C20:$AJ20,2)</f>
        <v>3</v>
      </c>
      <c r="AN20" s="84">
        <f>SMALL($C20:$AJ20,3)</f>
        <v>5</v>
      </c>
      <c r="AO20" s="84">
        <f>SMALL($C20:$AJ20,4)</f>
        <v>5</v>
      </c>
      <c r="AP20" s="85">
        <f t="shared" si="5"/>
        <v>392</v>
      </c>
      <c r="AQ20" s="95">
        <f t="shared" si="6"/>
        <v>13</v>
      </c>
      <c r="AS20" s="79">
        <v>18</v>
      </c>
      <c r="AT20" s="80" t="s">
        <v>82</v>
      </c>
      <c r="AU20" s="82">
        <v>35</v>
      </c>
    </row>
    <row r="21" spans="1:47" ht="15" x14ac:dyDescent="0.35">
      <c r="A21" s="81"/>
      <c r="B21" s="80" t="s">
        <v>80</v>
      </c>
      <c r="C21" s="81">
        <v>14</v>
      </c>
      <c r="D21" s="80">
        <v>15</v>
      </c>
      <c r="E21" s="80">
        <v>18</v>
      </c>
      <c r="F21" s="80">
        <v>7</v>
      </c>
      <c r="G21" s="80">
        <v>13</v>
      </c>
      <c r="H21" s="80">
        <v>12</v>
      </c>
      <c r="I21" s="80">
        <v>17</v>
      </c>
      <c r="J21" s="80">
        <v>11</v>
      </c>
      <c r="K21" s="80">
        <v>6</v>
      </c>
      <c r="L21" s="80">
        <v>21</v>
      </c>
      <c r="M21" s="80">
        <v>7</v>
      </c>
      <c r="N21" s="80">
        <v>24</v>
      </c>
      <c r="O21" s="80">
        <v>5</v>
      </c>
      <c r="P21" s="80">
        <v>10</v>
      </c>
      <c r="Q21" s="80">
        <v>33</v>
      </c>
      <c r="R21" s="80">
        <v>14</v>
      </c>
      <c r="S21" s="80">
        <v>18</v>
      </c>
      <c r="T21" s="80">
        <v>32</v>
      </c>
      <c r="U21" s="80">
        <v>21</v>
      </c>
      <c r="V21" s="80">
        <v>7</v>
      </c>
      <c r="W21" s="80">
        <v>11</v>
      </c>
      <c r="X21" s="80">
        <v>14</v>
      </c>
      <c r="Y21" s="80">
        <v>17</v>
      </c>
      <c r="Z21" s="80">
        <v>18</v>
      </c>
      <c r="AA21" s="80">
        <v>11</v>
      </c>
      <c r="AB21" s="80">
        <v>11</v>
      </c>
      <c r="AC21" s="80">
        <v>19</v>
      </c>
      <c r="AD21" s="80">
        <v>19</v>
      </c>
      <c r="AE21" s="80"/>
      <c r="AF21" s="80"/>
      <c r="AG21" s="80"/>
      <c r="AH21" s="80"/>
      <c r="AI21" s="80"/>
      <c r="AJ21" s="80"/>
      <c r="AK21" s="85">
        <f t="shared" si="0"/>
        <v>425</v>
      </c>
      <c r="AL21" s="84">
        <f>SMALL($C21:$AJ21,1)</f>
        <v>5</v>
      </c>
      <c r="AM21" s="84">
        <f>SMALL($C21:$AJ21,2)</f>
        <v>6</v>
      </c>
      <c r="AN21" s="84">
        <f>SMALL($C21:$AJ21,3)</f>
        <v>7</v>
      </c>
      <c r="AO21" s="84">
        <f>SMALL($C21:$AJ21,4)</f>
        <v>7</v>
      </c>
      <c r="AP21" s="85">
        <f t="shared" si="5"/>
        <v>400</v>
      </c>
      <c r="AQ21" s="95">
        <f t="shared" si="6"/>
        <v>25</v>
      </c>
      <c r="AS21" s="79">
        <v>19</v>
      </c>
      <c r="AT21" s="80" t="s">
        <v>116</v>
      </c>
      <c r="AU21" s="82">
        <v>34</v>
      </c>
    </row>
    <row r="22" spans="1:47" ht="15" x14ac:dyDescent="0.35">
      <c r="A22" s="81"/>
      <c r="B22" s="80" t="s">
        <v>109</v>
      </c>
      <c r="C22" s="81">
        <v>11</v>
      </c>
      <c r="D22" s="80">
        <v>8</v>
      </c>
      <c r="E22" s="80">
        <v>7</v>
      </c>
      <c r="F22" s="80">
        <v>8</v>
      </c>
      <c r="G22" s="80">
        <v>11</v>
      </c>
      <c r="H22" s="80">
        <v>27</v>
      </c>
      <c r="I22" s="80">
        <v>27</v>
      </c>
      <c r="J22" s="80">
        <v>11</v>
      </c>
      <c r="K22" s="80">
        <v>9</v>
      </c>
      <c r="L22" s="80">
        <v>25</v>
      </c>
      <c r="M22" s="80">
        <v>5</v>
      </c>
      <c r="N22" s="80">
        <v>14</v>
      </c>
      <c r="O22" s="80">
        <v>3</v>
      </c>
      <c r="P22" s="80">
        <v>9</v>
      </c>
      <c r="Q22" s="80">
        <v>9</v>
      </c>
      <c r="R22" s="80">
        <v>13</v>
      </c>
      <c r="S22" s="80">
        <v>15</v>
      </c>
      <c r="T22" s="80">
        <v>22</v>
      </c>
      <c r="U22" s="80">
        <v>16</v>
      </c>
      <c r="V22" s="80">
        <v>8</v>
      </c>
      <c r="W22" s="80">
        <v>14</v>
      </c>
      <c r="X22" s="80">
        <v>16</v>
      </c>
      <c r="Y22" s="80">
        <v>9</v>
      </c>
      <c r="Z22" s="80">
        <v>11</v>
      </c>
      <c r="AA22" s="80">
        <v>18</v>
      </c>
      <c r="AB22" s="80">
        <v>6</v>
      </c>
      <c r="AC22" s="80">
        <v>22</v>
      </c>
      <c r="AD22" s="80">
        <v>9</v>
      </c>
      <c r="AE22" s="80"/>
      <c r="AF22" s="80"/>
      <c r="AG22" s="80"/>
      <c r="AH22" s="80"/>
      <c r="AI22" s="80"/>
      <c r="AJ22" s="80"/>
      <c r="AK22" s="85">
        <f t="shared" si="0"/>
        <v>363</v>
      </c>
      <c r="AL22" s="84">
        <f>SMALL($C22:$AJ22,1)</f>
        <v>3</v>
      </c>
      <c r="AM22" s="84">
        <f>SMALL($C22:$AJ22,2)</f>
        <v>5</v>
      </c>
      <c r="AN22" s="84">
        <f>SMALL($C22:$AJ22,3)</f>
        <v>6</v>
      </c>
      <c r="AO22" s="84">
        <f>SMALL($C22:$AJ22,4)</f>
        <v>7</v>
      </c>
      <c r="AP22" s="85">
        <f t="shared" si="5"/>
        <v>342</v>
      </c>
      <c r="AQ22" s="95">
        <f t="shared" si="6"/>
        <v>21</v>
      </c>
      <c r="AS22" s="79">
        <v>20</v>
      </c>
      <c r="AT22" s="80" t="s">
        <v>113</v>
      </c>
      <c r="AU22" s="82">
        <v>12</v>
      </c>
    </row>
    <row r="23" spans="1:47" ht="15" x14ac:dyDescent="0.35">
      <c r="A23" s="81"/>
      <c r="B23" s="80" t="s">
        <v>93</v>
      </c>
      <c r="C23" s="81">
        <v>15</v>
      </c>
      <c r="D23" s="80">
        <v>4</v>
      </c>
      <c r="E23" s="80">
        <v>18</v>
      </c>
      <c r="F23" s="80">
        <v>0</v>
      </c>
      <c r="G23" s="80">
        <v>10</v>
      </c>
      <c r="H23" s="80">
        <v>20</v>
      </c>
      <c r="I23" s="80">
        <v>17</v>
      </c>
      <c r="J23" s="80">
        <v>8</v>
      </c>
      <c r="K23" s="80">
        <v>23</v>
      </c>
      <c r="L23" s="80">
        <v>17</v>
      </c>
      <c r="M23" s="80">
        <v>14</v>
      </c>
      <c r="N23" s="80">
        <v>20</v>
      </c>
      <c r="O23" s="80">
        <v>20</v>
      </c>
      <c r="P23" s="80">
        <v>8</v>
      </c>
      <c r="Q23" s="80">
        <v>13</v>
      </c>
      <c r="R23" s="80">
        <v>8</v>
      </c>
      <c r="S23" s="80">
        <v>20</v>
      </c>
      <c r="T23" s="80">
        <v>32</v>
      </c>
      <c r="U23" s="80">
        <v>17</v>
      </c>
      <c r="V23" s="80">
        <v>10</v>
      </c>
      <c r="W23" s="80">
        <v>4</v>
      </c>
      <c r="X23" s="80">
        <v>12</v>
      </c>
      <c r="Y23" s="80">
        <v>9</v>
      </c>
      <c r="Z23" s="80">
        <v>0</v>
      </c>
      <c r="AA23" s="80">
        <v>15</v>
      </c>
      <c r="AB23" s="80">
        <v>6</v>
      </c>
      <c r="AC23" s="80">
        <v>18</v>
      </c>
      <c r="AD23" s="80">
        <v>4</v>
      </c>
      <c r="AE23" s="80"/>
      <c r="AF23" s="80"/>
      <c r="AG23" s="80"/>
      <c r="AH23" s="80"/>
      <c r="AI23" s="80"/>
      <c r="AJ23" s="80"/>
      <c r="AK23" s="85">
        <f t="shared" si="0"/>
        <v>362</v>
      </c>
      <c r="AL23" s="84">
        <f>SMALL($C23:$AJ23,1)</f>
        <v>0</v>
      </c>
      <c r="AM23" s="84">
        <f>SMALL($C23:$AJ23,2)</f>
        <v>0</v>
      </c>
      <c r="AN23" s="84">
        <f>SMALL($C23:$AJ23,3)</f>
        <v>4</v>
      </c>
      <c r="AO23" s="84">
        <f>SMALL($C23:$AJ23,4)</f>
        <v>4</v>
      </c>
      <c r="AP23" s="85">
        <f t="shared" si="5"/>
        <v>354</v>
      </c>
      <c r="AQ23" s="95">
        <f t="shared" ref="AQ23:AQ30" si="10">SUM(AL23:AO23)</f>
        <v>8</v>
      </c>
      <c r="AS23" s="79">
        <v>21</v>
      </c>
      <c r="AT23" s="80" t="s">
        <v>119</v>
      </c>
      <c r="AU23" s="82">
        <v>14</v>
      </c>
    </row>
    <row r="24" spans="1:47" ht="15" x14ac:dyDescent="0.35">
      <c r="A24" s="81"/>
      <c r="B24" s="83" t="s">
        <v>83</v>
      </c>
      <c r="C24" s="81">
        <v>15</v>
      </c>
      <c r="D24" s="80">
        <v>2</v>
      </c>
      <c r="E24" s="80">
        <v>15</v>
      </c>
      <c r="F24" s="80">
        <v>5</v>
      </c>
      <c r="G24" s="80">
        <v>11</v>
      </c>
      <c r="H24" s="80">
        <v>30</v>
      </c>
      <c r="I24" s="80">
        <v>18</v>
      </c>
      <c r="J24" s="80">
        <v>13</v>
      </c>
      <c r="K24" s="80">
        <v>16</v>
      </c>
      <c r="L24" s="80">
        <v>22</v>
      </c>
      <c r="M24" s="80">
        <v>14</v>
      </c>
      <c r="N24" s="80">
        <v>14</v>
      </c>
      <c r="O24" s="80">
        <v>14</v>
      </c>
      <c r="P24" s="80">
        <v>7</v>
      </c>
      <c r="Q24" s="80">
        <v>6</v>
      </c>
      <c r="R24" s="80">
        <v>7</v>
      </c>
      <c r="S24" s="80">
        <v>26</v>
      </c>
      <c r="T24" s="80">
        <v>0</v>
      </c>
      <c r="U24" s="80">
        <v>17</v>
      </c>
      <c r="V24" s="80">
        <v>5</v>
      </c>
      <c r="W24" s="80">
        <v>2</v>
      </c>
      <c r="X24" s="80">
        <v>9</v>
      </c>
      <c r="Y24" s="80">
        <v>8</v>
      </c>
      <c r="Z24" s="80">
        <v>16</v>
      </c>
      <c r="AA24" s="80">
        <v>22</v>
      </c>
      <c r="AB24" s="80">
        <v>12</v>
      </c>
      <c r="AC24" s="80">
        <v>20</v>
      </c>
      <c r="AD24" s="80">
        <v>13</v>
      </c>
      <c r="AE24" s="80"/>
      <c r="AF24" s="80"/>
      <c r="AG24" s="80"/>
      <c r="AH24" s="80"/>
      <c r="AI24" s="80"/>
      <c r="AJ24" s="80"/>
      <c r="AK24" s="85">
        <f t="shared" si="0"/>
        <v>359</v>
      </c>
      <c r="AL24" s="84">
        <f t="shared" ref="AL24:AL26" si="11">SMALL($C24:$AJ24,1)</f>
        <v>0</v>
      </c>
      <c r="AM24" s="84">
        <f t="shared" ref="AM24:AM26" si="12">SMALL($C24:$AJ24,2)</f>
        <v>2</v>
      </c>
      <c r="AN24" s="84">
        <f t="shared" ref="AN24:AN26" si="13">SMALL($C24:$AJ24,3)</f>
        <v>2</v>
      </c>
      <c r="AO24" s="84">
        <f t="shared" ref="AO24:AO26" si="14">SMALL($C24:$AJ24,4)</f>
        <v>5</v>
      </c>
      <c r="AP24" s="85">
        <f t="shared" si="5"/>
        <v>350</v>
      </c>
      <c r="AQ24" s="95">
        <f t="shared" si="10"/>
        <v>9</v>
      </c>
      <c r="AS24" s="79">
        <v>22</v>
      </c>
      <c r="AT24" s="80" t="s">
        <v>111</v>
      </c>
      <c r="AU24" s="82">
        <v>23</v>
      </c>
    </row>
    <row r="25" spans="1:47" ht="15" x14ac:dyDescent="0.35">
      <c r="A25" s="81"/>
      <c r="B25" s="80" t="s">
        <v>75</v>
      </c>
      <c r="C25" s="81">
        <v>9</v>
      </c>
      <c r="D25" s="80">
        <v>4</v>
      </c>
      <c r="E25" s="80">
        <v>10</v>
      </c>
      <c r="F25" s="80">
        <v>9</v>
      </c>
      <c r="G25" s="80">
        <v>11</v>
      </c>
      <c r="H25" s="80">
        <v>17</v>
      </c>
      <c r="I25" s="80">
        <v>12</v>
      </c>
      <c r="J25" s="80">
        <v>6</v>
      </c>
      <c r="K25" s="80">
        <v>11</v>
      </c>
      <c r="L25" s="80">
        <v>12</v>
      </c>
      <c r="M25" s="80">
        <v>8</v>
      </c>
      <c r="N25" s="80">
        <v>23</v>
      </c>
      <c r="O25" s="80">
        <v>12</v>
      </c>
      <c r="P25" s="80">
        <v>13</v>
      </c>
      <c r="Q25" s="80">
        <v>13</v>
      </c>
      <c r="R25" s="80">
        <v>10</v>
      </c>
      <c r="S25" s="80">
        <v>17</v>
      </c>
      <c r="T25" s="80">
        <v>22</v>
      </c>
      <c r="U25" s="80">
        <v>14</v>
      </c>
      <c r="V25" s="80">
        <v>9</v>
      </c>
      <c r="W25" s="80">
        <v>6</v>
      </c>
      <c r="X25" s="80">
        <v>16</v>
      </c>
      <c r="Y25" s="80">
        <v>6</v>
      </c>
      <c r="Z25" s="80">
        <v>14</v>
      </c>
      <c r="AA25" s="80">
        <v>15</v>
      </c>
      <c r="AB25" s="80">
        <v>11</v>
      </c>
      <c r="AC25" s="80">
        <v>19</v>
      </c>
      <c r="AD25" s="80">
        <v>9</v>
      </c>
      <c r="AE25" s="80"/>
      <c r="AF25" s="80"/>
      <c r="AG25" s="80"/>
      <c r="AH25" s="80"/>
      <c r="AI25" s="80"/>
      <c r="AJ25" s="80"/>
      <c r="AK25" s="85">
        <f t="shared" si="0"/>
        <v>338</v>
      </c>
      <c r="AL25" s="84">
        <f t="shared" si="11"/>
        <v>4</v>
      </c>
      <c r="AM25" s="84">
        <f t="shared" si="12"/>
        <v>6</v>
      </c>
      <c r="AN25" s="84">
        <f t="shared" si="13"/>
        <v>6</v>
      </c>
      <c r="AO25" s="84">
        <f t="shared" si="14"/>
        <v>6</v>
      </c>
      <c r="AP25" s="85">
        <f t="shared" si="5"/>
        <v>316</v>
      </c>
      <c r="AQ25" s="95">
        <f t="shared" si="10"/>
        <v>22</v>
      </c>
      <c r="AS25" s="79">
        <v>23</v>
      </c>
      <c r="AT25" s="80" t="s">
        <v>113</v>
      </c>
      <c r="AU25" s="80">
        <v>17</v>
      </c>
    </row>
    <row r="26" spans="1:47" ht="15" x14ac:dyDescent="0.35">
      <c r="A26" s="80"/>
      <c r="B26" s="80" t="s">
        <v>88</v>
      </c>
      <c r="C26" s="81">
        <v>9</v>
      </c>
      <c r="D26" s="80">
        <v>16</v>
      </c>
      <c r="E26" s="80">
        <v>14</v>
      </c>
      <c r="F26" s="80">
        <v>6</v>
      </c>
      <c r="G26" s="80">
        <v>13</v>
      </c>
      <c r="H26" s="80">
        <v>17</v>
      </c>
      <c r="I26" s="80">
        <v>26</v>
      </c>
      <c r="J26" s="80">
        <v>11</v>
      </c>
      <c r="K26" s="80">
        <v>6</v>
      </c>
      <c r="L26" s="80">
        <v>14</v>
      </c>
      <c r="M26" s="80">
        <v>9</v>
      </c>
      <c r="N26" s="80">
        <v>17</v>
      </c>
      <c r="O26" s="80">
        <v>0</v>
      </c>
      <c r="P26" s="80">
        <v>9</v>
      </c>
      <c r="Q26" s="80">
        <v>11</v>
      </c>
      <c r="R26" s="80">
        <v>7</v>
      </c>
      <c r="S26" s="80">
        <v>21</v>
      </c>
      <c r="T26" s="80">
        <v>29</v>
      </c>
      <c r="U26" s="80">
        <v>11</v>
      </c>
      <c r="V26" s="80">
        <v>4</v>
      </c>
      <c r="W26" s="80">
        <v>6</v>
      </c>
      <c r="X26" s="80">
        <v>17</v>
      </c>
      <c r="Y26" s="80">
        <v>6</v>
      </c>
      <c r="Z26" s="80">
        <v>0</v>
      </c>
      <c r="AA26" s="80">
        <v>19</v>
      </c>
      <c r="AB26" s="80">
        <v>11</v>
      </c>
      <c r="AC26" s="80">
        <v>31</v>
      </c>
      <c r="AD26" s="80">
        <v>20</v>
      </c>
      <c r="AE26" s="80"/>
      <c r="AF26" s="80"/>
      <c r="AG26" s="80"/>
      <c r="AH26" s="80"/>
      <c r="AI26" s="80"/>
      <c r="AJ26" s="80"/>
      <c r="AK26" s="85">
        <f t="shared" si="0"/>
        <v>360</v>
      </c>
      <c r="AL26" s="84">
        <f t="shared" si="11"/>
        <v>0</v>
      </c>
      <c r="AM26" s="84">
        <f t="shared" si="12"/>
        <v>0</v>
      </c>
      <c r="AN26" s="84">
        <f t="shared" si="13"/>
        <v>4</v>
      </c>
      <c r="AO26" s="84">
        <f t="shared" si="14"/>
        <v>6</v>
      </c>
      <c r="AP26" s="85">
        <f t="shared" ref="AP26:AP30" si="15">AK26-AO26-AN26-AM26-AL26</f>
        <v>350</v>
      </c>
      <c r="AQ26" s="95">
        <f t="shared" si="10"/>
        <v>10</v>
      </c>
      <c r="AS26" s="79">
        <v>24</v>
      </c>
      <c r="AT26" s="80" t="s">
        <v>74</v>
      </c>
      <c r="AU26" s="80">
        <v>24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0"/>
        <v>0</v>
      </c>
      <c r="AL27" s="80"/>
      <c r="AM27" s="80"/>
      <c r="AN27" s="80"/>
      <c r="AO27" s="80"/>
      <c r="AP27" s="85">
        <f t="shared" si="15"/>
        <v>0</v>
      </c>
      <c r="AQ27" s="95">
        <f t="shared" si="10"/>
        <v>0</v>
      </c>
      <c r="AS27" s="79">
        <v>25</v>
      </c>
      <c r="AT27" s="80" t="s">
        <v>83</v>
      </c>
      <c r="AU27" s="80">
        <v>22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0"/>
        <v>0</v>
      </c>
      <c r="AL28" s="80"/>
      <c r="AM28" s="80"/>
      <c r="AN28" s="80"/>
      <c r="AO28" s="80"/>
      <c r="AP28" s="85">
        <f t="shared" si="15"/>
        <v>0</v>
      </c>
      <c r="AQ28" s="95">
        <f t="shared" si="10"/>
        <v>0</v>
      </c>
      <c r="AS28" s="79">
        <v>26</v>
      </c>
      <c r="AT28" s="80" t="s">
        <v>85</v>
      </c>
      <c r="AU28" s="80">
        <v>18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0"/>
        <v>0</v>
      </c>
      <c r="AL29" s="80"/>
      <c r="AM29" s="80"/>
      <c r="AN29" s="80"/>
      <c r="AO29" s="80"/>
      <c r="AP29" s="85">
        <f t="shared" si="15"/>
        <v>0</v>
      </c>
      <c r="AQ29" s="95">
        <f t="shared" si="10"/>
        <v>0</v>
      </c>
      <c r="AS29" s="79">
        <v>27</v>
      </c>
      <c r="AT29" s="80" t="s">
        <v>88</v>
      </c>
      <c r="AU29" s="80">
        <v>31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0"/>
        <v>0</v>
      </c>
      <c r="AL30" s="80"/>
      <c r="AM30" s="80"/>
      <c r="AN30" s="80"/>
      <c r="AO30" s="80"/>
      <c r="AP30" s="85">
        <f t="shared" si="15"/>
        <v>0</v>
      </c>
      <c r="AQ30" s="95">
        <f t="shared" si="10"/>
        <v>0</v>
      </c>
      <c r="AS30" s="79">
        <v>28</v>
      </c>
      <c r="AT30" s="80" t="s">
        <v>76</v>
      </c>
      <c r="AU30" s="80">
        <v>21</v>
      </c>
    </row>
    <row r="31" spans="1:47" x14ac:dyDescent="0.25">
      <c r="C31" s="96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155</v>
      </c>
      <c r="X31">
        <f t="shared" si="16"/>
        <v>301</v>
      </c>
      <c r="Y31">
        <f t="shared" si="16"/>
        <v>199</v>
      </c>
      <c r="Z31">
        <f t="shared" si="16"/>
        <v>262</v>
      </c>
      <c r="AA31">
        <f t="shared" si="16"/>
        <v>281</v>
      </c>
      <c r="AB31">
        <f t="shared" si="16"/>
        <v>218</v>
      </c>
      <c r="AC31">
        <f t="shared" si="16"/>
        <v>408</v>
      </c>
      <c r="AD31">
        <f t="shared" si="16"/>
        <v>230</v>
      </c>
      <c r="AE31">
        <f t="shared" si="16"/>
        <v>0</v>
      </c>
      <c r="AF31">
        <f t="shared" si="16"/>
        <v>0</v>
      </c>
      <c r="AK31" s="96">
        <f t="shared" ref="AK31:AQ31" si="17">SUM(AK3:AK23)</f>
        <v>7626</v>
      </c>
      <c r="AL31" s="96">
        <f t="shared" si="17"/>
        <v>55</v>
      </c>
      <c r="AM31" s="96">
        <f t="shared" si="17"/>
        <v>81</v>
      </c>
      <c r="AN31" s="96">
        <f t="shared" si="17"/>
        <v>105</v>
      </c>
      <c r="AO31" s="96">
        <f t="shared" si="17"/>
        <v>118</v>
      </c>
      <c r="AP31" s="97">
        <f t="shared" si="17"/>
        <v>7267</v>
      </c>
      <c r="AQ31" s="97">
        <f t="shared" si="17"/>
        <v>359</v>
      </c>
      <c r="AS31" s="79">
        <v>29</v>
      </c>
      <c r="AT31" s="83"/>
      <c r="AU31" s="80"/>
    </row>
    <row r="32" spans="1:47" x14ac:dyDescent="0.25">
      <c r="AS32" s="79">
        <v>30</v>
      </c>
      <c r="AT32" s="83"/>
      <c r="AU32" s="80"/>
    </row>
    <row r="33" spans="45:47" x14ac:dyDescent="0.25">
      <c r="AS33" s="79">
        <v>31</v>
      </c>
      <c r="AT33" s="80"/>
      <c r="AU33" s="80"/>
    </row>
    <row r="34" spans="45:47" x14ac:dyDescent="0.25">
      <c r="AS34" s="79">
        <v>32</v>
      </c>
      <c r="AT34" s="80"/>
      <c r="AU34" s="80"/>
    </row>
    <row r="35" spans="45:47" x14ac:dyDescent="0.25">
      <c r="AS35" s="79">
        <v>33</v>
      </c>
      <c r="AT35" s="80"/>
      <c r="AU35" s="80"/>
    </row>
    <row r="36" spans="45:47" x14ac:dyDescent="0.25">
      <c r="AS36" s="79">
        <v>34</v>
      </c>
      <c r="AT36" s="80"/>
      <c r="AU36" s="80"/>
    </row>
  </sheetData>
  <sortState xmlns:xlrd2="http://schemas.microsoft.com/office/spreadsheetml/2017/richdata2" ref="B3:AK30">
    <sortCondition ref="B3:B30"/>
  </sortState>
  <conditionalFormatting sqref="C3:AJ3">
    <cfRule type="top10" dxfId="75" priority="34" bottom="1" rank="4"/>
  </conditionalFormatting>
  <conditionalFormatting sqref="C4:AJ4">
    <cfRule type="top10" dxfId="74" priority="33" bottom="1" rank="4"/>
  </conditionalFormatting>
  <conditionalFormatting sqref="C5:AJ5">
    <cfRule type="top10" dxfId="73" priority="32" bottom="1" rank="4"/>
  </conditionalFormatting>
  <conditionalFormatting sqref="C6:AJ6">
    <cfRule type="top10" dxfId="72" priority="31" bottom="1" rank="4"/>
  </conditionalFormatting>
  <conditionalFormatting sqref="C7:AJ7">
    <cfRule type="top10" dxfId="71" priority="30" bottom="1" rank="4"/>
  </conditionalFormatting>
  <conditionalFormatting sqref="C8:AJ8">
    <cfRule type="top10" dxfId="70" priority="29" bottom="1" rank="4"/>
  </conditionalFormatting>
  <conditionalFormatting sqref="C9:AJ9">
    <cfRule type="top10" dxfId="69" priority="28" bottom="1" rank="4"/>
  </conditionalFormatting>
  <conditionalFormatting sqref="C10:AJ10">
    <cfRule type="top10" dxfId="68" priority="27" bottom="1" rank="4"/>
  </conditionalFormatting>
  <conditionalFormatting sqref="C11:AJ11">
    <cfRule type="top10" dxfId="67" priority="26" bottom="1" rank="4"/>
  </conditionalFormatting>
  <conditionalFormatting sqref="C12:AJ12">
    <cfRule type="top10" dxfId="66" priority="25" bottom="1" rank="4"/>
  </conditionalFormatting>
  <conditionalFormatting sqref="C13:AJ13">
    <cfRule type="top10" dxfId="65" priority="24" bottom="1" rank="4"/>
  </conditionalFormatting>
  <conditionalFormatting sqref="C14:AJ14">
    <cfRule type="top10" dxfId="64" priority="23" bottom="1" rank="4"/>
  </conditionalFormatting>
  <conditionalFormatting sqref="C15:AJ15">
    <cfRule type="top10" dxfId="63" priority="22" bottom="1" rank="4"/>
  </conditionalFormatting>
  <conditionalFormatting sqref="C16:AJ16">
    <cfRule type="top10" dxfId="62" priority="21" bottom="1" rank="4"/>
  </conditionalFormatting>
  <conditionalFormatting sqref="C17:AJ17">
    <cfRule type="top10" dxfId="61" priority="20" bottom="1" rank="4"/>
  </conditionalFormatting>
  <conditionalFormatting sqref="C18:AJ18">
    <cfRule type="top10" dxfId="60" priority="19" bottom="1" rank="4"/>
  </conditionalFormatting>
  <conditionalFormatting sqref="C19:AJ19">
    <cfRule type="top10" dxfId="59" priority="18" bottom="1" rank="4"/>
  </conditionalFormatting>
  <conditionalFormatting sqref="C20:AJ20">
    <cfRule type="top10" dxfId="58" priority="17" bottom="1" rank="4"/>
  </conditionalFormatting>
  <conditionalFormatting sqref="AU3:AU36">
    <cfRule type="top10" dxfId="57" priority="83" rank="1"/>
  </conditionalFormatting>
  <conditionalFormatting sqref="C21:AJ21">
    <cfRule type="top10" dxfId="56" priority="8" bottom="1" rank="4"/>
  </conditionalFormatting>
  <conditionalFormatting sqref="C22:AJ22">
    <cfRule type="top10" dxfId="55" priority="7" bottom="1" rank="4"/>
  </conditionalFormatting>
  <conditionalFormatting sqref="C23:AJ23">
    <cfRule type="top10" dxfId="54" priority="6" bottom="1" rank="4"/>
  </conditionalFormatting>
  <conditionalFormatting sqref="C24:AJ24">
    <cfRule type="top10" dxfId="53" priority="4" bottom="1" rank="4"/>
  </conditionalFormatting>
  <conditionalFormatting sqref="C25:AJ25">
    <cfRule type="top10" dxfId="52" priority="3" bottom="1" rank="4"/>
  </conditionalFormatting>
  <conditionalFormatting sqref="C26:AJ26">
    <cfRule type="top10" dxfId="51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abSelected="1" workbookViewId="0">
      <selection activeCell="N15" sqref="N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62</v>
      </c>
      <c r="G4" s="66"/>
      <c r="H4" s="66"/>
      <c r="I4" s="65" t="s">
        <v>17</v>
      </c>
      <c r="J4" s="66"/>
      <c r="K4" s="66"/>
      <c r="L4" s="65" t="s">
        <v>12</v>
      </c>
      <c r="M4" s="66"/>
      <c r="N4" s="66"/>
      <c r="O4" s="65" t="s">
        <v>14</v>
      </c>
      <c r="P4" s="66"/>
      <c r="Q4" s="66"/>
      <c r="R4" s="65" t="s">
        <v>65</v>
      </c>
      <c r="S4" s="66"/>
      <c r="T4" s="66"/>
      <c r="U4" s="65" t="s">
        <v>13</v>
      </c>
      <c r="V4" s="66"/>
      <c r="W4" s="66"/>
      <c r="X4" s="65" t="s">
        <v>60</v>
      </c>
      <c r="Y4" s="66"/>
      <c r="Z4" s="66"/>
      <c r="AA4" s="65" t="s">
        <v>18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63</v>
      </c>
      <c r="D6" s="68"/>
      <c r="E6" s="69"/>
      <c r="F6" s="64" t="s">
        <v>103</v>
      </c>
      <c r="G6" s="68"/>
      <c r="H6" s="69"/>
      <c r="I6" s="64" t="s">
        <v>66</v>
      </c>
      <c r="J6" s="68"/>
      <c r="K6" s="69"/>
      <c r="L6" s="64" t="s">
        <v>61</v>
      </c>
      <c r="M6" s="68"/>
      <c r="N6" s="69"/>
      <c r="O6" s="64" t="s">
        <v>64</v>
      </c>
      <c r="P6" s="68"/>
      <c r="Q6" s="69"/>
      <c r="R6" s="64" t="s">
        <v>104</v>
      </c>
      <c r="S6" s="68"/>
      <c r="T6" s="69"/>
      <c r="U6" s="64" t="s">
        <v>16</v>
      </c>
      <c r="V6" s="68"/>
      <c r="W6" s="69"/>
      <c r="X6" s="64" t="s">
        <v>19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3"/>
      <c r="D7" s="61"/>
      <c r="E7" s="62"/>
      <c r="F7" s="33"/>
      <c r="G7" s="61"/>
      <c r="H7" s="62"/>
      <c r="I7" s="33"/>
      <c r="J7" s="61"/>
      <c r="K7" s="62"/>
      <c r="L7" s="33"/>
      <c r="M7" s="61"/>
      <c r="N7" s="62"/>
      <c r="O7" s="33"/>
      <c r="P7" s="61"/>
      <c r="Q7" s="62"/>
      <c r="R7" s="33"/>
      <c r="S7" s="61"/>
      <c r="T7" s="62"/>
      <c r="U7" s="33"/>
      <c r="V7" s="61"/>
      <c r="W7" s="62"/>
      <c r="X7" s="33"/>
      <c r="Y7" s="61"/>
      <c r="Z7" s="62"/>
      <c r="AA7" s="33"/>
      <c r="AB7" s="61"/>
      <c r="AC7" s="62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3"/>
      <c r="D8" s="61"/>
      <c r="E8" s="62"/>
      <c r="F8" s="33"/>
      <c r="G8" s="61"/>
      <c r="H8" s="62"/>
      <c r="I8" s="33"/>
      <c r="J8" s="61"/>
      <c r="K8" s="62"/>
      <c r="L8" s="33"/>
      <c r="M8" s="61"/>
      <c r="N8" s="62"/>
      <c r="O8" s="33"/>
      <c r="P8" s="61"/>
      <c r="Q8" s="62"/>
      <c r="R8" s="33"/>
      <c r="S8" s="61"/>
      <c r="T8" s="62"/>
      <c r="U8" s="33"/>
      <c r="V8" s="61"/>
      <c r="W8" s="62"/>
      <c r="X8" s="33"/>
      <c r="Y8" s="61"/>
      <c r="Z8" s="62"/>
      <c r="AA8" s="33"/>
      <c r="AB8" s="61"/>
      <c r="AC8" s="62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0.8" thickBot="1" x14ac:dyDescent="0.25">
      <c r="C9" s="33"/>
      <c r="E9" s="36"/>
      <c r="F9" s="33"/>
      <c r="H9" s="36"/>
      <c r="I9" s="33"/>
      <c r="K9" s="36"/>
      <c r="L9" s="33"/>
      <c r="N9" s="36"/>
      <c r="O9" s="33"/>
      <c r="Q9" s="36"/>
      <c r="R9" s="33"/>
      <c r="T9" s="36"/>
      <c r="U9" s="33"/>
      <c r="W9" s="36"/>
      <c r="X9" s="33"/>
      <c r="Z9" s="36"/>
      <c r="AA9" s="33"/>
      <c r="AC9" s="36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 t="s">
        <v>21</v>
      </c>
      <c r="D10" s="91" t="s">
        <v>106</v>
      </c>
      <c r="E10" s="92" t="s">
        <v>1</v>
      </c>
      <c r="F10" s="90" t="s">
        <v>105</v>
      </c>
      <c r="G10" s="91" t="s">
        <v>20</v>
      </c>
      <c r="H10" s="92" t="s">
        <v>1</v>
      </c>
      <c r="I10" s="90" t="s">
        <v>3</v>
      </c>
      <c r="J10" s="91" t="s">
        <v>105</v>
      </c>
      <c r="K10" s="92" t="s">
        <v>1</v>
      </c>
      <c r="L10" s="90" t="s">
        <v>105</v>
      </c>
      <c r="M10" s="91" t="s">
        <v>20</v>
      </c>
      <c r="N10" s="92" t="s">
        <v>1</v>
      </c>
      <c r="O10" s="90" t="s">
        <v>20</v>
      </c>
      <c r="P10" s="91" t="s">
        <v>108</v>
      </c>
      <c r="Q10" s="92" t="s">
        <v>1</v>
      </c>
      <c r="R10" s="90" t="s">
        <v>105</v>
      </c>
      <c r="S10" s="91" t="s">
        <v>105</v>
      </c>
      <c r="T10" s="92" t="s">
        <v>1</v>
      </c>
      <c r="U10" s="90" t="s">
        <v>21</v>
      </c>
      <c r="V10" s="91" t="s">
        <v>106</v>
      </c>
      <c r="W10" s="92" t="s">
        <v>1</v>
      </c>
      <c r="X10" s="90" t="s">
        <v>106</v>
      </c>
      <c r="Y10" s="91" t="s">
        <v>108</v>
      </c>
      <c r="Z10" s="92" t="s">
        <v>1</v>
      </c>
      <c r="AA10" s="90" t="s">
        <v>105</v>
      </c>
      <c r="AB10" s="91" t="s">
        <v>105</v>
      </c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v>1</v>
      </c>
      <c r="B11" s="24" t="s">
        <v>86</v>
      </c>
      <c r="C11" s="20" t="s">
        <v>20</v>
      </c>
      <c r="D11" s="21" t="s">
        <v>20</v>
      </c>
      <c r="E11" s="22">
        <v>0</v>
      </c>
      <c r="F11" s="20" t="s">
        <v>105</v>
      </c>
      <c r="G11" s="21" t="s">
        <v>105</v>
      </c>
      <c r="H11" s="22">
        <v>0</v>
      </c>
      <c r="I11" s="20" t="s">
        <v>3</v>
      </c>
      <c r="J11" s="21" t="s">
        <v>105</v>
      </c>
      <c r="K11" s="22" t="s">
        <v>21</v>
      </c>
      <c r="L11" s="20" t="s">
        <v>20</v>
      </c>
      <c r="M11" s="21" t="s">
        <v>20</v>
      </c>
      <c r="N11" s="113">
        <v>0</v>
      </c>
      <c r="O11" s="20" t="s">
        <v>20</v>
      </c>
      <c r="P11" s="21" t="s">
        <v>3</v>
      </c>
      <c r="Q11" s="22" t="s">
        <v>20</v>
      </c>
      <c r="R11" s="20" t="s">
        <v>3</v>
      </c>
      <c r="S11" s="21" t="s">
        <v>20</v>
      </c>
      <c r="T11" s="22">
        <v>0</v>
      </c>
      <c r="U11" s="20" t="s">
        <v>3</v>
      </c>
      <c r="V11" s="21" t="s">
        <v>20</v>
      </c>
      <c r="W11" s="22" t="s">
        <v>20</v>
      </c>
      <c r="X11" s="20" t="s">
        <v>105</v>
      </c>
      <c r="Y11" s="21" t="s">
        <v>20</v>
      </c>
      <c r="Z11" s="22" t="s">
        <v>20</v>
      </c>
      <c r="AA11" s="20" t="s">
        <v>20</v>
      </c>
      <c r="AB11" s="21" t="s">
        <v>3</v>
      </c>
      <c r="AC11" s="22">
        <v>0</v>
      </c>
      <c r="AD11" s="23"/>
      <c r="AE11" s="21"/>
      <c r="AF11" s="22"/>
      <c r="AG11" s="24">
        <v>11</v>
      </c>
      <c r="AH11" s="25">
        <v>440</v>
      </c>
      <c r="AI11" s="32">
        <v>1</v>
      </c>
      <c r="AJ11" s="27">
        <v>451</v>
      </c>
      <c r="AK11" s="28">
        <v>1</v>
      </c>
    </row>
    <row r="12" spans="1:38" ht="24.9" customHeight="1" thickBot="1" x14ac:dyDescent="0.3">
      <c r="A12" s="32">
        <v>2</v>
      </c>
      <c r="B12" s="24" t="s">
        <v>80</v>
      </c>
      <c r="C12" s="20" t="s">
        <v>105</v>
      </c>
      <c r="D12" s="21" t="s">
        <v>105</v>
      </c>
      <c r="E12" s="22">
        <v>0</v>
      </c>
      <c r="F12" s="20" t="s">
        <v>20</v>
      </c>
      <c r="G12" s="21" t="s">
        <v>105</v>
      </c>
      <c r="H12" s="22">
        <v>0</v>
      </c>
      <c r="I12" s="20" t="s">
        <v>20</v>
      </c>
      <c r="J12" s="21" t="s">
        <v>106</v>
      </c>
      <c r="K12" s="22" t="s">
        <v>3</v>
      </c>
      <c r="L12" s="20" t="s">
        <v>20</v>
      </c>
      <c r="M12" s="21" t="s">
        <v>105</v>
      </c>
      <c r="N12" s="113">
        <v>0</v>
      </c>
      <c r="O12" s="20" t="s">
        <v>105</v>
      </c>
      <c r="P12" s="21" t="s">
        <v>20</v>
      </c>
      <c r="Q12" s="22" t="s">
        <v>20</v>
      </c>
      <c r="R12" s="20" t="s">
        <v>105</v>
      </c>
      <c r="S12" s="21" t="s">
        <v>105</v>
      </c>
      <c r="T12" s="22" t="s">
        <v>21</v>
      </c>
      <c r="U12" s="20" t="s">
        <v>20</v>
      </c>
      <c r="V12" s="21" t="s">
        <v>105</v>
      </c>
      <c r="W12" s="22" t="s">
        <v>20</v>
      </c>
      <c r="X12" s="20" t="s">
        <v>106</v>
      </c>
      <c r="Y12" s="21" t="s">
        <v>20</v>
      </c>
      <c r="Z12" s="22" t="s">
        <v>20</v>
      </c>
      <c r="AA12" s="20" t="s">
        <v>105</v>
      </c>
      <c r="AB12" s="21" t="s">
        <v>105</v>
      </c>
      <c r="AC12" s="22" t="s">
        <v>21</v>
      </c>
      <c r="AD12" s="23"/>
      <c r="AE12" s="21"/>
      <c r="AF12" s="22"/>
      <c r="AG12" s="24">
        <v>19</v>
      </c>
      <c r="AH12" s="25">
        <v>406</v>
      </c>
      <c r="AI12" s="32">
        <v>3</v>
      </c>
      <c r="AJ12" s="27">
        <v>425</v>
      </c>
      <c r="AK12" s="28">
        <v>2</v>
      </c>
    </row>
    <row r="13" spans="1:38" ht="24.9" customHeight="1" thickBot="1" x14ac:dyDescent="0.3">
      <c r="A13" s="32">
        <v>3</v>
      </c>
      <c r="B13" s="24" t="s">
        <v>111</v>
      </c>
      <c r="C13" s="20" t="s">
        <v>20</v>
      </c>
      <c r="D13" s="21" t="s">
        <v>20</v>
      </c>
      <c r="E13" s="22">
        <v>0</v>
      </c>
      <c r="F13" s="20" t="s">
        <v>20</v>
      </c>
      <c r="G13" s="21" t="s">
        <v>105</v>
      </c>
      <c r="H13" s="22">
        <v>0</v>
      </c>
      <c r="I13" s="20" t="s">
        <v>3</v>
      </c>
      <c r="J13" s="21" t="s">
        <v>106</v>
      </c>
      <c r="K13" s="22" t="s">
        <v>20</v>
      </c>
      <c r="L13" s="20" t="s">
        <v>105</v>
      </c>
      <c r="M13" s="21" t="s">
        <v>105</v>
      </c>
      <c r="N13" s="113">
        <v>0</v>
      </c>
      <c r="O13" s="20" t="s">
        <v>20</v>
      </c>
      <c r="P13" s="21" t="s">
        <v>105</v>
      </c>
      <c r="Q13" s="22">
        <v>0</v>
      </c>
      <c r="R13" s="20" t="s">
        <v>20</v>
      </c>
      <c r="S13" s="21" t="s">
        <v>105</v>
      </c>
      <c r="T13" s="22">
        <v>0</v>
      </c>
      <c r="U13" s="20" t="s">
        <v>20</v>
      </c>
      <c r="V13" s="21" t="s">
        <v>105</v>
      </c>
      <c r="W13" s="22" t="s">
        <v>20</v>
      </c>
      <c r="X13" s="20" t="s">
        <v>105</v>
      </c>
      <c r="Y13" s="21" t="s">
        <v>3</v>
      </c>
      <c r="Z13" s="22" t="s">
        <v>20</v>
      </c>
      <c r="AA13" s="20" t="s">
        <v>20</v>
      </c>
      <c r="AB13" s="21" t="s">
        <v>105</v>
      </c>
      <c r="AC13" s="22">
        <v>0</v>
      </c>
      <c r="AD13" s="23"/>
      <c r="AE13" s="21"/>
      <c r="AF13" s="22"/>
      <c r="AG13" s="24">
        <v>6</v>
      </c>
      <c r="AH13" s="25">
        <v>417</v>
      </c>
      <c r="AI13" s="32">
        <v>2</v>
      </c>
      <c r="AJ13" s="27">
        <v>423</v>
      </c>
      <c r="AK13" s="28">
        <v>3</v>
      </c>
    </row>
    <row r="14" spans="1:38" ht="24.9" customHeight="1" thickBot="1" x14ac:dyDescent="0.3">
      <c r="A14" s="32">
        <v>4</v>
      </c>
      <c r="B14" s="24" t="s">
        <v>79</v>
      </c>
      <c r="C14" s="20" t="s">
        <v>20</v>
      </c>
      <c r="D14" s="21" t="s">
        <v>20</v>
      </c>
      <c r="E14" s="22">
        <v>0</v>
      </c>
      <c r="F14" s="20" t="s">
        <v>3</v>
      </c>
      <c r="G14" s="21" t="s">
        <v>20</v>
      </c>
      <c r="H14" s="22">
        <v>0</v>
      </c>
      <c r="I14" s="20" t="s">
        <v>3</v>
      </c>
      <c r="J14" s="21" t="s">
        <v>105</v>
      </c>
      <c r="K14" s="22" t="s">
        <v>21</v>
      </c>
      <c r="L14" s="20" t="s">
        <v>20</v>
      </c>
      <c r="M14" s="21" t="s">
        <v>20</v>
      </c>
      <c r="N14" s="113">
        <v>0</v>
      </c>
      <c r="O14" s="20" t="s">
        <v>105</v>
      </c>
      <c r="P14" s="21" t="s">
        <v>20</v>
      </c>
      <c r="Q14" s="22" t="s">
        <v>20</v>
      </c>
      <c r="R14" s="20" t="s">
        <v>20</v>
      </c>
      <c r="S14" s="21" t="s">
        <v>105</v>
      </c>
      <c r="T14" s="22">
        <v>0</v>
      </c>
      <c r="U14" s="20" t="s">
        <v>3</v>
      </c>
      <c r="V14" s="21" t="s">
        <v>3</v>
      </c>
      <c r="W14" s="22">
        <v>0</v>
      </c>
      <c r="X14" s="20" t="s">
        <v>105</v>
      </c>
      <c r="Y14" s="21" t="s">
        <v>20</v>
      </c>
      <c r="Z14" s="22" t="s">
        <v>20</v>
      </c>
      <c r="AA14" s="20" t="s">
        <v>105</v>
      </c>
      <c r="AB14" s="21" t="s">
        <v>3</v>
      </c>
      <c r="AC14" s="22">
        <v>0</v>
      </c>
      <c r="AD14" s="23"/>
      <c r="AE14" s="21"/>
      <c r="AF14" s="22"/>
      <c r="AG14" s="24">
        <v>9</v>
      </c>
      <c r="AH14" s="25">
        <v>404</v>
      </c>
      <c r="AI14" s="32">
        <v>4</v>
      </c>
      <c r="AJ14" s="27">
        <v>413</v>
      </c>
      <c r="AK14" s="28">
        <v>4</v>
      </c>
    </row>
    <row r="15" spans="1:38" ht="24.9" customHeight="1" thickBot="1" x14ac:dyDescent="0.3">
      <c r="A15" s="32">
        <v>5</v>
      </c>
      <c r="B15" s="24" t="s">
        <v>87</v>
      </c>
      <c r="C15" s="20" t="s">
        <v>105</v>
      </c>
      <c r="D15" s="21" t="s">
        <v>20</v>
      </c>
      <c r="E15" s="22">
        <v>0</v>
      </c>
      <c r="F15" s="20" t="s">
        <v>105</v>
      </c>
      <c r="G15" s="21" t="s">
        <v>106</v>
      </c>
      <c r="H15" s="22">
        <v>0</v>
      </c>
      <c r="I15" s="20" t="s">
        <v>3</v>
      </c>
      <c r="J15" s="21" t="s">
        <v>106</v>
      </c>
      <c r="K15" s="22" t="s">
        <v>20</v>
      </c>
      <c r="L15" s="20" t="s">
        <v>105</v>
      </c>
      <c r="M15" s="21" t="s">
        <v>105</v>
      </c>
      <c r="N15" s="113">
        <v>0</v>
      </c>
      <c r="O15" s="20" t="s">
        <v>20</v>
      </c>
      <c r="P15" s="21" t="s">
        <v>20</v>
      </c>
      <c r="Q15" s="22">
        <v>0</v>
      </c>
      <c r="R15" s="20" t="s">
        <v>105</v>
      </c>
      <c r="S15" s="21" t="s">
        <v>105</v>
      </c>
      <c r="T15" s="22" t="s">
        <v>21</v>
      </c>
      <c r="U15" s="20" t="s">
        <v>20</v>
      </c>
      <c r="V15" s="21" t="s">
        <v>105</v>
      </c>
      <c r="W15" s="22" t="s">
        <v>20</v>
      </c>
      <c r="X15" s="20" t="s">
        <v>105</v>
      </c>
      <c r="Y15" s="21" t="s">
        <v>3</v>
      </c>
      <c r="Z15" s="22" t="s">
        <v>20</v>
      </c>
      <c r="AA15" s="20" t="s">
        <v>105</v>
      </c>
      <c r="AB15" s="21" t="s">
        <v>20</v>
      </c>
      <c r="AC15" s="22">
        <v>0</v>
      </c>
      <c r="AD15" s="23"/>
      <c r="AE15" s="21"/>
      <c r="AF15" s="22"/>
      <c r="AG15" s="24">
        <v>11</v>
      </c>
      <c r="AH15" s="25">
        <v>394</v>
      </c>
      <c r="AI15" s="32">
        <v>5</v>
      </c>
      <c r="AJ15" s="27">
        <v>405</v>
      </c>
      <c r="AK15" s="28">
        <v>5</v>
      </c>
      <c r="AL15" s="1"/>
    </row>
    <row r="16" spans="1:38" ht="24.9" customHeight="1" thickBot="1" x14ac:dyDescent="0.3">
      <c r="A16" s="32">
        <v>6</v>
      </c>
      <c r="B16" s="24" t="s">
        <v>74</v>
      </c>
      <c r="C16" s="20" t="s">
        <v>20</v>
      </c>
      <c r="D16" s="21" t="s">
        <v>105</v>
      </c>
      <c r="E16" s="22" t="s">
        <v>20</v>
      </c>
      <c r="F16" s="20" t="s">
        <v>20</v>
      </c>
      <c r="G16" s="21" t="s">
        <v>106</v>
      </c>
      <c r="H16" s="22">
        <v>0</v>
      </c>
      <c r="I16" s="20" t="s">
        <v>20</v>
      </c>
      <c r="J16" s="21" t="s">
        <v>106</v>
      </c>
      <c r="K16" s="22" t="s">
        <v>3</v>
      </c>
      <c r="L16" s="20" t="s">
        <v>20</v>
      </c>
      <c r="M16" s="21" t="s">
        <v>106</v>
      </c>
      <c r="N16" s="113">
        <v>0</v>
      </c>
      <c r="O16" s="20" t="s">
        <v>105</v>
      </c>
      <c r="P16" s="21" t="s">
        <v>20</v>
      </c>
      <c r="Q16" s="22" t="s">
        <v>20</v>
      </c>
      <c r="R16" s="20" t="s">
        <v>105</v>
      </c>
      <c r="S16" s="21" t="s">
        <v>105</v>
      </c>
      <c r="T16" s="22" t="s">
        <v>21</v>
      </c>
      <c r="U16" s="20" t="s">
        <v>20</v>
      </c>
      <c r="V16" s="21" t="s">
        <v>106</v>
      </c>
      <c r="W16" s="22" t="s">
        <v>20</v>
      </c>
      <c r="X16" s="20" t="s">
        <v>106</v>
      </c>
      <c r="Y16" s="21" t="s">
        <v>20</v>
      </c>
      <c r="Z16" s="22" t="s">
        <v>20</v>
      </c>
      <c r="AA16" s="20" t="s">
        <v>20</v>
      </c>
      <c r="AB16" s="21" t="s">
        <v>106</v>
      </c>
      <c r="AC16" s="22">
        <v>0</v>
      </c>
      <c r="AD16" s="23"/>
      <c r="AE16" s="21"/>
      <c r="AF16" s="22"/>
      <c r="AG16" s="24">
        <v>16</v>
      </c>
      <c r="AH16" s="25">
        <v>383</v>
      </c>
      <c r="AI16" s="32">
        <v>6</v>
      </c>
      <c r="AJ16" s="27">
        <v>399</v>
      </c>
      <c r="AK16" s="28">
        <v>6</v>
      </c>
      <c r="AL16" s="1"/>
    </row>
    <row r="17" spans="1:38" ht="24.9" customHeight="1" thickBot="1" x14ac:dyDescent="0.3">
      <c r="A17" s="32">
        <v>7</v>
      </c>
      <c r="B17" s="24" t="s">
        <v>76</v>
      </c>
      <c r="C17" s="20" t="s">
        <v>20</v>
      </c>
      <c r="D17" s="21" t="s">
        <v>20</v>
      </c>
      <c r="E17" s="22">
        <v>0</v>
      </c>
      <c r="F17" s="20" t="s">
        <v>105</v>
      </c>
      <c r="G17" s="21" t="s">
        <v>20</v>
      </c>
      <c r="H17" s="22" t="s">
        <v>21</v>
      </c>
      <c r="I17" s="20" t="s">
        <v>3</v>
      </c>
      <c r="J17" s="21" t="s">
        <v>105</v>
      </c>
      <c r="K17" s="22" t="s">
        <v>21</v>
      </c>
      <c r="L17" s="20" t="s">
        <v>105</v>
      </c>
      <c r="M17" s="21" t="s">
        <v>105</v>
      </c>
      <c r="N17" s="113">
        <v>0</v>
      </c>
      <c r="O17" s="20" t="s">
        <v>105</v>
      </c>
      <c r="P17" s="21" t="s">
        <v>20</v>
      </c>
      <c r="Q17" s="22" t="s">
        <v>20</v>
      </c>
      <c r="R17" s="20" t="s">
        <v>105</v>
      </c>
      <c r="S17" s="21" t="s">
        <v>105</v>
      </c>
      <c r="T17" s="22" t="s">
        <v>21</v>
      </c>
      <c r="U17" s="20" t="s">
        <v>3</v>
      </c>
      <c r="V17" s="21" t="s">
        <v>20</v>
      </c>
      <c r="W17" s="22" t="s">
        <v>20</v>
      </c>
      <c r="X17" s="20" t="s">
        <v>105</v>
      </c>
      <c r="Y17" s="21" t="s">
        <v>20</v>
      </c>
      <c r="Z17" s="22" t="s">
        <v>20</v>
      </c>
      <c r="AA17" s="20" t="s">
        <v>105</v>
      </c>
      <c r="AB17" s="21" t="s">
        <v>20</v>
      </c>
      <c r="AC17" s="22">
        <v>0</v>
      </c>
      <c r="AD17" s="23"/>
      <c r="AE17" s="21"/>
      <c r="AF17" s="22"/>
      <c r="AG17" s="24">
        <v>21</v>
      </c>
      <c r="AH17" s="25">
        <v>374</v>
      </c>
      <c r="AI17" s="32">
        <v>7</v>
      </c>
      <c r="AJ17" s="27">
        <v>395</v>
      </c>
      <c r="AK17" s="28">
        <v>7</v>
      </c>
      <c r="AL17" s="1"/>
    </row>
    <row r="18" spans="1:38" ht="24.9" customHeight="1" thickBot="1" x14ac:dyDescent="0.3">
      <c r="A18" s="32">
        <v>8</v>
      </c>
      <c r="B18" s="24" t="s">
        <v>82</v>
      </c>
      <c r="C18" s="20" t="s">
        <v>20</v>
      </c>
      <c r="D18" s="21" t="s">
        <v>105</v>
      </c>
      <c r="E18" s="22" t="s">
        <v>20</v>
      </c>
      <c r="F18" s="20" t="s">
        <v>20</v>
      </c>
      <c r="G18" s="21" t="s">
        <v>105</v>
      </c>
      <c r="H18" s="22">
        <v>0</v>
      </c>
      <c r="I18" s="20" t="s">
        <v>20</v>
      </c>
      <c r="J18" s="21" t="s">
        <v>106</v>
      </c>
      <c r="K18" s="22" t="s">
        <v>3</v>
      </c>
      <c r="L18" s="20" t="s">
        <v>20</v>
      </c>
      <c r="M18" s="21" t="s">
        <v>105</v>
      </c>
      <c r="N18" s="113">
        <v>0</v>
      </c>
      <c r="O18" s="20" t="s">
        <v>20</v>
      </c>
      <c r="P18" s="21" t="s">
        <v>20</v>
      </c>
      <c r="Q18" s="22">
        <v>0</v>
      </c>
      <c r="R18" s="20" t="s">
        <v>20</v>
      </c>
      <c r="S18" s="21" t="s">
        <v>105</v>
      </c>
      <c r="T18" s="22">
        <v>0</v>
      </c>
      <c r="U18" s="20" t="s">
        <v>3</v>
      </c>
      <c r="V18" s="21" t="s">
        <v>20</v>
      </c>
      <c r="W18" s="22" t="s">
        <v>20</v>
      </c>
      <c r="X18" s="20" t="s">
        <v>105</v>
      </c>
      <c r="Y18" s="21" t="s">
        <v>20</v>
      </c>
      <c r="Z18" s="22" t="s">
        <v>20</v>
      </c>
      <c r="AA18" s="20" t="s">
        <v>106</v>
      </c>
      <c r="AB18" s="21" t="s">
        <v>20</v>
      </c>
      <c r="AC18" s="22">
        <v>0</v>
      </c>
      <c r="AD18" s="23"/>
      <c r="AE18" s="21"/>
      <c r="AF18" s="22"/>
      <c r="AG18" s="24">
        <v>9</v>
      </c>
      <c r="AH18" s="25">
        <v>374</v>
      </c>
      <c r="AI18" s="32">
        <v>7</v>
      </c>
      <c r="AJ18" s="27">
        <v>383</v>
      </c>
      <c r="AK18" s="28">
        <v>8</v>
      </c>
      <c r="AL18" s="1"/>
    </row>
    <row r="19" spans="1:38" ht="24.9" customHeight="1" thickBot="1" x14ac:dyDescent="0.3">
      <c r="A19" s="32">
        <v>9</v>
      </c>
      <c r="B19" s="24" t="s">
        <v>77</v>
      </c>
      <c r="C19" s="20" t="s">
        <v>20</v>
      </c>
      <c r="D19" s="21" t="s">
        <v>105</v>
      </c>
      <c r="E19" s="22" t="s">
        <v>20</v>
      </c>
      <c r="F19" s="20" t="s">
        <v>105</v>
      </c>
      <c r="G19" s="21" t="s">
        <v>105</v>
      </c>
      <c r="H19" s="22">
        <v>0</v>
      </c>
      <c r="I19" s="20" t="s">
        <v>3</v>
      </c>
      <c r="J19" s="21" t="s">
        <v>105</v>
      </c>
      <c r="K19" s="22" t="s">
        <v>21</v>
      </c>
      <c r="L19" s="20" t="s">
        <v>105</v>
      </c>
      <c r="M19" s="21" t="s">
        <v>106</v>
      </c>
      <c r="N19" s="113">
        <v>0</v>
      </c>
      <c r="O19" s="20" t="s">
        <v>105</v>
      </c>
      <c r="P19" s="21" t="s">
        <v>105</v>
      </c>
      <c r="Q19" s="22">
        <v>0</v>
      </c>
      <c r="R19" s="20" t="s">
        <v>20</v>
      </c>
      <c r="S19" s="21" t="s">
        <v>105</v>
      </c>
      <c r="T19" s="22">
        <v>0</v>
      </c>
      <c r="U19" s="20" t="s">
        <v>105</v>
      </c>
      <c r="V19" s="21" t="s">
        <v>20</v>
      </c>
      <c r="W19" s="22">
        <v>0</v>
      </c>
      <c r="X19" s="20" t="s">
        <v>105</v>
      </c>
      <c r="Y19" s="21" t="s">
        <v>20</v>
      </c>
      <c r="Z19" s="22" t="s">
        <v>20</v>
      </c>
      <c r="AA19" s="20" t="s">
        <v>105</v>
      </c>
      <c r="AB19" s="21" t="s">
        <v>20</v>
      </c>
      <c r="AC19" s="22">
        <v>0</v>
      </c>
      <c r="AD19" s="23"/>
      <c r="AE19" s="21"/>
      <c r="AF19" s="22"/>
      <c r="AG19" s="24">
        <v>9</v>
      </c>
      <c r="AH19" s="25">
        <v>373</v>
      </c>
      <c r="AI19" s="32">
        <v>9</v>
      </c>
      <c r="AJ19" s="27">
        <v>382</v>
      </c>
      <c r="AK19" s="28">
        <v>9</v>
      </c>
      <c r="AL19" s="1"/>
    </row>
    <row r="20" spans="1:38" ht="24.9" customHeight="1" thickBot="1" x14ac:dyDescent="0.3">
      <c r="A20" s="32">
        <v>10</v>
      </c>
      <c r="B20" s="24" t="s">
        <v>90</v>
      </c>
      <c r="C20" s="20"/>
      <c r="D20" s="21"/>
      <c r="E20" s="22"/>
      <c r="F20" s="20" t="s">
        <v>20</v>
      </c>
      <c r="G20" s="21" t="s">
        <v>105</v>
      </c>
      <c r="H20" s="22">
        <v>0</v>
      </c>
      <c r="I20" s="20" t="s">
        <v>20</v>
      </c>
      <c r="J20" s="21" t="s">
        <v>105</v>
      </c>
      <c r="K20" s="22" t="s">
        <v>20</v>
      </c>
      <c r="L20" s="20" t="s">
        <v>20</v>
      </c>
      <c r="M20" s="21" t="s">
        <v>105</v>
      </c>
      <c r="N20" s="113">
        <v>0</v>
      </c>
      <c r="O20" s="20" t="s">
        <v>20</v>
      </c>
      <c r="P20" s="21" t="s">
        <v>3</v>
      </c>
      <c r="Q20" s="22" t="s">
        <v>20</v>
      </c>
      <c r="R20" s="20" t="s">
        <v>106</v>
      </c>
      <c r="S20" s="21" t="s">
        <v>105</v>
      </c>
      <c r="T20" s="22">
        <v>0</v>
      </c>
      <c r="U20" s="20" t="s">
        <v>3</v>
      </c>
      <c r="V20" s="21" t="s">
        <v>105</v>
      </c>
      <c r="W20" s="22" t="s">
        <v>20</v>
      </c>
      <c r="X20" s="20" t="s">
        <v>105</v>
      </c>
      <c r="Y20" s="21" t="s">
        <v>20</v>
      </c>
      <c r="Z20" s="22" t="s">
        <v>20</v>
      </c>
      <c r="AA20" s="20" t="s">
        <v>105</v>
      </c>
      <c r="AB20" s="21" t="s">
        <v>20</v>
      </c>
      <c r="AC20" s="22">
        <v>0</v>
      </c>
      <c r="AD20" s="23"/>
      <c r="AE20" s="21"/>
      <c r="AF20" s="22"/>
      <c r="AG20" s="24">
        <v>8</v>
      </c>
      <c r="AH20" s="25">
        <v>372</v>
      </c>
      <c r="AI20" s="32">
        <v>10</v>
      </c>
      <c r="AJ20" s="27">
        <v>380</v>
      </c>
      <c r="AK20" s="28">
        <v>10</v>
      </c>
      <c r="AL20" s="1"/>
    </row>
    <row r="21" spans="1:38" ht="24.9" customHeight="1" thickBot="1" x14ac:dyDescent="0.3">
      <c r="A21" s="32">
        <v>11</v>
      </c>
      <c r="B21" s="24" t="s">
        <v>109</v>
      </c>
      <c r="C21" s="20" t="s">
        <v>105</v>
      </c>
      <c r="D21" s="21" t="s">
        <v>105</v>
      </c>
      <c r="E21" s="22">
        <v>0</v>
      </c>
      <c r="F21" s="20" t="s">
        <v>105</v>
      </c>
      <c r="G21" s="21" t="s">
        <v>20</v>
      </c>
      <c r="H21" s="22" t="s">
        <v>21</v>
      </c>
      <c r="I21" s="20" t="s">
        <v>3</v>
      </c>
      <c r="J21" s="21" t="s">
        <v>106</v>
      </c>
      <c r="K21" s="22" t="s">
        <v>20</v>
      </c>
      <c r="L21" s="20" t="s">
        <v>105</v>
      </c>
      <c r="M21" s="21" t="s">
        <v>105</v>
      </c>
      <c r="N21" s="113">
        <v>0</v>
      </c>
      <c r="O21" s="20" t="s">
        <v>105</v>
      </c>
      <c r="P21" s="21" t="s">
        <v>20</v>
      </c>
      <c r="Q21" s="22" t="s">
        <v>20</v>
      </c>
      <c r="R21" s="20" t="s">
        <v>105</v>
      </c>
      <c r="S21" s="21" t="s">
        <v>106</v>
      </c>
      <c r="T21" s="22">
        <v>0</v>
      </c>
      <c r="U21" s="20" t="s">
        <v>20</v>
      </c>
      <c r="V21" s="21" t="s">
        <v>3</v>
      </c>
      <c r="W21" s="22">
        <v>0</v>
      </c>
      <c r="X21" s="20" t="s">
        <v>20</v>
      </c>
      <c r="Y21" s="21" t="s">
        <v>20</v>
      </c>
      <c r="Z21" s="22">
        <v>0</v>
      </c>
      <c r="AA21" s="20" t="s">
        <v>3</v>
      </c>
      <c r="AB21" s="21" t="s">
        <v>105</v>
      </c>
      <c r="AC21" s="22">
        <v>0</v>
      </c>
      <c r="AD21" s="23"/>
      <c r="AE21" s="21"/>
      <c r="AF21" s="22"/>
      <c r="AG21" s="24">
        <v>9</v>
      </c>
      <c r="AH21" s="25">
        <v>354</v>
      </c>
      <c r="AI21" s="32">
        <v>12</v>
      </c>
      <c r="AJ21" s="27">
        <v>363</v>
      </c>
      <c r="AK21" s="28">
        <v>11</v>
      </c>
      <c r="AL21" s="1"/>
    </row>
    <row r="22" spans="1:38" ht="24.9" customHeight="1" thickBot="1" x14ac:dyDescent="0.3">
      <c r="A22" s="32">
        <v>12</v>
      </c>
      <c r="B22" s="24" t="s">
        <v>93</v>
      </c>
      <c r="C22" s="20" t="s">
        <v>106</v>
      </c>
      <c r="D22" s="21" t="s">
        <v>20</v>
      </c>
      <c r="E22" s="22">
        <v>0</v>
      </c>
      <c r="F22" s="20" t="s">
        <v>20</v>
      </c>
      <c r="G22" s="21" t="s">
        <v>105</v>
      </c>
      <c r="H22" s="22">
        <v>0</v>
      </c>
      <c r="I22" s="20" t="s">
        <v>105</v>
      </c>
      <c r="J22" s="21" t="s">
        <v>106</v>
      </c>
      <c r="K22" s="22" t="s">
        <v>20</v>
      </c>
      <c r="L22" s="20" t="s">
        <v>105</v>
      </c>
      <c r="M22" s="21" t="s">
        <v>106</v>
      </c>
      <c r="N22" s="113">
        <v>0</v>
      </c>
      <c r="O22" s="20" t="s">
        <v>20</v>
      </c>
      <c r="P22" s="21" t="s">
        <v>20</v>
      </c>
      <c r="Q22" s="22">
        <v>0</v>
      </c>
      <c r="R22" s="20" t="s">
        <v>20</v>
      </c>
      <c r="S22" s="21" t="s">
        <v>105</v>
      </c>
      <c r="T22" s="22">
        <v>0</v>
      </c>
      <c r="U22" s="20" t="s">
        <v>20</v>
      </c>
      <c r="V22" s="21" t="s">
        <v>3</v>
      </c>
      <c r="W22" s="22">
        <v>0</v>
      </c>
      <c r="X22" s="20" t="s">
        <v>106</v>
      </c>
      <c r="Y22" s="21" t="s">
        <v>20</v>
      </c>
      <c r="Z22" s="22" t="s">
        <v>20</v>
      </c>
      <c r="AA22" s="20" t="s">
        <v>3</v>
      </c>
      <c r="AB22" s="21" t="s">
        <v>105</v>
      </c>
      <c r="AC22" s="22">
        <v>0</v>
      </c>
      <c r="AD22" s="23"/>
      <c r="AE22" s="21"/>
      <c r="AF22" s="22"/>
      <c r="AG22" s="24">
        <v>4</v>
      </c>
      <c r="AH22" s="25">
        <v>358</v>
      </c>
      <c r="AI22" s="32">
        <v>11</v>
      </c>
      <c r="AJ22" s="27">
        <v>362</v>
      </c>
      <c r="AK22" s="28">
        <v>12</v>
      </c>
      <c r="AL22" s="1"/>
    </row>
    <row r="23" spans="1:38" ht="24.9" customHeight="1" thickBot="1" x14ac:dyDescent="0.3">
      <c r="A23" s="32">
        <v>13</v>
      </c>
      <c r="B23" s="24" t="s">
        <v>88</v>
      </c>
      <c r="C23" s="20" t="s">
        <v>105</v>
      </c>
      <c r="D23" s="21" t="s">
        <v>20</v>
      </c>
      <c r="E23" s="22">
        <v>0</v>
      </c>
      <c r="F23" s="20" t="s">
        <v>105</v>
      </c>
      <c r="G23" s="21" t="s">
        <v>20</v>
      </c>
      <c r="H23" s="22" t="s">
        <v>21</v>
      </c>
      <c r="I23" s="20" t="s">
        <v>3</v>
      </c>
      <c r="J23" s="21" t="s">
        <v>105</v>
      </c>
      <c r="K23" s="22" t="s">
        <v>21</v>
      </c>
      <c r="L23" s="20" t="s">
        <v>105</v>
      </c>
      <c r="M23" s="21" t="s">
        <v>3</v>
      </c>
      <c r="N23" s="114">
        <v>4</v>
      </c>
      <c r="O23" s="20" t="s">
        <v>105</v>
      </c>
      <c r="P23" s="21" t="s">
        <v>20</v>
      </c>
      <c r="Q23" s="22" t="s">
        <v>20</v>
      </c>
      <c r="R23" s="20" t="s">
        <v>105</v>
      </c>
      <c r="S23" s="21" t="s">
        <v>20</v>
      </c>
      <c r="T23" s="22">
        <v>0</v>
      </c>
      <c r="U23" s="20" t="s">
        <v>20</v>
      </c>
      <c r="V23" s="21" t="s">
        <v>105</v>
      </c>
      <c r="W23" s="22" t="s">
        <v>20</v>
      </c>
      <c r="X23" s="20" t="s">
        <v>105</v>
      </c>
      <c r="Y23" s="21" t="s">
        <v>20</v>
      </c>
      <c r="Z23" s="22" t="s">
        <v>20</v>
      </c>
      <c r="AA23" s="20" t="s">
        <v>105</v>
      </c>
      <c r="AB23" s="21" t="s">
        <v>20</v>
      </c>
      <c r="AC23" s="22">
        <v>0</v>
      </c>
      <c r="AD23" s="23"/>
      <c r="AE23" s="21"/>
      <c r="AF23" s="22"/>
      <c r="AG23" s="24">
        <v>20</v>
      </c>
      <c r="AH23" s="25">
        <v>340</v>
      </c>
      <c r="AI23" s="32">
        <v>16</v>
      </c>
      <c r="AJ23" s="27">
        <v>360</v>
      </c>
      <c r="AK23" s="28">
        <v>13</v>
      </c>
      <c r="AL23" s="1"/>
    </row>
    <row r="24" spans="1:38" ht="24.9" customHeight="1" thickBot="1" x14ac:dyDescent="0.3">
      <c r="A24" s="32">
        <v>14</v>
      </c>
      <c r="B24" s="24" t="s">
        <v>83</v>
      </c>
      <c r="C24" s="20" t="s">
        <v>20</v>
      </c>
      <c r="D24" s="21" t="s">
        <v>105</v>
      </c>
      <c r="E24" s="22" t="s">
        <v>20</v>
      </c>
      <c r="F24" s="20" t="s">
        <v>20</v>
      </c>
      <c r="G24" s="21" t="s">
        <v>105</v>
      </c>
      <c r="H24" s="22">
        <v>0</v>
      </c>
      <c r="I24" s="20" t="s">
        <v>3</v>
      </c>
      <c r="J24" s="21" t="s">
        <v>105</v>
      </c>
      <c r="K24" s="22" t="s">
        <v>21</v>
      </c>
      <c r="L24" s="20" t="s">
        <v>20</v>
      </c>
      <c r="M24" s="21" t="s">
        <v>105</v>
      </c>
      <c r="N24" s="113">
        <v>0</v>
      </c>
      <c r="O24" s="20" t="s">
        <v>105</v>
      </c>
      <c r="P24" s="21" t="s">
        <v>20</v>
      </c>
      <c r="Q24" s="22" t="s">
        <v>20</v>
      </c>
      <c r="R24" s="20" t="s">
        <v>20</v>
      </c>
      <c r="S24" s="21" t="s">
        <v>105</v>
      </c>
      <c r="T24" s="22">
        <v>0</v>
      </c>
      <c r="U24" s="20" t="s">
        <v>20</v>
      </c>
      <c r="V24" s="21" t="s">
        <v>105</v>
      </c>
      <c r="W24" s="22" t="s">
        <v>20</v>
      </c>
      <c r="X24" s="20" t="s">
        <v>105</v>
      </c>
      <c r="Y24" s="21" t="s">
        <v>20</v>
      </c>
      <c r="Z24" s="22" t="s">
        <v>20</v>
      </c>
      <c r="AA24" s="20" t="s">
        <v>20</v>
      </c>
      <c r="AB24" s="21" t="s">
        <v>105</v>
      </c>
      <c r="AC24" s="22">
        <v>0</v>
      </c>
      <c r="AD24" s="23"/>
      <c r="AE24" s="21"/>
      <c r="AF24" s="22"/>
      <c r="AG24" s="24">
        <v>13</v>
      </c>
      <c r="AH24" s="25">
        <v>346</v>
      </c>
      <c r="AI24" s="32">
        <v>13</v>
      </c>
      <c r="AJ24" s="27">
        <v>359</v>
      </c>
      <c r="AK24" s="28">
        <v>14</v>
      </c>
      <c r="AL24" s="1"/>
    </row>
    <row r="25" spans="1:38" ht="24.9" customHeight="1" thickBot="1" x14ac:dyDescent="0.3">
      <c r="A25" s="32">
        <v>15</v>
      </c>
      <c r="B25" s="24" t="s">
        <v>73</v>
      </c>
      <c r="C25" s="20" t="s">
        <v>20</v>
      </c>
      <c r="D25" s="21" t="s">
        <v>105</v>
      </c>
      <c r="E25" s="22" t="s">
        <v>20</v>
      </c>
      <c r="F25" s="20" t="s">
        <v>105</v>
      </c>
      <c r="G25" s="21" t="s">
        <v>105</v>
      </c>
      <c r="H25" s="22">
        <v>0</v>
      </c>
      <c r="I25" s="20" t="s">
        <v>108</v>
      </c>
      <c r="J25" s="21" t="s">
        <v>20</v>
      </c>
      <c r="K25" s="22" t="s">
        <v>3</v>
      </c>
      <c r="L25" s="20" t="s">
        <v>20</v>
      </c>
      <c r="M25" s="21" t="s">
        <v>106</v>
      </c>
      <c r="N25" s="113">
        <v>0</v>
      </c>
      <c r="O25" s="20" t="s">
        <v>20</v>
      </c>
      <c r="P25" s="21" t="s">
        <v>3</v>
      </c>
      <c r="Q25" s="22" t="s">
        <v>20</v>
      </c>
      <c r="R25" s="20" t="s">
        <v>105</v>
      </c>
      <c r="S25" s="21" t="s">
        <v>105</v>
      </c>
      <c r="T25" s="22" t="s">
        <v>21</v>
      </c>
      <c r="U25" s="20" t="s">
        <v>20</v>
      </c>
      <c r="V25" s="21" t="s">
        <v>20</v>
      </c>
      <c r="W25" s="22">
        <v>0</v>
      </c>
      <c r="X25" s="20" t="s">
        <v>105</v>
      </c>
      <c r="Y25" s="21" t="s">
        <v>20</v>
      </c>
      <c r="Z25" s="22" t="s">
        <v>20</v>
      </c>
      <c r="AA25" s="20" t="s">
        <v>108</v>
      </c>
      <c r="AB25" s="21" t="s">
        <v>20</v>
      </c>
      <c r="AC25" s="22">
        <v>0</v>
      </c>
      <c r="AD25" s="23"/>
      <c r="AE25" s="21"/>
      <c r="AF25" s="22"/>
      <c r="AG25" s="24">
        <v>14</v>
      </c>
      <c r="AH25" s="25">
        <v>342</v>
      </c>
      <c r="AI25" s="32">
        <v>15</v>
      </c>
      <c r="AJ25" s="27">
        <v>356</v>
      </c>
      <c r="AK25" s="28">
        <v>15</v>
      </c>
      <c r="AL25" s="1"/>
    </row>
    <row r="26" spans="1:38" ht="24.9" customHeight="1" thickBot="1" x14ac:dyDescent="0.3">
      <c r="A26" s="32">
        <v>16</v>
      </c>
      <c r="B26" s="24" t="s">
        <v>78</v>
      </c>
      <c r="C26" s="20" t="s">
        <v>105</v>
      </c>
      <c r="D26" s="21" t="s">
        <v>20</v>
      </c>
      <c r="E26" s="22">
        <v>0</v>
      </c>
      <c r="F26" s="20" t="s">
        <v>20</v>
      </c>
      <c r="G26" s="21" t="s">
        <v>105</v>
      </c>
      <c r="H26" s="22">
        <v>0</v>
      </c>
      <c r="I26" s="20" t="s">
        <v>20</v>
      </c>
      <c r="J26" s="21" t="s">
        <v>106</v>
      </c>
      <c r="K26" s="22" t="s">
        <v>3</v>
      </c>
      <c r="L26" s="20" t="s">
        <v>20</v>
      </c>
      <c r="M26" s="21" t="s">
        <v>105</v>
      </c>
      <c r="N26" s="113">
        <v>0</v>
      </c>
      <c r="O26" s="20" t="s">
        <v>20</v>
      </c>
      <c r="P26" s="21" t="s">
        <v>20</v>
      </c>
      <c r="Q26" s="22">
        <v>0</v>
      </c>
      <c r="R26" s="20" t="s">
        <v>20</v>
      </c>
      <c r="S26" s="21" t="s">
        <v>20</v>
      </c>
      <c r="T26" s="22" t="s">
        <v>3</v>
      </c>
      <c r="U26" s="20" t="s">
        <v>20</v>
      </c>
      <c r="V26" s="21" t="s">
        <v>3</v>
      </c>
      <c r="W26" s="22">
        <v>0</v>
      </c>
      <c r="X26" s="20" t="s">
        <v>105</v>
      </c>
      <c r="Y26" s="21" t="s">
        <v>3</v>
      </c>
      <c r="Z26" s="22" t="s">
        <v>20</v>
      </c>
      <c r="AA26" s="20" t="s">
        <v>20</v>
      </c>
      <c r="AB26" s="21" t="s">
        <v>105</v>
      </c>
      <c r="AC26" s="22">
        <v>0</v>
      </c>
      <c r="AD26" s="23"/>
      <c r="AE26" s="21"/>
      <c r="AF26" s="22"/>
      <c r="AG26" s="24">
        <v>8</v>
      </c>
      <c r="AH26" s="25">
        <v>346</v>
      </c>
      <c r="AI26" s="32">
        <v>13</v>
      </c>
      <c r="AJ26" s="27">
        <v>354</v>
      </c>
      <c r="AK26" s="28">
        <v>16</v>
      </c>
      <c r="AL26" s="1"/>
    </row>
    <row r="27" spans="1:38" ht="24.9" customHeight="1" thickBot="1" x14ac:dyDescent="0.3">
      <c r="A27" s="32">
        <v>17</v>
      </c>
      <c r="B27" s="24" t="s">
        <v>110</v>
      </c>
      <c r="C27" s="20" t="s">
        <v>20</v>
      </c>
      <c r="D27" s="21" t="s">
        <v>20</v>
      </c>
      <c r="E27" s="22">
        <v>0</v>
      </c>
      <c r="F27" s="20" t="s">
        <v>20</v>
      </c>
      <c r="G27" s="21" t="s">
        <v>105</v>
      </c>
      <c r="H27" s="22">
        <v>0</v>
      </c>
      <c r="I27" s="20" t="s">
        <v>20</v>
      </c>
      <c r="J27" s="21" t="s">
        <v>105</v>
      </c>
      <c r="K27" s="113">
        <v>4</v>
      </c>
      <c r="L27" s="20" t="s">
        <v>105</v>
      </c>
      <c r="M27" s="21" t="s">
        <v>20</v>
      </c>
      <c r="N27" s="114">
        <v>10</v>
      </c>
      <c r="O27" s="20" t="s">
        <v>20</v>
      </c>
      <c r="P27" s="21" t="s">
        <v>20</v>
      </c>
      <c r="Q27" s="22">
        <v>0</v>
      </c>
      <c r="R27" s="20" t="s">
        <v>20</v>
      </c>
      <c r="S27" s="21" t="s">
        <v>20</v>
      </c>
      <c r="T27" s="22" t="s">
        <v>3</v>
      </c>
      <c r="U27" s="20" t="s">
        <v>20</v>
      </c>
      <c r="V27" s="21" t="s">
        <v>20</v>
      </c>
      <c r="W27" s="22">
        <v>0</v>
      </c>
      <c r="X27" s="20" t="s">
        <v>105</v>
      </c>
      <c r="Y27" s="21" t="s">
        <v>20</v>
      </c>
      <c r="Z27" s="22" t="s">
        <v>20</v>
      </c>
      <c r="AA27" s="20" t="s">
        <v>105</v>
      </c>
      <c r="AB27" s="21" t="s">
        <v>20</v>
      </c>
      <c r="AC27" s="22">
        <v>0</v>
      </c>
      <c r="AD27" s="23"/>
      <c r="AE27" s="21"/>
      <c r="AF27" s="22"/>
      <c r="AG27" s="24">
        <v>19</v>
      </c>
      <c r="AH27" s="25">
        <v>329</v>
      </c>
      <c r="AI27" s="32">
        <v>19</v>
      </c>
      <c r="AJ27" s="27">
        <v>348</v>
      </c>
      <c r="AK27" s="28">
        <v>17</v>
      </c>
      <c r="AL27" s="1"/>
    </row>
    <row r="28" spans="1:38" ht="24.9" customHeight="1" thickBot="1" x14ac:dyDescent="0.3">
      <c r="A28" s="32">
        <v>18</v>
      </c>
      <c r="B28" s="24" t="s">
        <v>84</v>
      </c>
      <c r="C28" s="20" t="s">
        <v>105</v>
      </c>
      <c r="D28" s="21" t="s">
        <v>105</v>
      </c>
      <c r="E28" s="22">
        <v>0</v>
      </c>
      <c r="F28" s="20" t="s">
        <v>20</v>
      </c>
      <c r="G28" s="21" t="s">
        <v>105</v>
      </c>
      <c r="H28" s="22">
        <v>0</v>
      </c>
      <c r="I28" s="20" t="s">
        <v>3</v>
      </c>
      <c r="J28" s="21" t="s">
        <v>105</v>
      </c>
      <c r="K28" s="22" t="s">
        <v>21</v>
      </c>
      <c r="L28" s="20" t="s">
        <v>105</v>
      </c>
      <c r="M28" s="21" t="s">
        <v>105</v>
      </c>
      <c r="N28" s="113">
        <v>0</v>
      </c>
      <c r="O28" s="20" t="s">
        <v>105</v>
      </c>
      <c r="P28" s="21" t="s">
        <v>3</v>
      </c>
      <c r="Q28" s="22" t="s">
        <v>3</v>
      </c>
      <c r="R28" s="20" t="s">
        <v>105</v>
      </c>
      <c r="S28" s="21" t="s">
        <v>105</v>
      </c>
      <c r="T28" s="22" t="s">
        <v>21</v>
      </c>
      <c r="U28" s="20" t="s">
        <v>20</v>
      </c>
      <c r="V28" s="21" t="s">
        <v>3</v>
      </c>
      <c r="W28" s="22">
        <v>0</v>
      </c>
      <c r="X28" s="20" t="s">
        <v>106</v>
      </c>
      <c r="Y28" s="21" t="s">
        <v>20</v>
      </c>
      <c r="Z28" s="22" t="s">
        <v>20</v>
      </c>
      <c r="AA28" s="20" t="s">
        <v>105</v>
      </c>
      <c r="AB28" s="21" t="s">
        <v>3</v>
      </c>
      <c r="AC28" s="22">
        <v>0</v>
      </c>
      <c r="AD28" s="23"/>
      <c r="AE28" s="21"/>
      <c r="AF28" s="22"/>
      <c r="AG28" s="24">
        <v>15</v>
      </c>
      <c r="AH28" s="25">
        <v>332</v>
      </c>
      <c r="AI28" s="32">
        <v>17</v>
      </c>
      <c r="AJ28" s="27">
        <v>347</v>
      </c>
      <c r="AK28" s="28">
        <v>18</v>
      </c>
      <c r="AL28" s="1"/>
    </row>
    <row r="29" spans="1:38" ht="24.9" customHeight="1" thickBot="1" x14ac:dyDescent="0.3">
      <c r="A29" s="32">
        <v>19</v>
      </c>
      <c r="B29" s="24" t="s">
        <v>85</v>
      </c>
      <c r="C29" s="20" t="s">
        <v>105</v>
      </c>
      <c r="D29" s="21" t="s">
        <v>3</v>
      </c>
      <c r="E29" s="22">
        <v>0</v>
      </c>
      <c r="F29" s="20" t="s">
        <v>105</v>
      </c>
      <c r="G29" s="21" t="s">
        <v>20</v>
      </c>
      <c r="H29" s="22" t="s">
        <v>21</v>
      </c>
      <c r="I29" s="20" t="s">
        <v>3</v>
      </c>
      <c r="J29" s="21" t="s">
        <v>105</v>
      </c>
      <c r="K29" s="22" t="s">
        <v>21</v>
      </c>
      <c r="L29" s="20" t="s">
        <v>20</v>
      </c>
      <c r="M29" s="21" t="s">
        <v>105</v>
      </c>
      <c r="N29" s="113">
        <v>0</v>
      </c>
      <c r="O29" s="20" t="s">
        <v>105</v>
      </c>
      <c r="P29" s="21" t="s">
        <v>20</v>
      </c>
      <c r="Q29" s="22" t="s">
        <v>20</v>
      </c>
      <c r="R29" s="20" t="s">
        <v>106</v>
      </c>
      <c r="S29" s="21" t="s">
        <v>20</v>
      </c>
      <c r="T29" s="22">
        <v>0</v>
      </c>
      <c r="U29" s="20" t="s">
        <v>105</v>
      </c>
      <c r="V29" s="21" t="s">
        <v>3</v>
      </c>
      <c r="W29" s="22">
        <v>0</v>
      </c>
      <c r="X29" s="20" t="s">
        <v>106</v>
      </c>
      <c r="Y29" s="21" t="s">
        <v>3</v>
      </c>
      <c r="Z29" s="22" t="s">
        <v>20</v>
      </c>
      <c r="AA29" s="20" t="s">
        <v>105</v>
      </c>
      <c r="AB29" s="21" t="s">
        <v>3</v>
      </c>
      <c r="AC29" s="22">
        <v>0</v>
      </c>
      <c r="AD29" s="23"/>
      <c r="AE29" s="21"/>
      <c r="AF29" s="22"/>
      <c r="AG29" s="24">
        <v>14</v>
      </c>
      <c r="AH29" s="25">
        <v>331</v>
      </c>
      <c r="AI29" s="32">
        <v>18</v>
      </c>
      <c r="AJ29" s="27">
        <v>345</v>
      </c>
      <c r="AK29" s="28">
        <v>19</v>
      </c>
      <c r="AL29" s="1"/>
    </row>
    <row r="30" spans="1:38" ht="28.2" customHeight="1" thickBot="1" x14ac:dyDescent="0.3">
      <c r="A30" s="32">
        <v>20</v>
      </c>
      <c r="B30" s="24" t="s">
        <v>75</v>
      </c>
      <c r="C30" s="20" t="s">
        <v>105</v>
      </c>
      <c r="D30" s="21" t="s">
        <v>105</v>
      </c>
      <c r="E30" s="22">
        <v>0</v>
      </c>
      <c r="F30" s="20" t="s">
        <v>20</v>
      </c>
      <c r="G30" s="21" t="s">
        <v>106</v>
      </c>
      <c r="H30" s="22">
        <v>0</v>
      </c>
      <c r="I30" s="20" t="s">
        <v>20</v>
      </c>
      <c r="J30" s="21" t="s">
        <v>105</v>
      </c>
      <c r="K30" s="22" t="s">
        <v>20</v>
      </c>
      <c r="L30" s="20" t="s">
        <v>20</v>
      </c>
      <c r="M30" s="21" t="s">
        <v>105</v>
      </c>
      <c r="N30" s="113">
        <v>0</v>
      </c>
      <c r="O30" s="20" t="s">
        <v>106</v>
      </c>
      <c r="P30" s="21" t="s">
        <v>20</v>
      </c>
      <c r="Q30" s="22" t="s">
        <v>3</v>
      </c>
      <c r="R30" s="20" t="s">
        <v>20</v>
      </c>
      <c r="S30" s="21" t="s">
        <v>106</v>
      </c>
      <c r="T30" s="22">
        <v>0</v>
      </c>
      <c r="U30" s="20" t="s">
        <v>3</v>
      </c>
      <c r="V30" s="21" t="s">
        <v>105</v>
      </c>
      <c r="W30" s="22" t="s">
        <v>20</v>
      </c>
      <c r="X30" s="20" t="s">
        <v>105</v>
      </c>
      <c r="Y30" s="21" t="s">
        <v>20</v>
      </c>
      <c r="Z30" s="22" t="s">
        <v>20</v>
      </c>
      <c r="AA30" s="20" t="s">
        <v>3</v>
      </c>
      <c r="AB30" s="21" t="s">
        <v>105</v>
      </c>
      <c r="AC30" s="22">
        <v>0</v>
      </c>
      <c r="AD30" s="23"/>
      <c r="AE30" s="21"/>
      <c r="AF30" s="22"/>
      <c r="AG30" s="24">
        <v>9</v>
      </c>
      <c r="AH30" s="25">
        <v>329</v>
      </c>
      <c r="AI30" s="32">
        <v>19</v>
      </c>
      <c r="AJ30" s="27">
        <v>338</v>
      </c>
      <c r="AK30" s="28">
        <v>20</v>
      </c>
      <c r="AL30" s="1"/>
    </row>
    <row r="31" spans="1:38" ht="28.2" customHeight="1" thickBot="1" x14ac:dyDescent="0.3">
      <c r="A31" s="32">
        <v>21</v>
      </c>
      <c r="B31" s="24" t="s">
        <v>81</v>
      </c>
      <c r="C31" s="20" t="s">
        <v>105</v>
      </c>
      <c r="D31" s="21" t="s">
        <v>20</v>
      </c>
      <c r="E31" s="22">
        <v>0</v>
      </c>
      <c r="F31" s="20" t="s">
        <v>105</v>
      </c>
      <c r="G31" s="21" t="s">
        <v>105</v>
      </c>
      <c r="H31" s="22">
        <v>0</v>
      </c>
      <c r="I31" s="20" t="s">
        <v>3</v>
      </c>
      <c r="J31" s="21" t="s">
        <v>106</v>
      </c>
      <c r="K31" s="22" t="s">
        <v>20</v>
      </c>
      <c r="L31" s="20" t="s">
        <v>20</v>
      </c>
      <c r="M31" s="21" t="s">
        <v>105</v>
      </c>
      <c r="N31" s="113">
        <v>0</v>
      </c>
      <c r="O31" s="20" t="s">
        <v>105</v>
      </c>
      <c r="P31" s="21" t="s">
        <v>20</v>
      </c>
      <c r="Q31" s="22" t="s">
        <v>20</v>
      </c>
      <c r="R31" s="20" t="s">
        <v>106</v>
      </c>
      <c r="S31" s="21" t="s">
        <v>105</v>
      </c>
      <c r="T31" s="22">
        <v>0</v>
      </c>
      <c r="U31" s="20" t="s">
        <v>105</v>
      </c>
      <c r="V31" s="21" t="s">
        <v>20</v>
      </c>
      <c r="W31" s="22">
        <v>0</v>
      </c>
      <c r="X31" s="20" t="s">
        <v>20</v>
      </c>
      <c r="Y31" s="21" t="s">
        <v>105</v>
      </c>
      <c r="Z31" s="22">
        <v>0</v>
      </c>
      <c r="AA31" s="20" t="s">
        <v>20</v>
      </c>
      <c r="AB31" s="21" t="s">
        <v>106</v>
      </c>
      <c r="AC31" s="22">
        <v>0</v>
      </c>
      <c r="AD31" s="23"/>
      <c r="AE31" s="21"/>
      <c r="AF31" s="22"/>
      <c r="AG31" s="24">
        <v>4</v>
      </c>
      <c r="AH31" s="25">
        <v>326</v>
      </c>
      <c r="AI31" s="32">
        <v>21</v>
      </c>
      <c r="AJ31" s="27">
        <v>330</v>
      </c>
      <c r="AK31" s="28">
        <v>21</v>
      </c>
      <c r="AL31" s="1"/>
    </row>
    <row r="32" spans="1:38" ht="28.2" customHeight="1" thickBot="1" x14ac:dyDescent="0.3">
      <c r="A32" s="32">
        <v>22</v>
      </c>
      <c r="B32" s="24" t="s">
        <v>91</v>
      </c>
      <c r="C32" s="20" t="s">
        <v>105</v>
      </c>
      <c r="D32" s="21" t="s">
        <v>20</v>
      </c>
      <c r="E32" s="22">
        <v>0</v>
      </c>
      <c r="F32" s="20" t="s">
        <v>105</v>
      </c>
      <c r="G32" s="21" t="s">
        <v>106</v>
      </c>
      <c r="H32" s="22">
        <v>0</v>
      </c>
      <c r="I32" s="20" t="s">
        <v>20</v>
      </c>
      <c r="J32" s="21" t="s">
        <v>106</v>
      </c>
      <c r="K32" s="22" t="s">
        <v>3</v>
      </c>
      <c r="L32" s="20" t="s">
        <v>105</v>
      </c>
      <c r="M32" s="21" t="s">
        <v>106</v>
      </c>
      <c r="N32" s="113">
        <v>0</v>
      </c>
      <c r="O32" s="20" t="s">
        <v>105</v>
      </c>
      <c r="P32" s="21" t="s">
        <v>20</v>
      </c>
      <c r="Q32" s="22" t="s">
        <v>20</v>
      </c>
      <c r="R32" s="20" t="s">
        <v>105</v>
      </c>
      <c r="S32" s="21" t="s">
        <v>105</v>
      </c>
      <c r="T32" s="22" t="s">
        <v>21</v>
      </c>
      <c r="U32" s="20" t="s">
        <v>20</v>
      </c>
      <c r="V32" s="21" t="s">
        <v>105</v>
      </c>
      <c r="W32" s="22" t="s">
        <v>20</v>
      </c>
      <c r="X32" s="20" t="s">
        <v>106</v>
      </c>
      <c r="Y32" s="21" t="s">
        <v>20</v>
      </c>
      <c r="Z32" s="22" t="s">
        <v>20</v>
      </c>
      <c r="AA32" s="20" t="s">
        <v>20</v>
      </c>
      <c r="AB32" s="21" t="s">
        <v>105</v>
      </c>
      <c r="AC32" s="22">
        <v>0</v>
      </c>
      <c r="AD32" s="23"/>
      <c r="AE32" s="21"/>
      <c r="AF32" s="22"/>
      <c r="AG32" s="24">
        <v>14</v>
      </c>
      <c r="AH32" s="25">
        <v>311</v>
      </c>
      <c r="AI32" s="32">
        <v>22</v>
      </c>
      <c r="AJ32" s="27">
        <v>325</v>
      </c>
      <c r="AK32" s="28">
        <v>22</v>
      </c>
      <c r="AL32" s="1"/>
    </row>
    <row r="33" spans="1:38" ht="28.2" customHeight="1" thickBot="1" x14ac:dyDescent="0.3">
      <c r="A33" s="32">
        <v>23</v>
      </c>
      <c r="B33" s="24" t="s">
        <v>112</v>
      </c>
      <c r="C33" s="20" t="s">
        <v>105</v>
      </c>
      <c r="D33" s="21" t="s">
        <v>105</v>
      </c>
      <c r="E33" s="22">
        <v>0</v>
      </c>
      <c r="F33" s="20" t="s">
        <v>20</v>
      </c>
      <c r="G33" s="21" t="s">
        <v>20</v>
      </c>
      <c r="H33" s="22">
        <v>0</v>
      </c>
      <c r="I33" s="20" t="s">
        <v>20</v>
      </c>
      <c r="J33" s="21" t="s">
        <v>106</v>
      </c>
      <c r="K33" s="22" t="s">
        <v>3</v>
      </c>
      <c r="L33" s="20" t="s">
        <v>105</v>
      </c>
      <c r="M33" s="21" t="s">
        <v>106</v>
      </c>
      <c r="N33" s="113">
        <v>0</v>
      </c>
      <c r="O33" s="20" t="s">
        <v>20</v>
      </c>
      <c r="P33" s="21" t="s">
        <v>20</v>
      </c>
      <c r="Q33" s="22">
        <v>0</v>
      </c>
      <c r="R33" s="20" t="s">
        <v>105</v>
      </c>
      <c r="S33" s="21" t="s">
        <v>105</v>
      </c>
      <c r="T33" s="22" t="s">
        <v>21</v>
      </c>
      <c r="U33" s="20" t="s">
        <v>105</v>
      </c>
      <c r="V33" s="21" t="s">
        <v>105</v>
      </c>
      <c r="W33" s="22">
        <v>0</v>
      </c>
      <c r="X33" s="20" t="s">
        <v>105</v>
      </c>
      <c r="Y33" s="21" t="s">
        <v>20</v>
      </c>
      <c r="Z33" s="22" t="s">
        <v>20</v>
      </c>
      <c r="AA33" s="20" t="s">
        <v>105</v>
      </c>
      <c r="AB33" s="21" t="s">
        <v>20</v>
      </c>
      <c r="AC33" s="22">
        <v>0</v>
      </c>
      <c r="AD33" s="23"/>
      <c r="AE33" s="21"/>
      <c r="AF33" s="22"/>
      <c r="AG33" s="24">
        <v>10</v>
      </c>
      <c r="AH33" s="25">
        <v>295</v>
      </c>
      <c r="AI33" s="32">
        <v>23</v>
      </c>
      <c r="AJ33" s="27">
        <v>305</v>
      </c>
      <c r="AK33" s="28">
        <v>23</v>
      </c>
      <c r="AL33" s="1"/>
    </row>
    <row r="34" spans="1:38" ht="28.2" customHeight="1" thickBot="1" x14ac:dyDescent="0.3">
      <c r="A34" s="32">
        <v>24</v>
      </c>
      <c r="B34" s="24" t="s">
        <v>107</v>
      </c>
      <c r="C34" s="20"/>
      <c r="D34" s="21"/>
      <c r="E34" s="22"/>
      <c r="F34" s="20"/>
      <c r="G34" s="21"/>
      <c r="H34" s="22"/>
      <c r="I34" s="20"/>
      <c r="J34" s="21"/>
      <c r="K34" s="22"/>
      <c r="L34" s="20"/>
      <c r="M34" s="21"/>
      <c r="N34" s="113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3"/>
      <c r="AE34" s="21"/>
      <c r="AF34" s="22"/>
      <c r="AG34" s="24">
        <v>0</v>
      </c>
      <c r="AH34" s="25">
        <v>135</v>
      </c>
      <c r="AI34" s="32">
        <v>24</v>
      </c>
      <c r="AJ34" s="27">
        <v>135</v>
      </c>
      <c r="AK34" s="28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50" priority="18">
      <formula>($AG11&gt;40)</formula>
    </cfRule>
  </conditionalFormatting>
  <conditionalFormatting sqref="B31:B32">
    <cfRule type="expression" dxfId="49" priority="9">
      <formula>($AG31&gt;40)</formula>
    </cfRule>
  </conditionalFormatting>
  <conditionalFormatting sqref="B33:B34">
    <cfRule type="expression" dxfId="48" priority="7">
      <formula>($AG33&gt;40)</formula>
    </cfRule>
  </conditionalFormatting>
  <conditionalFormatting sqref="AG1:AG1048576">
    <cfRule type="top10" dxfId="47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customWidth="1"/>
    <col min="6" max="6" width="3.44140625" style="14" customWidth="1"/>
    <col min="7" max="7" width="3.44140625" style="1" customWidth="1"/>
    <col min="8" max="8" width="4.44140625" style="86" customWidth="1"/>
    <col min="9" max="10" width="3.44140625" style="1" customWidth="1"/>
    <col min="11" max="11" width="4.44140625" style="86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104</v>
      </c>
      <c r="D4" s="66"/>
      <c r="E4" s="66"/>
      <c r="F4" s="65" t="s">
        <v>66</v>
      </c>
      <c r="G4" s="66"/>
      <c r="H4" s="66"/>
      <c r="I4" s="65" t="s">
        <v>64</v>
      </c>
      <c r="J4" s="66"/>
      <c r="K4" s="66"/>
      <c r="L4" s="65" t="s">
        <v>65</v>
      </c>
      <c r="M4" s="66"/>
      <c r="N4" s="66"/>
      <c r="O4" s="65" t="s">
        <v>15</v>
      </c>
      <c r="P4" s="66"/>
      <c r="Q4" s="66"/>
      <c r="R4" s="65" t="s">
        <v>16</v>
      </c>
      <c r="S4" s="66"/>
      <c r="T4" s="66"/>
      <c r="U4" s="65" t="s">
        <v>19</v>
      </c>
      <c r="V4" s="66"/>
      <c r="W4" s="66"/>
      <c r="X4" s="65" t="s">
        <v>103</v>
      </c>
      <c r="Y4" s="66"/>
      <c r="Z4" s="66"/>
      <c r="AA4" s="65" t="s">
        <v>61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12</v>
      </c>
      <c r="D6" s="68"/>
      <c r="E6" s="69"/>
      <c r="F6" s="64" t="s">
        <v>18</v>
      </c>
      <c r="G6" s="68"/>
      <c r="H6" s="69"/>
      <c r="I6" s="64" t="s">
        <v>17</v>
      </c>
      <c r="J6" s="68"/>
      <c r="K6" s="69"/>
      <c r="L6" s="64" t="s">
        <v>14</v>
      </c>
      <c r="M6" s="68"/>
      <c r="N6" s="69"/>
      <c r="O6" s="64" t="s">
        <v>63</v>
      </c>
      <c r="P6" s="68"/>
      <c r="Q6" s="69"/>
      <c r="R6" s="64" t="s">
        <v>22</v>
      </c>
      <c r="S6" s="68"/>
      <c r="T6" s="69"/>
      <c r="U6" s="64" t="s">
        <v>62</v>
      </c>
      <c r="V6" s="68"/>
      <c r="W6" s="69"/>
      <c r="X6" s="64" t="s">
        <v>13</v>
      </c>
      <c r="Y6" s="68"/>
      <c r="Z6" s="69"/>
      <c r="AA6" s="64" t="s">
        <v>60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'28.Spieltag'!AJ11</f>
        <v>451</v>
      </c>
      <c r="AI11" s="32">
        <f>'28.Spieltag'!AK11</f>
        <v>1</v>
      </c>
      <c r="AJ11" s="27">
        <f t="shared" ref="AJ11" si="9">AG11+AH11</f>
        <v>496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'28.Spieltag'!AJ12</f>
        <v>425</v>
      </c>
      <c r="AI12" s="32">
        <f>'28.Spieltag'!AK12</f>
        <v>2</v>
      </c>
      <c r="AJ12" s="27">
        <f t="shared" ref="AJ12:AJ32" si="21">AG12+AH12</f>
        <v>470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'28.Spieltag'!AJ13</f>
        <v>423</v>
      </c>
      <c r="AI13" s="32">
        <f>'28.Spieltag'!AK13</f>
        <v>3</v>
      </c>
      <c r="AJ13" s="27">
        <f t="shared" si="21"/>
        <v>468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'28.Spieltag'!AJ14</f>
        <v>413</v>
      </c>
      <c r="AI14" s="32">
        <f>'28.Spieltag'!AK14</f>
        <v>4</v>
      </c>
      <c r="AJ14" s="27">
        <f t="shared" si="21"/>
        <v>458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'28.Spieltag'!AJ15</f>
        <v>405</v>
      </c>
      <c r="AI15" s="32">
        <f>'28.Spieltag'!AK15</f>
        <v>5</v>
      </c>
      <c r="AJ15" s="27">
        <f t="shared" si="21"/>
        <v>450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'28.Spieltag'!AJ16</f>
        <v>399</v>
      </c>
      <c r="AI16" s="32">
        <f>'28.Spieltag'!AK16</f>
        <v>6</v>
      </c>
      <c r="AJ16" s="27">
        <f t="shared" si="21"/>
        <v>444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'28.Spieltag'!AJ17</f>
        <v>395</v>
      </c>
      <c r="AI17" s="32">
        <f>'28.Spieltag'!AK17</f>
        <v>7</v>
      </c>
      <c r="AJ17" s="27">
        <f t="shared" si="21"/>
        <v>440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'28.Spieltag'!AJ18</f>
        <v>383</v>
      </c>
      <c r="AI18" s="32">
        <f>'28.Spieltag'!AK18</f>
        <v>8</v>
      </c>
      <c r="AJ18" s="27">
        <f t="shared" si="21"/>
        <v>428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'28.Spieltag'!AJ19</f>
        <v>382</v>
      </c>
      <c r="AI19" s="32">
        <f>'28.Spieltag'!AK19</f>
        <v>9</v>
      </c>
      <c r="AJ19" s="27">
        <f t="shared" si="21"/>
        <v>427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'28.Spieltag'!AJ20</f>
        <v>380</v>
      </c>
      <c r="AI20" s="32">
        <f>'28.Spieltag'!AK20</f>
        <v>10</v>
      </c>
      <c r="AJ20" s="27">
        <f t="shared" si="21"/>
        <v>425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'28.Spieltag'!AJ21</f>
        <v>363</v>
      </c>
      <c r="AI21" s="32">
        <f>'28.Spieltag'!AK21</f>
        <v>11</v>
      </c>
      <c r="AJ21" s="27">
        <f t="shared" si="21"/>
        <v>408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'28.Spieltag'!AJ22</f>
        <v>362</v>
      </c>
      <c r="AI22" s="32">
        <f>'28.Spieltag'!AK22</f>
        <v>12</v>
      </c>
      <c r="AJ22" s="27">
        <f t="shared" si="21"/>
        <v>407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'28.Spieltag'!AJ23</f>
        <v>360</v>
      </c>
      <c r="AI23" s="32">
        <f>'28.Spieltag'!AK23</f>
        <v>13</v>
      </c>
      <c r="AJ23" s="27">
        <f t="shared" si="21"/>
        <v>405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'28.Spieltag'!AJ24</f>
        <v>359</v>
      </c>
      <c r="AI24" s="32">
        <f>'28.Spieltag'!AK24</f>
        <v>14</v>
      </c>
      <c r="AJ24" s="27">
        <f t="shared" si="21"/>
        <v>404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'28.Spieltag'!AJ25</f>
        <v>356</v>
      </c>
      <c r="AI25" s="32">
        <f>'28.Spieltag'!AK25</f>
        <v>15</v>
      </c>
      <c r="AJ25" s="27">
        <f t="shared" si="21"/>
        <v>401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'28.Spieltag'!AJ26</f>
        <v>354</v>
      </c>
      <c r="AI26" s="32">
        <f>'28.Spieltag'!AK26</f>
        <v>16</v>
      </c>
      <c r="AJ26" s="27">
        <f t="shared" si="21"/>
        <v>399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'28.Spieltag'!AJ27</f>
        <v>348</v>
      </c>
      <c r="AI27" s="32">
        <f>'28.Spieltag'!AK27</f>
        <v>17</v>
      </c>
      <c r="AJ27" s="27">
        <f t="shared" si="21"/>
        <v>393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'28.Spieltag'!AJ28</f>
        <v>347</v>
      </c>
      <c r="AI28" s="32">
        <f>'28.Spieltag'!AK28</f>
        <v>18</v>
      </c>
      <c r="AJ28" s="27">
        <f t="shared" si="21"/>
        <v>392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'28.Spieltag'!AJ29</f>
        <v>345</v>
      </c>
      <c r="AI29" s="32">
        <f>'28.Spieltag'!AK29</f>
        <v>19</v>
      </c>
      <c r="AJ29" s="27">
        <f t="shared" si="21"/>
        <v>390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'28.Spieltag'!AJ30</f>
        <v>338</v>
      </c>
      <c r="AI30" s="32">
        <f>'28.Spieltag'!AK30</f>
        <v>20</v>
      </c>
      <c r="AJ30" s="27">
        <f t="shared" si="21"/>
        <v>383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'28.Spieltag'!AJ31</f>
        <v>330</v>
      </c>
      <c r="AI31" s="32">
        <f>'28.Spieltag'!AK31</f>
        <v>21</v>
      </c>
      <c r="AJ31" s="27">
        <f t="shared" si="21"/>
        <v>375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'28.Spieltag'!AJ32</f>
        <v>325</v>
      </c>
      <c r="AI32" s="32">
        <f>'28.Spieltag'!AK32</f>
        <v>22</v>
      </c>
      <c r="AJ32" s="27">
        <f t="shared" si="21"/>
        <v>370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'28.Spieltag'!AJ33</f>
        <v>305</v>
      </c>
      <c r="AI33" s="32">
        <f>'28.Spieltag'!AK33</f>
        <v>23</v>
      </c>
      <c r="AJ33" s="27">
        <f t="shared" ref="AJ33" si="33">AG33+AH33</f>
        <v>350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'28.Spieltag'!AJ34</f>
        <v>135</v>
      </c>
      <c r="AI34" s="32">
        <f>'28.Spieltag'!AK34</f>
        <v>24</v>
      </c>
      <c r="AJ34" s="27">
        <f t="shared" ref="AJ34" si="45">AG34+AH34</f>
        <v>180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B31:B32">
    <cfRule type="expression" dxfId="45" priority="8">
      <formula>($AG31&gt;40)</formula>
    </cfRule>
  </conditionalFormatting>
  <conditionalFormatting sqref="B33:B34">
    <cfRule type="expression" dxfId="44" priority="6">
      <formula>($AG33&gt;40)</formula>
    </cfRule>
  </conditionalFormatting>
  <conditionalFormatting sqref="AG1:AG1048576">
    <cfRule type="top10" dxfId="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D1" workbookViewId="0">
      <selection activeCell="C1" sqref="C1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14</v>
      </c>
      <c r="D4" s="66"/>
      <c r="E4" s="66"/>
      <c r="F4" s="65" t="s">
        <v>22</v>
      </c>
      <c r="G4" s="66"/>
      <c r="H4" s="66"/>
      <c r="I4" s="65" t="s">
        <v>13</v>
      </c>
      <c r="J4" s="66"/>
      <c r="K4" s="66"/>
      <c r="L4" s="65" t="s">
        <v>60</v>
      </c>
      <c r="M4" s="66"/>
      <c r="N4" s="66"/>
      <c r="O4" s="65" t="s">
        <v>18</v>
      </c>
      <c r="P4" s="66"/>
      <c r="Q4" s="66"/>
      <c r="R4" s="65" t="s">
        <v>12</v>
      </c>
      <c r="S4" s="66"/>
      <c r="T4" s="66"/>
      <c r="U4" s="65" t="s">
        <v>63</v>
      </c>
      <c r="V4" s="66"/>
      <c r="W4" s="66"/>
      <c r="X4" s="65" t="s">
        <v>62</v>
      </c>
      <c r="Y4" s="66"/>
      <c r="Z4" s="66"/>
      <c r="AA4" s="65" t="s">
        <v>17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104</v>
      </c>
      <c r="D6" s="68"/>
      <c r="E6" s="69"/>
      <c r="F6" s="64" t="s">
        <v>103</v>
      </c>
      <c r="G6" s="68"/>
      <c r="H6" s="69"/>
      <c r="I6" s="64" t="s">
        <v>15</v>
      </c>
      <c r="J6" s="68"/>
      <c r="K6" s="69"/>
      <c r="L6" s="64" t="s">
        <v>65</v>
      </c>
      <c r="M6" s="68"/>
      <c r="N6" s="69"/>
      <c r="O6" s="64" t="s">
        <v>64</v>
      </c>
      <c r="P6" s="68"/>
      <c r="Q6" s="69"/>
      <c r="R6" s="64" t="s">
        <v>19</v>
      </c>
      <c r="S6" s="68"/>
      <c r="T6" s="69"/>
      <c r="U6" s="64" t="s">
        <v>16</v>
      </c>
      <c r="V6" s="68"/>
      <c r="W6" s="69"/>
      <c r="X6" s="64" t="s">
        <v>66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19"/>
      <c r="D7" s="67"/>
      <c r="E7" s="6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'29.Spieltag'!AJ11</f>
        <v>496</v>
      </c>
      <c r="AI11" s="32">
        <f>'29.Spieltag'!AK11</f>
        <v>1</v>
      </c>
      <c r="AJ11" s="27">
        <f t="shared" ref="AJ11" si="9">AG11+AH11</f>
        <v>541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'29.Spieltag'!AJ12</f>
        <v>470</v>
      </c>
      <c r="AI12" s="32">
        <f>'29.Spieltag'!AK12</f>
        <v>2</v>
      </c>
      <c r="AJ12" s="27">
        <f t="shared" ref="AJ12:AJ32" si="21">AG12+AH12</f>
        <v>515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'29.Spieltag'!AJ13</f>
        <v>468</v>
      </c>
      <c r="AI13" s="32">
        <f>'29.Spieltag'!AK13</f>
        <v>3</v>
      </c>
      <c r="AJ13" s="27">
        <f t="shared" si="21"/>
        <v>513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'29.Spieltag'!AJ14</f>
        <v>458</v>
      </c>
      <c r="AI14" s="32">
        <f>'29.Spieltag'!AK14</f>
        <v>4</v>
      </c>
      <c r="AJ14" s="27">
        <f t="shared" si="21"/>
        <v>503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'29.Spieltag'!AJ15</f>
        <v>450</v>
      </c>
      <c r="AI15" s="32">
        <f>'29.Spieltag'!AK15</f>
        <v>5</v>
      </c>
      <c r="AJ15" s="27">
        <f t="shared" si="21"/>
        <v>495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'29.Spieltag'!AJ16</f>
        <v>444</v>
      </c>
      <c r="AI16" s="32">
        <f>'29.Spieltag'!AK16</f>
        <v>6</v>
      </c>
      <c r="AJ16" s="27">
        <f t="shared" si="21"/>
        <v>489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'29.Spieltag'!AJ17</f>
        <v>440</v>
      </c>
      <c r="AI17" s="32">
        <f>'29.Spieltag'!AK17</f>
        <v>7</v>
      </c>
      <c r="AJ17" s="27">
        <f t="shared" si="21"/>
        <v>485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'29.Spieltag'!AJ18</f>
        <v>428</v>
      </c>
      <c r="AI18" s="32">
        <f>'29.Spieltag'!AK18</f>
        <v>8</v>
      </c>
      <c r="AJ18" s="27">
        <f t="shared" si="21"/>
        <v>473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'29.Spieltag'!AJ19</f>
        <v>427</v>
      </c>
      <c r="AI19" s="32">
        <f>'29.Spieltag'!AK19</f>
        <v>9</v>
      </c>
      <c r="AJ19" s="27">
        <f t="shared" si="21"/>
        <v>472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'29.Spieltag'!AJ20</f>
        <v>425</v>
      </c>
      <c r="AI20" s="32">
        <f>'29.Spieltag'!AK20</f>
        <v>10</v>
      </c>
      <c r="AJ20" s="27">
        <f t="shared" si="21"/>
        <v>470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'29.Spieltag'!AJ21</f>
        <v>408</v>
      </c>
      <c r="AI21" s="32">
        <f>'29.Spieltag'!AK21</f>
        <v>11</v>
      </c>
      <c r="AJ21" s="27">
        <f t="shared" si="21"/>
        <v>453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'29.Spieltag'!AJ22</f>
        <v>407</v>
      </c>
      <c r="AI22" s="32">
        <f>'29.Spieltag'!AK22</f>
        <v>12</v>
      </c>
      <c r="AJ22" s="27">
        <f t="shared" si="21"/>
        <v>452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'29.Spieltag'!AJ23</f>
        <v>405</v>
      </c>
      <c r="AI23" s="32">
        <f>'29.Spieltag'!AK23</f>
        <v>13</v>
      </c>
      <c r="AJ23" s="27">
        <f t="shared" si="21"/>
        <v>450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'29.Spieltag'!AJ24</f>
        <v>404</v>
      </c>
      <c r="AI24" s="32">
        <f>'29.Spieltag'!AK24</f>
        <v>14</v>
      </c>
      <c r="AJ24" s="27">
        <f t="shared" si="21"/>
        <v>449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'29.Spieltag'!AJ25</f>
        <v>401</v>
      </c>
      <c r="AI25" s="32">
        <f>'29.Spieltag'!AK25</f>
        <v>15</v>
      </c>
      <c r="AJ25" s="27">
        <f t="shared" si="21"/>
        <v>446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'29.Spieltag'!AJ26</f>
        <v>399</v>
      </c>
      <c r="AI26" s="32">
        <f>'29.Spieltag'!AK26</f>
        <v>16</v>
      </c>
      <c r="AJ26" s="27">
        <f t="shared" si="21"/>
        <v>444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'29.Spieltag'!AJ27</f>
        <v>393</v>
      </c>
      <c r="AI27" s="32">
        <f>'29.Spieltag'!AK27</f>
        <v>17</v>
      </c>
      <c r="AJ27" s="27">
        <f t="shared" si="21"/>
        <v>438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'29.Spieltag'!AJ28</f>
        <v>392</v>
      </c>
      <c r="AI28" s="32">
        <f>'29.Spieltag'!AK28</f>
        <v>18</v>
      </c>
      <c r="AJ28" s="27">
        <f t="shared" si="21"/>
        <v>437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'29.Spieltag'!AJ29</f>
        <v>390</v>
      </c>
      <c r="AI29" s="32">
        <f>'29.Spieltag'!AK29</f>
        <v>19</v>
      </c>
      <c r="AJ29" s="27">
        <f t="shared" si="21"/>
        <v>435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'29.Spieltag'!AJ30</f>
        <v>383</v>
      </c>
      <c r="AI30" s="32">
        <f>'29.Spieltag'!AK30</f>
        <v>20</v>
      </c>
      <c r="AJ30" s="27">
        <f t="shared" si="21"/>
        <v>428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'29.Spieltag'!AJ31</f>
        <v>375</v>
      </c>
      <c r="AI31" s="32">
        <f>'29.Spieltag'!AK31</f>
        <v>21</v>
      </c>
      <c r="AJ31" s="27">
        <f t="shared" si="21"/>
        <v>420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'29.Spieltag'!AJ32</f>
        <v>370</v>
      </c>
      <c r="AI32" s="32">
        <f>'29.Spieltag'!AK32</f>
        <v>22</v>
      </c>
      <c r="AJ32" s="27">
        <f t="shared" si="21"/>
        <v>415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'29.Spieltag'!AJ33</f>
        <v>350</v>
      </c>
      <c r="AI33" s="32">
        <f>'29.Spieltag'!AK33</f>
        <v>23</v>
      </c>
      <c r="AJ33" s="27">
        <f t="shared" ref="AJ33" si="33">AG33+AH33</f>
        <v>395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'29.Spieltag'!AJ34</f>
        <v>180</v>
      </c>
      <c r="AI34" s="32">
        <f>'29.Spieltag'!AK34</f>
        <v>24</v>
      </c>
      <c r="AJ34" s="27">
        <f t="shared" ref="AJ34" si="45">AG34+AH34</f>
        <v>225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2" priority="18">
      <formula>($AG11&gt;40)</formula>
    </cfRule>
  </conditionalFormatting>
  <conditionalFormatting sqref="B31:B32">
    <cfRule type="expression" dxfId="41" priority="8">
      <formula>($AG31&gt;40)</formula>
    </cfRule>
  </conditionalFormatting>
  <conditionalFormatting sqref="B33:B34">
    <cfRule type="expression" dxfId="40" priority="6">
      <formula>($AG33&gt;40)</formula>
    </cfRule>
  </conditionalFormatting>
  <conditionalFormatting sqref="AG1:AG1048576">
    <cfRule type="top10" dxfId="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C1" sqref="C1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60</v>
      </c>
      <c r="D4" s="66"/>
      <c r="E4" s="66"/>
      <c r="F4" s="65" t="s">
        <v>16</v>
      </c>
      <c r="G4" s="66"/>
      <c r="H4" s="66"/>
      <c r="I4" s="65" t="s">
        <v>64</v>
      </c>
      <c r="J4" s="66"/>
      <c r="K4" s="66"/>
      <c r="L4" s="65" t="s">
        <v>103</v>
      </c>
      <c r="M4" s="66"/>
      <c r="N4" s="66"/>
      <c r="O4" s="65" t="s">
        <v>61</v>
      </c>
      <c r="P4" s="66"/>
      <c r="Q4" s="66"/>
      <c r="R4" s="65" t="s">
        <v>66</v>
      </c>
      <c r="S4" s="66"/>
      <c r="T4" s="66"/>
      <c r="U4" s="65" t="s">
        <v>65</v>
      </c>
      <c r="V4" s="66"/>
      <c r="W4" s="66"/>
      <c r="X4" s="65" t="s">
        <v>19</v>
      </c>
      <c r="Y4" s="66"/>
      <c r="Z4" s="66"/>
      <c r="AA4" s="65" t="s">
        <v>104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14</v>
      </c>
      <c r="D6" s="68"/>
      <c r="E6" s="69"/>
      <c r="F6" s="64" t="s">
        <v>12</v>
      </c>
      <c r="G6" s="68"/>
      <c r="H6" s="69"/>
      <c r="I6" s="64" t="s">
        <v>63</v>
      </c>
      <c r="J6" s="68"/>
      <c r="K6" s="69"/>
      <c r="L6" s="64" t="s">
        <v>15</v>
      </c>
      <c r="M6" s="68"/>
      <c r="N6" s="69"/>
      <c r="O6" s="64" t="s">
        <v>62</v>
      </c>
      <c r="P6" s="68"/>
      <c r="Q6" s="69"/>
      <c r="R6" s="64" t="s">
        <v>22</v>
      </c>
      <c r="S6" s="68"/>
      <c r="T6" s="69"/>
      <c r="U6" s="64" t="s">
        <v>18</v>
      </c>
      <c r="V6" s="68"/>
      <c r="W6" s="69"/>
      <c r="X6" s="64" t="s">
        <v>17</v>
      </c>
      <c r="Y6" s="68"/>
      <c r="Z6" s="69"/>
      <c r="AA6" s="64" t="s">
        <v>13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'30.Spieltag'!AJ11</f>
        <v>541</v>
      </c>
      <c r="AI11" s="32">
        <f>'30.Spieltag'!AK11</f>
        <v>1</v>
      </c>
      <c r="AJ11" s="27">
        <f t="shared" ref="AJ11" si="9">AG11+AH11</f>
        <v>586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'30.Spieltag'!AJ12</f>
        <v>515</v>
      </c>
      <c r="AI12" s="32">
        <f>'30.Spieltag'!AK12</f>
        <v>2</v>
      </c>
      <c r="AJ12" s="27">
        <f t="shared" ref="AJ12:AJ32" si="21">AG12+AH12</f>
        <v>560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'30.Spieltag'!AJ13</f>
        <v>513</v>
      </c>
      <c r="AI13" s="32">
        <f>'30.Spieltag'!AK13</f>
        <v>3</v>
      </c>
      <c r="AJ13" s="27">
        <f t="shared" si="21"/>
        <v>558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'30.Spieltag'!AJ14</f>
        <v>503</v>
      </c>
      <c r="AI14" s="32">
        <f>'30.Spieltag'!AK14</f>
        <v>4</v>
      </c>
      <c r="AJ14" s="27">
        <f t="shared" si="21"/>
        <v>548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'30.Spieltag'!AJ15</f>
        <v>495</v>
      </c>
      <c r="AI15" s="32">
        <f>'30.Spieltag'!AK15</f>
        <v>5</v>
      </c>
      <c r="AJ15" s="27">
        <f t="shared" si="21"/>
        <v>540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'30.Spieltag'!AJ16</f>
        <v>489</v>
      </c>
      <c r="AI16" s="32">
        <f>'30.Spieltag'!AK16</f>
        <v>6</v>
      </c>
      <c r="AJ16" s="27">
        <f t="shared" si="21"/>
        <v>534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'30.Spieltag'!AJ17</f>
        <v>485</v>
      </c>
      <c r="AI17" s="32">
        <f>'30.Spieltag'!AK17</f>
        <v>7</v>
      </c>
      <c r="AJ17" s="27">
        <f t="shared" si="21"/>
        <v>530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'30.Spieltag'!AJ18</f>
        <v>473</v>
      </c>
      <c r="AI18" s="32">
        <f>'30.Spieltag'!AK18</f>
        <v>8</v>
      </c>
      <c r="AJ18" s="27">
        <f t="shared" si="21"/>
        <v>518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'30.Spieltag'!AJ19</f>
        <v>472</v>
      </c>
      <c r="AI19" s="32">
        <f>'30.Spieltag'!AK19</f>
        <v>9</v>
      </c>
      <c r="AJ19" s="27">
        <f t="shared" si="21"/>
        <v>517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'30.Spieltag'!AJ20</f>
        <v>470</v>
      </c>
      <c r="AI20" s="32">
        <f>'30.Spieltag'!AK20</f>
        <v>10</v>
      </c>
      <c r="AJ20" s="27">
        <f t="shared" si="21"/>
        <v>515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'30.Spieltag'!AJ21</f>
        <v>453</v>
      </c>
      <c r="AI21" s="32">
        <f>'30.Spieltag'!AK21</f>
        <v>11</v>
      </c>
      <c r="AJ21" s="27">
        <f t="shared" si="21"/>
        <v>498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'30.Spieltag'!AJ22</f>
        <v>452</v>
      </c>
      <c r="AI22" s="32">
        <f>'30.Spieltag'!AK22</f>
        <v>12</v>
      </c>
      <c r="AJ22" s="27">
        <f t="shared" si="21"/>
        <v>497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'30.Spieltag'!AJ23</f>
        <v>450</v>
      </c>
      <c r="AI23" s="32">
        <f>'30.Spieltag'!AK23</f>
        <v>13</v>
      </c>
      <c r="AJ23" s="27">
        <f t="shared" si="21"/>
        <v>495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'30.Spieltag'!AJ24</f>
        <v>449</v>
      </c>
      <c r="AI24" s="32">
        <f>'30.Spieltag'!AK24</f>
        <v>14</v>
      </c>
      <c r="AJ24" s="27">
        <f t="shared" si="21"/>
        <v>494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'30.Spieltag'!AJ25</f>
        <v>446</v>
      </c>
      <c r="AI25" s="32">
        <f>'30.Spieltag'!AK25</f>
        <v>15</v>
      </c>
      <c r="AJ25" s="27">
        <f t="shared" si="21"/>
        <v>491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'30.Spieltag'!AJ26</f>
        <v>444</v>
      </c>
      <c r="AI26" s="32">
        <f>'30.Spieltag'!AK26</f>
        <v>16</v>
      </c>
      <c r="AJ26" s="27">
        <f t="shared" si="21"/>
        <v>489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'30.Spieltag'!AJ27</f>
        <v>438</v>
      </c>
      <c r="AI27" s="32">
        <f>'30.Spieltag'!AK27</f>
        <v>17</v>
      </c>
      <c r="AJ27" s="27">
        <f t="shared" si="21"/>
        <v>483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'30.Spieltag'!AJ28</f>
        <v>437</v>
      </c>
      <c r="AI28" s="32">
        <f>'30.Spieltag'!AK28</f>
        <v>18</v>
      </c>
      <c r="AJ28" s="27">
        <f t="shared" si="21"/>
        <v>482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'30.Spieltag'!AJ29</f>
        <v>435</v>
      </c>
      <c r="AI29" s="32">
        <f>'30.Spieltag'!AK29</f>
        <v>19</v>
      </c>
      <c r="AJ29" s="27">
        <f t="shared" si="21"/>
        <v>480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'30.Spieltag'!AJ30</f>
        <v>428</v>
      </c>
      <c r="AI30" s="32">
        <f>'30.Spieltag'!AK30</f>
        <v>20</v>
      </c>
      <c r="AJ30" s="27">
        <f t="shared" si="21"/>
        <v>473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'30.Spieltag'!AJ31</f>
        <v>420</v>
      </c>
      <c r="AI31" s="32">
        <f>'30.Spieltag'!AK31</f>
        <v>21</v>
      </c>
      <c r="AJ31" s="27">
        <f t="shared" si="21"/>
        <v>465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'30.Spieltag'!AJ32</f>
        <v>415</v>
      </c>
      <c r="AI32" s="32">
        <f>'30.Spieltag'!AK32</f>
        <v>22</v>
      </c>
      <c r="AJ32" s="27">
        <f t="shared" si="21"/>
        <v>460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'30.Spieltag'!AJ33</f>
        <v>395</v>
      </c>
      <c r="AI33" s="32">
        <f>'30.Spieltag'!AK33</f>
        <v>23</v>
      </c>
      <c r="AJ33" s="27">
        <f t="shared" ref="AJ33" si="33">AG33+AH33</f>
        <v>440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'30.Spieltag'!AJ34</f>
        <v>225</v>
      </c>
      <c r="AI34" s="32">
        <f>'30.Spieltag'!AK34</f>
        <v>24</v>
      </c>
      <c r="AJ34" s="27">
        <f t="shared" ref="AJ34" si="45">AG34+AH34</f>
        <v>270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38" priority="17">
      <formula>($AG11&gt;40)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22</v>
      </c>
      <c r="D4" s="66"/>
      <c r="E4" s="66"/>
      <c r="F4" s="65" t="s">
        <v>13</v>
      </c>
      <c r="G4" s="66"/>
      <c r="H4" s="66"/>
      <c r="I4" s="65" t="s">
        <v>18</v>
      </c>
      <c r="J4" s="66"/>
      <c r="K4" s="66"/>
      <c r="L4" s="65" t="s">
        <v>62</v>
      </c>
      <c r="M4" s="66"/>
      <c r="N4" s="66"/>
      <c r="O4" s="65" t="s">
        <v>17</v>
      </c>
      <c r="P4" s="66"/>
      <c r="Q4" s="66"/>
      <c r="R4" s="65" t="s">
        <v>15</v>
      </c>
      <c r="S4" s="66"/>
      <c r="T4" s="66"/>
      <c r="U4" s="65" t="s">
        <v>12</v>
      </c>
      <c r="V4" s="66"/>
      <c r="W4" s="66"/>
      <c r="X4" s="65" t="s">
        <v>63</v>
      </c>
      <c r="Y4" s="66"/>
      <c r="Z4" s="66"/>
      <c r="AA4" s="65" t="s">
        <v>14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64</v>
      </c>
      <c r="D6" s="68"/>
      <c r="E6" s="69"/>
      <c r="F6" s="64" t="s">
        <v>66</v>
      </c>
      <c r="G6" s="68"/>
      <c r="H6" s="69"/>
      <c r="I6" s="64" t="s">
        <v>19</v>
      </c>
      <c r="J6" s="68"/>
      <c r="K6" s="69"/>
      <c r="L6" s="64" t="s">
        <v>65</v>
      </c>
      <c r="M6" s="68"/>
      <c r="N6" s="69"/>
      <c r="O6" s="64" t="s">
        <v>104</v>
      </c>
      <c r="P6" s="68"/>
      <c r="Q6" s="69"/>
      <c r="R6" s="64" t="s">
        <v>16</v>
      </c>
      <c r="S6" s="68"/>
      <c r="T6" s="69"/>
      <c r="U6" s="64" t="s">
        <v>60</v>
      </c>
      <c r="V6" s="68"/>
      <c r="W6" s="69"/>
      <c r="X6" s="64" t="s">
        <v>103</v>
      </c>
      <c r="Y6" s="68"/>
      <c r="Z6" s="69"/>
      <c r="AA6" s="64" t="s">
        <v>61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'31.Spieltag'!AJ11</f>
        <v>586</v>
      </c>
      <c r="AI11" s="32">
        <f>'31.Spieltag'!AK11</f>
        <v>1</v>
      </c>
      <c r="AJ11" s="27">
        <f t="shared" ref="AJ11" si="9">AG11+AH11</f>
        <v>631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'31.Spieltag'!AJ12</f>
        <v>560</v>
      </c>
      <c r="AI12" s="32">
        <f>'31.Spieltag'!AK12</f>
        <v>2</v>
      </c>
      <c r="AJ12" s="27">
        <f t="shared" ref="AJ12:AJ32" si="21">AG12+AH12</f>
        <v>605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'31.Spieltag'!AJ13</f>
        <v>558</v>
      </c>
      <c r="AI13" s="32">
        <f>'31.Spieltag'!AK13</f>
        <v>3</v>
      </c>
      <c r="AJ13" s="27">
        <f t="shared" si="21"/>
        <v>603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'31.Spieltag'!AJ14</f>
        <v>548</v>
      </c>
      <c r="AI14" s="32">
        <f>'31.Spieltag'!AK14</f>
        <v>4</v>
      </c>
      <c r="AJ14" s="27">
        <f t="shared" si="21"/>
        <v>593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'31.Spieltag'!AJ15</f>
        <v>540</v>
      </c>
      <c r="AI15" s="32">
        <f>'31.Spieltag'!AK15</f>
        <v>5</v>
      </c>
      <c r="AJ15" s="27">
        <f t="shared" si="21"/>
        <v>585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'31.Spieltag'!AJ16</f>
        <v>534</v>
      </c>
      <c r="AI16" s="32">
        <f>'31.Spieltag'!AK16</f>
        <v>6</v>
      </c>
      <c r="AJ16" s="27">
        <f t="shared" si="21"/>
        <v>579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'31.Spieltag'!AJ17</f>
        <v>530</v>
      </c>
      <c r="AI17" s="32">
        <f>'31.Spieltag'!AK17</f>
        <v>7</v>
      </c>
      <c r="AJ17" s="27">
        <f t="shared" si="21"/>
        <v>575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'31.Spieltag'!AJ18</f>
        <v>518</v>
      </c>
      <c r="AI18" s="32">
        <f>'31.Spieltag'!AK18</f>
        <v>8</v>
      </c>
      <c r="AJ18" s="27">
        <f t="shared" si="21"/>
        <v>563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'31.Spieltag'!AJ19</f>
        <v>517</v>
      </c>
      <c r="AI19" s="32">
        <f>'31.Spieltag'!AK19</f>
        <v>9</v>
      </c>
      <c r="AJ19" s="27">
        <f t="shared" si="21"/>
        <v>562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'31.Spieltag'!AJ20</f>
        <v>515</v>
      </c>
      <c r="AI20" s="32">
        <f>'31.Spieltag'!AK20</f>
        <v>10</v>
      </c>
      <c r="AJ20" s="27">
        <f t="shared" si="21"/>
        <v>560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'31.Spieltag'!AJ21</f>
        <v>498</v>
      </c>
      <c r="AI21" s="32">
        <f>'31.Spieltag'!AK21</f>
        <v>11</v>
      </c>
      <c r="AJ21" s="27">
        <f t="shared" si="21"/>
        <v>543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'31.Spieltag'!AJ22</f>
        <v>497</v>
      </c>
      <c r="AI22" s="32">
        <f>'31.Spieltag'!AK22</f>
        <v>12</v>
      </c>
      <c r="AJ22" s="27">
        <f t="shared" si="21"/>
        <v>542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'31.Spieltag'!AJ23</f>
        <v>495</v>
      </c>
      <c r="AI23" s="32">
        <f>'31.Spieltag'!AK23</f>
        <v>13</v>
      </c>
      <c r="AJ23" s="27">
        <f t="shared" si="21"/>
        <v>540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'31.Spieltag'!AJ24</f>
        <v>494</v>
      </c>
      <c r="AI24" s="32">
        <f>'31.Spieltag'!AK24</f>
        <v>14</v>
      </c>
      <c r="AJ24" s="27">
        <f t="shared" si="21"/>
        <v>539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'31.Spieltag'!AJ25</f>
        <v>491</v>
      </c>
      <c r="AI25" s="32">
        <f>'31.Spieltag'!AK25</f>
        <v>15</v>
      </c>
      <c r="AJ25" s="27">
        <f t="shared" si="21"/>
        <v>536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'31.Spieltag'!AJ26</f>
        <v>489</v>
      </c>
      <c r="AI26" s="32">
        <f>'31.Spieltag'!AK26</f>
        <v>16</v>
      </c>
      <c r="AJ26" s="27">
        <f t="shared" si="21"/>
        <v>534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'31.Spieltag'!AJ27</f>
        <v>483</v>
      </c>
      <c r="AI27" s="32">
        <f>'31.Spieltag'!AK27</f>
        <v>17</v>
      </c>
      <c r="AJ27" s="27">
        <f t="shared" si="21"/>
        <v>528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'31.Spieltag'!AJ28</f>
        <v>482</v>
      </c>
      <c r="AI28" s="32">
        <f>'31.Spieltag'!AK28</f>
        <v>18</v>
      </c>
      <c r="AJ28" s="27">
        <f t="shared" si="21"/>
        <v>527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'31.Spieltag'!AJ29</f>
        <v>480</v>
      </c>
      <c r="AI29" s="32">
        <f>'31.Spieltag'!AK29</f>
        <v>19</v>
      </c>
      <c r="AJ29" s="27">
        <f t="shared" si="21"/>
        <v>525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'31.Spieltag'!AJ30</f>
        <v>473</v>
      </c>
      <c r="AI30" s="32">
        <f>'31.Spieltag'!AK30</f>
        <v>20</v>
      </c>
      <c r="AJ30" s="27">
        <f t="shared" si="21"/>
        <v>518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'31.Spieltag'!AJ31</f>
        <v>465</v>
      </c>
      <c r="AI31" s="32">
        <f>'31.Spieltag'!AK31</f>
        <v>21</v>
      </c>
      <c r="AJ31" s="27">
        <f t="shared" si="21"/>
        <v>510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'31.Spieltag'!AJ32</f>
        <v>460</v>
      </c>
      <c r="AI32" s="32">
        <f>'31.Spieltag'!AK32</f>
        <v>22</v>
      </c>
      <c r="AJ32" s="27">
        <f t="shared" si="21"/>
        <v>505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'31.Spieltag'!AJ33</f>
        <v>440</v>
      </c>
      <c r="AI33" s="32">
        <f>'31.Spieltag'!AK33</f>
        <v>23</v>
      </c>
      <c r="AJ33" s="27">
        <f t="shared" ref="AJ33" si="33">AG33+AH33</f>
        <v>485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'31.Spieltag'!AJ34</f>
        <v>270</v>
      </c>
      <c r="AI34" s="32">
        <f>'31.Spieltag'!AK34</f>
        <v>24</v>
      </c>
      <c r="AJ34" s="27">
        <f t="shared" ref="AJ34" si="45">AG34+AH34</f>
        <v>315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B31:B32">
    <cfRule type="expression" dxfId="33" priority="8">
      <formula>($AG31&gt;40)</formula>
    </cfRule>
  </conditionalFormatting>
  <conditionalFormatting sqref="B33:B34">
    <cfRule type="expression" dxfId="32" priority="6">
      <formula>($AG33&gt;40)</formula>
    </cfRule>
  </conditionalFormatting>
  <conditionalFormatting sqref="AG1:AG1048576">
    <cfRule type="top10" dxfId="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workbookViewId="0">
      <selection activeCell="C1" sqref="C1: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16</v>
      </c>
      <c r="D4" s="66"/>
      <c r="E4" s="66"/>
      <c r="F4" s="65" t="s">
        <v>66</v>
      </c>
      <c r="G4" s="66"/>
      <c r="H4" s="66"/>
      <c r="I4" s="65" t="s">
        <v>104</v>
      </c>
      <c r="J4" s="66"/>
      <c r="K4" s="66"/>
      <c r="L4" s="65" t="s">
        <v>60</v>
      </c>
      <c r="M4" s="66"/>
      <c r="N4" s="66"/>
      <c r="O4" s="65" t="s">
        <v>61</v>
      </c>
      <c r="P4" s="66"/>
      <c r="Q4" s="66"/>
      <c r="R4" s="65" t="s">
        <v>64</v>
      </c>
      <c r="S4" s="66"/>
      <c r="T4" s="66"/>
      <c r="U4" s="65" t="s">
        <v>14</v>
      </c>
      <c r="V4" s="66"/>
      <c r="W4" s="66"/>
      <c r="X4" s="65" t="s">
        <v>65</v>
      </c>
      <c r="Y4" s="66"/>
      <c r="Z4" s="66"/>
      <c r="AA4" s="65" t="s">
        <v>19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103</v>
      </c>
      <c r="D6" s="68"/>
      <c r="E6" s="69"/>
      <c r="F6" s="64" t="s">
        <v>63</v>
      </c>
      <c r="G6" s="68"/>
      <c r="H6" s="69"/>
      <c r="I6" s="64" t="s">
        <v>18</v>
      </c>
      <c r="J6" s="68"/>
      <c r="K6" s="69"/>
      <c r="L6" s="64" t="s">
        <v>62</v>
      </c>
      <c r="M6" s="68"/>
      <c r="N6" s="69"/>
      <c r="O6" s="64" t="s">
        <v>22</v>
      </c>
      <c r="P6" s="68"/>
      <c r="Q6" s="69"/>
      <c r="R6" s="64" t="s">
        <v>13</v>
      </c>
      <c r="S6" s="68"/>
      <c r="T6" s="69"/>
      <c r="U6" s="64" t="s">
        <v>12</v>
      </c>
      <c r="V6" s="68"/>
      <c r="W6" s="69"/>
      <c r="X6" s="64" t="s">
        <v>17</v>
      </c>
      <c r="Y6" s="68"/>
      <c r="Z6" s="69"/>
      <c r="AA6" s="64" t="s">
        <v>15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'32.Spieltag'!AJ11</f>
        <v>631</v>
      </c>
      <c r="AI11" s="32">
        <f>'32.Spieltag'!AK11</f>
        <v>1</v>
      </c>
      <c r="AJ11" s="27">
        <f t="shared" ref="AJ11" si="9">AG11+AH11</f>
        <v>676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'32.Spieltag'!AJ12</f>
        <v>605</v>
      </c>
      <c r="AI12" s="32">
        <f>'32.Spieltag'!AK12</f>
        <v>2</v>
      </c>
      <c r="AJ12" s="27">
        <f t="shared" ref="AJ12:AJ32" si="21">AG12+AH12</f>
        <v>650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'32.Spieltag'!AJ13</f>
        <v>603</v>
      </c>
      <c r="AI13" s="32">
        <f>'32.Spieltag'!AK13</f>
        <v>3</v>
      </c>
      <c r="AJ13" s="27">
        <f t="shared" si="21"/>
        <v>648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'32.Spieltag'!AJ14</f>
        <v>593</v>
      </c>
      <c r="AI14" s="32">
        <f>'32.Spieltag'!AK14</f>
        <v>4</v>
      </c>
      <c r="AJ14" s="27">
        <f t="shared" si="21"/>
        <v>638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'32.Spieltag'!AJ15</f>
        <v>585</v>
      </c>
      <c r="AI15" s="32">
        <f>'32.Spieltag'!AK15</f>
        <v>5</v>
      </c>
      <c r="AJ15" s="27">
        <f t="shared" si="21"/>
        <v>630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'32.Spieltag'!AJ16</f>
        <v>579</v>
      </c>
      <c r="AI16" s="32">
        <f>'32.Spieltag'!AK16</f>
        <v>6</v>
      </c>
      <c r="AJ16" s="27">
        <f t="shared" si="21"/>
        <v>624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'32.Spieltag'!AJ17</f>
        <v>575</v>
      </c>
      <c r="AI17" s="32">
        <f>'32.Spieltag'!AK17</f>
        <v>7</v>
      </c>
      <c r="AJ17" s="27">
        <f t="shared" si="21"/>
        <v>620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'32.Spieltag'!AJ18</f>
        <v>563</v>
      </c>
      <c r="AI18" s="32">
        <f>'32.Spieltag'!AK18</f>
        <v>8</v>
      </c>
      <c r="AJ18" s="27">
        <f t="shared" si="21"/>
        <v>608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'32.Spieltag'!AJ19</f>
        <v>562</v>
      </c>
      <c r="AI19" s="32">
        <f>'32.Spieltag'!AK19</f>
        <v>9</v>
      </c>
      <c r="AJ19" s="27">
        <f t="shared" si="21"/>
        <v>607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'32.Spieltag'!AJ20</f>
        <v>560</v>
      </c>
      <c r="AI20" s="32">
        <f>'32.Spieltag'!AK20</f>
        <v>10</v>
      </c>
      <c r="AJ20" s="27">
        <f t="shared" si="21"/>
        <v>605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'32.Spieltag'!AJ21</f>
        <v>543</v>
      </c>
      <c r="AI21" s="32">
        <f>'32.Spieltag'!AK21</f>
        <v>11</v>
      </c>
      <c r="AJ21" s="27">
        <f t="shared" si="21"/>
        <v>588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'32.Spieltag'!AJ22</f>
        <v>542</v>
      </c>
      <c r="AI22" s="32">
        <f>'32.Spieltag'!AK22</f>
        <v>12</v>
      </c>
      <c r="AJ22" s="27">
        <f t="shared" si="21"/>
        <v>587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'32.Spieltag'!AJ23</f>
        <v>540</v>
      </c>
      <c r="AI23" s="32">
        <f>'32.Spieltag'!AK23</f>
        <v>13</v>
      </c>
      <c r="AJ23" s="27">
        <f t="shared" si="21"/>
        <v>585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'32.Spieltag'!AJ24</f>
        <v>539</v>
      </c>
      <c r="AI24" s="32">
        <f>'32.Spieltag'!AK24</f>
        <v>14</v>
      </c>
      <c r="AJ24" s="27">
        <f t="shared" si="21"/>
        <v>584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'32.Spieltag'!AJ25</f>
        <v>536</v>
      </c>
      <c r="AI25" s="32">
        <f>'32.Spieltag'!AK25</f>
        <v>15</v>
      </c>
      <c r="AJ25" s="27">
        <f t="shared" si="21"/>
        <v>581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'32.Spieltag'!AJ26</f>
        <v>534</v>
      </c>
      <c r="AI26" s="32">
        <f>'32.Spieltag'!AK26</f>
        <v>16</v>
      </c>
      <c r="AJ26" s="27">
        <f t="shared" si="21"/>
        <v>579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'32.Spieltag'!AJ27</f>
        <v>528</v>
      </c>
      <c r="AI27" s="32">
        <f>'32.Spieltag'!AK27</f>
        <v>17</v>
      </c>
      <c r="AJ27" s="27">
        <f t="shared" si="21"/>
        <v>573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'32.Spieltag'!AJ28</f>
        <v>527</v>
      </c>
      <c r="AI28" s="32">
        <f>'32.Spieltag'!AK28</f>
        <v>18</v>
      </c>
      <c r="AJ28" s="27">
        <f t="shared" si="21"/>
        <v>572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'32.Spieltag'!AJ29</f>
        <v>525</v>
      </c>
      <c r="AI29" s="32">
        <f>'32.Spieltag'!AK29</f>
        <v>19</v>
      </c>
      <c r="AJ29" s="27">
        <f t="shared" si="21"/>
        <v>570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'32.Spieltag'!AJ30</f>
        <v>518</v>
      </c>
      <c r="AI30" s="32">
        <f>'32.Spieltag'!AK30</f>
        <v>20</v>
      </c>
      <c r="AJ30" s="27">
        <f t="shared" si="21"/>
        <v>563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'32.Spieltag'!AJ31</f>
        <v>510</v>
      </c>
      <c r="AI31" s="32">
        <f>'32.Spieltag'!AK31</f>
        <v>21</v>
      </c>
      <c r="AJ31" s="27">
        <f t="shared" si="21"/>
        <v>555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'32.Spieltag'!AJ32</f>
        <v>505</v>
      </c>
      <c r="AI32" s="32">
        <f>'32.Spieltag'!AK32</f>
        <v>22</v>
      </c>
      <c r="AJ32" s="27">
        <f t="shared" si="21"/>
        <v>550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'32.Spieltag'!AJ33</f>
        <v>485</v>
      </c>
      <c r="AI33" s="32">
        <f>'32.Spieltag'!AK33</f>
        <v>23</v>
      </c>
      <c r="AJ33" s="27">
        <f t="shared" ref="AJ33" si="33">AG33+AH33</f>
        <v>530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'32.Spieltag'!AJ34</f>
        <v>315</v>
      </c>
      <c r="AI34" s="32">
        <f>'32.Spieltag'!AK34</f>
        <v>24</v>
      </c>
      <c r="AJ34" s="27">
        <f t="shared" ref="AJ34" si="45">AG34+AH34</f>
        <v>360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0" priority="17">
      <formula>($AG11&gt;40)</formula>
    </cfRule>
  </conditionalFormatting>
  <conditionalFormatting sqref="B31:B32">
    <cfRule type="expression" dxfId="29" priority="8">
      <formula>($AG31&gt;40)</formula>
    </cfRule>
  </conditionalFormatting>
  <conditionalFormatting sqref="B33:B34">
    <cfRule type="expression" dxfId="28" priority="6">
      <formula>($AG33&gt;40)</formula>
    </cfRule>
  </conditionalFormatting>
  <conditionalFormatting sqref="AG1:AG1048576">
    <cfRule type="top10" dxfId="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workbookViewId="0">
      <selection activeCell="H5" sqref="H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86" bestFit="1" customWidth="1"/>
    <col min="6" max="6" width="3.44140625" style="14" customWidth="1"/>
    <col min="7" max="7" width="3.44140625" style="1" customWidth="1"/>
    <col min="8" max="8" width="4.44140625" style="86" bestFit="1" customWidth="1"/>
    <col min="9" max="10" width="3.44140625" style="1" customWidth="1"/>
    <col min="11" max="11" width="4.44140625" style="86" bestFit="1" customWidth="1"/>
    <col min="12" max="13" width="3.44140625" style="1" customWidth="1"/>
    <col min="14" max="14" width="4.44140625" style="86" bestFit="1" customWidth="1"/>
    <col min="15" max="16" width="3.44140625" style="1" customWidth="1"/>
    <col min="17" max="17" width="4.44140625" style="86" bestFit="1" customWidth="1"/>
    <col min="18" max="19" width="3.44140625" style="1" customWidth="1"/>
    <col min="20" max="20" width="4.44140625" style="86" bestFit="1" customWidth="1"/>
    <col min="21" max="22" width="3.44140625" style="1" customWidth="1"/>
    <col min="23" max="23" width="4.44140625" style="86" bestFit="1" customWidth="1"/>
    <col min="24" max="25" width="3.44140625" style="1" customWidth="1"/>
    <col min="26" max="26" width="4.44140625" style="86" bestFit="1" customWidth="1"/>
    <col min="27" max="28" width="3.44140625" style="1" customWidth="1"/>
    <col min="29" max="29" width="4.44140625" style="86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AD1" s="17"/>
      <c r="AE1" s="67"/>
      <c r="AF1" s="67"/>
      <c r="AG1" s="43" t="s">
        <v>0</v>
      </c>
      <c r="AH1" s="44"/>
      <c r="AI1" s="45"/>
      <c r="AJ1" s="46"/>
      <c r="AK1" s="42"/>
    </row>
    <row r="2" spans="1:38" ht="12" thickBot="1" x14ac:dyDescent="0.25">
      <c r="B2" s="17"/>
      <c r="AD2" s="17"/>
      <c r="AE2" s="70"/>
      <c r="AF2" s="70"/>
      <c r="AG2" s="47" t="s">
        <v>2</v>
      </c>
      <c r="AH2" s="48"/>
      <c r="AI2" s="44"/>
      <c r="AJ2" s="49" t="s">
        <v>20</v>
      </c>
    </row>
    <row r="3" spans="1:38" ht="12" thickBot="1" x14ac:dyDescent="0.25">
      <c r="B3" s="17"/>
      <c r="AD3" s="17"/>
      <c r="AE3" s="17"/>
      <c r="AF3" s="17"/>
      <c r="AG3" s="50"/>
      <c r="AH3" s="51"/>
      <c r="AI3" s="51"/>
      <c r="AJ3" s="52"/>
    </row>
    <row r="4" spans="1:38" ht="11.4" x14ac:dyDescent="0.2">
      <c r="B4" s="17"/>
      <c r="C4" s="65" t="s">
        <v>13</v>
      </c>
      <c r="D4" s="66"/>
      <c r="E4" s="66"/>
      <c r="F4" s="65" t="s">
        <v>18</v>
      </c>
      <c r="G4" s="66"/>
      <c r="H4" s="66"/>
      <c r="I4" s="65" t="s">
        <v>103</v>
      </c>
      <c r="J4" s="66"/>
      <c r="K4" s="66"/>
      <c r="L4" s="65" t="s">
        <v>12</v>
      </c>
      <c r="M4" s="66"/>
      <c r="N4" s="66"/>
      <c r="O4" s="65" t="s">
        <v>17</v>
      </c>
      <c r="P4" s="66"/>
      <c r="Q4" s="66"/>
      <c r="R4" s="65" t="s">
        <v>22</v>
      </c>
      <c r="S4" s="66"/>
      <c r="T4" s="66"/>
      <c r="U4" s="65" t="s">
        <v>15</v>
      </c>
      <c r="V4" s="66"/>
      <c r="W4" s="66"/>
      <c r="X4" s="65" t="s">
        <v>62</v>
      </c>
      <c r="Y4" s="66"/>
      <c r="Z4" s="66"/>
      <c r="AA4" s="65" t="s">
        <v>63</v>
      </c>
      <c r="AB4" s="66"/>
      <c r="AC4" s="66"/>
      <c r="AD4" s="65"/>
      <c r="AE4" s="66"/>
      <c r="AF4" s="66"/>
      <c r="AG4" s="53" t="s">
        <v>25</v>
      </c>
      <c r="AH4" s="54"/>
      <c r="AI4" s="54"/>
      <c r="AJ4" s="55" t="s">
        <v>3</v>
      </c>
    </row>
    <row r="5" spans="1:38" ht="12" thickBot="1" x14ac:dyDescent="0.25">
      <c r="B5" s="17"/>
      <c r="C5" s="19"/>
      <c r="D5" s="67"/>
      <c r="E5" s="67"/>
      <c r="F5" s="19"/>
      <c r="G5" s="67"/>
      <c r="H5" s="67"/>
      <c r="I5" s="19"/>
      <c r="J5" s="67"/>
      <c r="K5" s="67"/>
      <c r="L5" s="19"/>
      <c r="M5" s="67"/>
      <c r="N5" s="67"/>
      <c r="O5" s="19"/>
      <c r="P5" s="67"/>
      <c r="Q5" s="67"/>
      <c r="R5" s="19"/>
      <c r="S5" s="67"/>
      <c r="T5" s="67"/>
      <c r="U5" s="19"/>
      <c r="V5" s="67"/>
      <c r="W5" s="67"/>
      <c r="X5" s="19"/>
      <c r="Y5" s="67"/>
      <c r="Z5" s="67"/>
      <c r="AA5" s="19"/>
      <c r="AB5" s="67"/>
      <c r="AC5" s="67"/>
      <c r="AD5" s="19"/>
      <c r="AE5" s="67"/>
      <c r="AF5" s="67"/>
      <c r="AG5" s="56" t="s">
        <v>24</v>
      </c>
      <c r="AH5" s="57"/>
      <c r="AI5" s="57"/>
      <c r="AJ5" s="58"/>
    </row>
    <row r="6" spans="1:38" ht="12" thickBot="1" x14ac:dyDescent="0.25">
      <c r="B6" s="17"/>
      <c r="C6" s="64" t="s">
        <v>61</v>
      </c>
      <c r="D6" s="68"/>
      <c r="E6" s="69"/>
      <c r="F6" s="64" t="s">
        <v>16</v>
      </c>
      <c r="G6" s="68"/>
      <c r="H6" s="69"/>
      <c r="I6" s="64" t="s">
        <v>66</v>
      </c>
      <c r="J6" s="68"/>
      <c r="K6" s="69"/>
      <c r="L6" s="64" t="s">
        <v>65</v>
      </c>
      <c r="M6" s="68"/>
      <c r="N6" s="69"/>
      <c r="O6" s="64" t="s">
        <v>60</v>
      </c>
      <c r="P6" s="68"/>
      <c r="Q6" s="69"/>
      <c r="R6" s="64" t="s">
        <v>19</v>
      </c>
      <c r="S6" s="68"/>
      <c r="T6" s="69"/>
      <c r="U6" s="64" t="s">
        <v>64</v>
      </c>
      <c r="V6" s="68"/>
      <c r="W6" s="69"/>
      <c r="X6" s="64" t="s">
        <v>14</v>
      </c>
      <c r="Y6" s="68"/>
      <c r="Z6" s="69"/>
      <c r="AA6" s="64" t="s">
        <v>104</v>
      </c>
      <c r="AB6" s="68"/>
      <c r="AC6" s="69"/>
      <c r="AD6" s="64"/>
      <c r="AE6" s="68"/>
      <c r="AF6" s="69"/>
      <c r="AG6" s="50"/>
      <c r="AH6" s="51"/>
      <c r="AI6" s="51"/>
      <c r="AJ6" s="52"/>
      <c r="AK6" s="63"/>
    </row>
    <row r="7" spans="1:38" ht="13.8" thickBot="1" x14ac:dyDescent="0.3">
      <c r="B7" s="17"/>
      <c r="C7" s="35"/>
      <c r="D7" s="61"/>
      <c r="E7" s="87"/>
      <c r="F7" s="35"/>
      <c r="G7" s="61"/>
      <c r="H7" s="87"/>
      <c r="I7" s="35"/>
      <c r="J7" s="61"/>
      <c r="K7" s="87"/>
      <c r="L7" s="35"/>
      <c r="M7" s="61"/>
      <c r="N7" s="87"/>
      <c r="O7" s="35"/>
      <c r="P7" s="61"/>
      <c r="Q7" s="87"/>
      <c r="R7" s="35"/>
      <c r="S7" s="61"/>
      <c r="T7" s="87"/>
      <c r="U7" s="35"/>
      <c r="V7" s="61"/>
      <c r="W7" s="87"/>
      <c r="X7" s="35"/>
      <c r="Y7" s="61"/>
      <c r="Z7" s="87"/>
      <c r="AA7" s="35"/>
      <c r="AB7" s="61"/>
      <c r="AC7" s="87"/>
      <c r="AD7" s="33"/>
      <c r="AE7" s="61"/>
      <c r="AF7" s="62"/>
      <c r="AG7" s="47" t="s">
        <v>26</v>
      </c>
      <c r="AH7" s="44"/>
      <c r="AI7" s="59"/>
      <c r="AJ7" s="60" t="s">
        <v>21</v>
      </c>
      <c r="AK7" s="63"/>
    </row>
    <row r="8" spans="1:38" ht="13.8" thickBot="1" x14ac:dyDescent="0.3">
      <c r="B8" s="17"/>
      <c r="C8" s="35"/>
      <c r="D8" s="61"/>
      <c r="E8" s="87"/>
      <c r="F8" s="35"/>
      <c r="G8" s="61"/>
      <c r="H8" s="87"/>
      <c r="I8" s="35"/>
      <c r="J8" s="61"/>
      <c r="K8" s="87"/>
      <c r="L8" s="35"/>
      <c r="M8" s="61"/>
      <c r="N8" s="87"/>
      <c r="O8" s="35"/>
      <c r="P8" s="61"/>
      <c r="Q8" s="87"/>
      <c r="R8" s="35"/>
      <c r="S8" s="61"/>
      <c r="T8" s="87"/>
      <c r="U8" s="35"/>
      <c r="V8" s="61"/>
      <c r="W8" s="87"/>
      <c r="X8" s="35"/>
      <c r="Y8" s="61"/>
      <c r="Z8" s="87"/>
      <c r="AA8" s="35"/>
      <c r="AB8" s="61"/>
      <c r="AC8" s="87"/>
      <c r="AD8" s="33"/>
      <c r="AE8" s="61"/>
      <c r="AF8" s="62"/>
      <c r="AG8" s="39" t="s">
        <v>23</v>
      </c>
      <c r="AH8" s="40"/>
      <c r="AI8" s="40"/>
      <c r="AJ8" s="41"/>
      <c r="AK8" s="63"/>
    </row>
    <row r="9" spans="1:38" ht="12" thickBot="1" x14ac:dyDescent="0.25">
      <c r="C9" s="19"/>
      <c r="F9" s="34"/>
      <c r="I9" s="33"/>
      <c r="L9" s="33"/>
      <c r="O9" s="33"/>
      <c r="R9" s="33"/>
      <c r="U9" s="33"/>
      <c r="X9" s="33"/>
      <c r="AA9" s="33"/>
      <c r="AD9" s="33"/>
      <c r="AF9" s="36"/>
      <c r="AG9" s="18" t="s">
        <v>4</v>
      </c>
      <c r="AH9" s="5" t="s">
        <v>4</v>
      </c>
      <c r="AI9" s="6" t="s">
        <v>5</v>
      </c>
      <c r="AJ9" s="7" t="s">
        <v>6</v>
      </c>
      <c r="AK9" s="8" t="s">
        <v>5</v>
      </c>
    </row>
    <row r="10" spans="1:38" ht="20.100000000000001" customHeight="1" thickBot="1" x14ac:dyDescent="0.35">
      <c r="A10" s="9" t="s">
        <v>7</v>
      </c>
      <c r="B10" s="15" t="s">
        <v>8</v>
      </c>
      <c r="C10" s="90"/>
      <c r="D10" s="91"/>
      <c r="E10" s="92" t="s">
        <v>1</v>
      </c>
      <c r="F10" s="90"/>
      <c r="G10" s="91"/>
      <c r="H10" s="92" t="s">
        <v>1</v>
      </c>
      <c r="I10" s="90"/>
      <c r="J10" s="91"/>
      <c r="K10" s="92" t="s">
        <v>1</v>
      </c>
      <c r="L10" s="90"/>
      <c r="M10" s="91"/>
      <c r="N10" s="92" t="s">
        <v>1</v>
      </c>
      <c r="O10" s="90"/>
      <c r="P10" s="91"/>
      <c r="Q10" s="92" t="s">
        <v>1</v>
      </c>
      <c r="R10" s="90"/>
      <c r="S10" s="91"/>
      <c r="T10" s="92" t="s">
        <v>1</v>
      </c>
      <c r="U10" s="90"/>
      <c r="V10" s="91"/>
      <c r="W10" s="92" t="s">
        <v>1</v>
      </c>
      <c r="X10" s="90"/>
      <c r="Y10" s="91"/>
      <c r="Z10" s="92" t="s">
        <v>1</v>
      </c>
      <c r="AA10" s="90"/>
      <c r="AB10" s="91"/>
      <c r="AC10" s="92" t="s">
        <v>1</v>
      </c>
      <c r="AD10" s="37"/>
      <c r="AE10" s="37"/>
      <c r="AF10" s="38"/>
      <c r="AG10" s="16" t="s">
        <v>9</v>
      </c>
      <c r="AH10" s="10" t="s">
        <v>10</v>
      </c>
      <c r="AI10" s="11" t="s">
        <v>10</v>
      </c>
      <c r="AJ10" s="12" t="s">
        <v>4</v>
      </c>
      <c r="AK10" s="13"/>
    </row>
    <row r="11" spans="1:38" ht="24.9" customHeight="1" thickBot="1" x14ac:dyDescent="0.3">
      <c r="A11" s="32">
        <f t="shared" ref="A11" si="0">AK11</f>
        <v>1</v>
      </c>
      <c r="B11" s="24" t="str">
        <f>'8.Spieltag'!B11</f>
        <v>archie04</v>
      </c>
      <c r="C11" s="20"/>
      <c r="D11" s="21"/>
      <c r="E11" s="22" t="str">
        <f>IF(OR(EXACT($C$10,C11)*(EXACT($D$10,D11)))=TRUE,$AJ$7,IF(($D$10-$C$10=D11-C11),$AJ$4,IF(OR(EXACT($C$10&gt;$D$10,C11&gt;D11)*EXACT($C$10=$D$10,C11=D11)*EXACT($C$10&lt;$D$10,C11&lt;D11)),$AJ$2,0)))</f>
        <v>5</v>
      </c>
      <c r="F11" s="20"/>
      <c r="G11" s="21"/>
      <c r="H11" s="22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0"/>
      <c r="J11" s="21"/>
      <c r="K11" s="22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0"/>
      <c r="M11" s="21"/>
      <c r="N11" s="22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0"/>
      <c r="P11" s="21"/>
      <c r="Q11" s="22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0"/>
      <c r="S11" s="21"/>
      <c r="T11" s="22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0"/>
      <c r="V11" s="21"/>
      <c r="W11" s="22" t="str">
        <f>IF(OR(EXACT($U$10,U11)*(EXACT($V$10,V11)))=TRUE,$AJ$7,IF(($V$10-$U$10=V11-U11),$AJ$4,IF(OR(EXACT($U$10&gt;$V$10,U11&gt;V11)*EXACT($U$10=$V$10,U11=V11)*EXACT($U$10&lt;$V$10,U11&lt;V11)),$AJ$2,0)))</f>
        <v>5</v>
      </c>
      <c r="X11" s="20"/>
      <c r="Y11" s="21"/>
      <c r="Z11" s="22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0"/>
      <c r="AB11" s="21"/>
      <c r="AC11" s="22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3"/>
      <c r="AE11" s="21"/>
      <c r="AF11" s="22"/>
      <c r="AG11" s="24">
        <f t="shared" ref="AG11" si="8">E11+H11+K11+N11+Q11+T11+W11+Z11+AC11+AF11</f>
        <v>45</v>
      </c>
      <c r="AH11" s="25">
        <f>'33.Spieltag'!AJ11</f>
        <v>676</v>
      </c>
      <c r="AI11" s="32">
        <f>'33.Spieltag'!AK11</f>
        <v>1</v>
      </c>
      <c r="AJ11" s="27">
        <f t="shared" ref="AJ11" si="9">AG11+AH11</f>
        <v>721</v>
      </c>
      <c r="AK11" s="28">
        <f>RANK(AJ11,$AJ$11:$AJ$34)</f>
        <v>1</v>
      </c>
    </row>
    <row r="12" spans="1:38" ht="24.9" customHeight="1" thickBot="1" x14ac:dyDescent="0.3">
      <c r="A12" s="32">
        <f t="shared" ref="A12:A33" si="10">AK12</f>
        <v>2</v>
      </c>
      <c r="B12" s="24" t="str">
        <f>'8.Spieltag'!B12</f>
        <v>atschi91</v>
      </c>
      <c r="C12" s="20"/>
      <c r="D12" s="21"/>
      <c r="E12" s="22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0"/>
      <c r="G12" s="21"/>
      <c r="H12" s="22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0"/>
      <c r="J12" s="21"/>
      <c r="K12" s="22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0"/>
      <c r="M12" s="21"/>
      <c r="N12" s="22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0"/>
      <c r="P12" s="21"/>
      <c r="Q12" s="22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0"/>
      <c r="S12" s="21"/>
      <c r="T12" s="22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0"/>
      <c r="V12" s="21"/>
      <c r="W12" s="22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0"/>
      <c r="Y12" s="21"/>
      <c r="Z12" s="22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0"/>
      <c r="AB12" s="21"/>
      <c r="AC12" s="22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3"/>
      <c r="AE12" s="21"/>
      <c r="AF12" s="22"/>
      <c r="AG12" s="24">
        <f t="shared" ref="AG12:AG32" si="20">E12+H12+K12+N12+Q12+T12+W12+Z12+AC12+AF12</f>
        <v>45</v>
      </c>
      <c r="AH12" s="25">
        <f>'33.Spieltag'!AJ12</f>
        <v>650</v>
      </c>
      <c r="AI12" s="32">
        <f>'33.Spieltag'!AK12</f>
        <v>2</v>
      </c>
      <c r="AJ12" s="27">
        <f t="shared" ref="AJ12:AJ32" si="21">AG12+AH12</f>
        <v>695</v>
      </c>
      <c r="AK12" s="28">
        <f t="shared" ref="AK12:AK34" si="22">RANK(AJ12,$AJ$11:$AJ$34)</f>
        <v>2</v>
      </c>
    </row>
    <row r="13" spans="1:38" ht="24.9" customHeight="1" thickBot="1" x14ac:dyDescent="0.3">
      <c r="A13" s="32">
        <f t="shared" si="10"/>
        <v>3</v>
      </c>
      <c r="B13" s="24" t="str">
        <f>'8.Spieltag'!B13</f>
        <v>cilli37</v>
      </c>
      <c r="C13" s="20"/>
      <c r="D13" s="21"/>
      <c r="E13" s="22" t="str">
        <f t="shared" si="11"/>
        <v>5</v>
      </c>
      <c r="F13" s="20"/>
      <c r="G13" s="21"/>
      <c r="H13" s="22" t="str">
        <f t="shared" si="12"/>
        <v>5</v>
      </c>
      <c r="I13" s="20"/>
      <c r="J13" s="21"/>
      <c r="K13" s="22" t="str">
        <f t="shared" si="13"/>
        <v>5</v>
      </c>
      <c r="L13" s="20"/>
      <c r="M13" s="21"/>
      <c r="N13" s="22" t="str">
        <f t="shared" si="14"/>
        <v>5</v>
      </c>
      <c r="O13" s="20"/>
      <c r="P13" s="21"/>
      <c r="Q13" s="22" t="str">
        <f t="shared" si="15"/>
        <v>5</v>
      </c>
      <c r="R13" s="20"/>
      <c r="S13" s="21"/>
      <c r="T13" s="22" t="str">
        <f t="shared" si="16"/>
        <v>5</v>
      </c>
      <c r="U13" s="20"/>
      <c r="V13" s="21"/>
      <c r="W13" s="22" t="str">
        <f t="shared" si="17"/>
        <v>5</v>
      </c>
      <c r="X13" s="20"/>
      <c r="Y13" s="21"/>
      <c r="Z13" s="22" t="str">
        <f t="shared" si="18"/>
        <v>5</v>
      </c>
      <c r="AA13" s="20"/>
      <c r="AB13" s="21"/>
      <c r="AC13" s="22" t="str">
        <f t="shared" si="19"/>
        <v>5</v>
      </c>
      <c r="AD13" s="23"/>
      <c r="AE13" s="21"/>
      <c r="AF13" s="22"/>
      <c r="AG13" s="24">
        <f t="shared" si="20"/>
        <v>45</v>
      </c>
      <c r="AH13" s="25">
        <f>'33.Spieltag'!AJ13</f>
        <v>648</v>
      </c>
      <c r="AI13" s="32">
        <f>'33.Spieltag'!AK13</f>
        <v>3</v>
      </c>
      <c r="AJ13" s="27">
        <f t="shared" si="21"/>
        <v>693</v>
      </c>
      <c r="AK13" s="28">
        <f t="shared" si="22"/>
        <v>3</v>
      </c>
    </row>
    <row r="14" spans="1:38" ht="24.9" customHeight="1" thickBot="1" x14ac:dyDescent="0.3">
      <c r="A14" s="32">
        <f t="shared" si="10"/>
        <v>4</v>
      </c>
      <c r="B14" s="24" t="str">
        <f>'8.Spieltag'!B14</f>
        <v>Fabian1904</v>
      </c>
      <c r="C14" s="20"/>
      <c r="D14" s="21"/>
      <c r="E14" s="22" t="str">
        <f t="shared" si="11"/>
        <v>5</v>
      </c>
      <c r="F14" s="20"/>
      <c r="G14" s="21"/>
      <c r="H14" s="22" t="str">
        <f t="shared" si="12"/>
        <v>5</v>
      </c>
      <c r="I14" s="20"/>
      <c r="J14" s="21"/>
      <c r="K14" s="22" t="str">
        <f t="shared" si="13"/>
        <v>5</v>
      </c>
      <c r="L14" s="20"/>
      <c r="M14" s="21"/>
      <c r="N14" s="22" t="str">
        <f t="shared" si="14"/>
        <v>5</v>
      </c>
      <c r="O14" s="20"/>
      <c r="P14" s="21"/>
      <c r="Q14" s="22" t="str">
        <f t="shared" si="15"/>
        <v>5</v>
      </c>
      <c r="R14" s="20"/>
      <c r="S14" s="21"/>
      <c r="T14" s="22" t="str">
        <f t="shared" si="16"/>
        <v>5</v>
      </c>
      <c r="U14" s="20"/>
      <c r="V14" s="21"/>
      <c r="W14" s="22" t="str">
        <f t="shared" si="17"/>
        <v>5</v>
      </c>
      <c r="X14" s="20"/>
      <c r="Y14" s="21"/>
      <c r="Z14" s="22" t="str">
        <f t="shared" si="18"/>
        <v>5</v>
      </c>
      <c r="AA14" s="20"/>
      <c r="AB14" s="21"/>
      <c r="AC14" s="22" t="str">
        <f t="shared" si="19"/>
        <v>5</v>
      </c>
      <c r="AD14" s="23"/>
      <c r="AE14" s="21"/>
      <c r="AF14" s="22"/>
      <c r="AG14" s="24">
        <f t="shared" si="20"/>
        <v>45</v>
      </c>
      <c r="AH14" s="25">
        <f>'33.Spieltag'!AJ14</f>
        <v>638</v>
      </c>
      <c r="AI14" s="32">
        <f>'33.Spieltag'!AK14</f>
        <v>4</v>
      </c>
      <c r="AJ14" s="27">
        <f t="shared" si="21"/>
        <v>683</v>
      </c>
      <c r="AK14" s="28">
        <f t="shared" si="22"/>
        <v>4</v>
      </c>
    </row>
    <row r="15" spans="1:38" ht="24.9" customHeight="1" thickBot="1" x14ac:dyDescent="0.3">
      <c r="A15" s="32">
        <f t="shared" si="10"/>
        <v>5</v>
      </c>
      <c r="B15" s="24" t="str">
        <f>'8.Spieltag'!B15</f>
        <v>Franzi 04</v>
      </c>
      <c r="C15" s="20"/>
      <c r="D15" s="21"/>
      <c r="E15" s="22" t="str">
        <f t="shared" si="11"/>
        <v>5</v>
      </c>
      <c r="F15" s="20"/>
      <c r="G15" s="21"/>
      <c r="H15" s="22" t="str">
        <f t="shared" si="12"/>
        <v>5</v>
      </c>
      <c r="I15" s="20"/>
      <c r="J15" s="21"/>
      <c r="K15" s="22" t="str">
        <f t="shared" si="13"/>
        <v>5</v>
      </c>
      <c r="L15" s="20"/>
      <c r="M15" s="21"/>
      <c r="N15" s="22" t="str">
        <f t="shared" si="14"/>
        <v>5</v>
      </c>
      <c r="O15" s="20"/>
      <c r="P15" s="21"/>
      <c r="Q15" s="22" t="str">
        <f t="shared" si="15"/>
        <v>5</v>
      </c>
      <c r="R15" s="20"/>
      <c r="S15" s="21"/>
      <c r="T15" s="22" t="str">
        <f t="shared" si="16"/>
        <v>5</v>
      </c>
      <c r="U15" s="20"/>
      <c r="V15" s="21"/>
      <c r="W15" s="22" t="str">
        <f t="shared" si="17"/>
        <v>5</v>
      </c>
      <c r="X15" s="20"/>
      <c r="Y15" s="21"/>
      <c r="Z15" s="22" t="str">
        <f t="shared" si="18"/>
        <v>5</v>
      </c>
      <c r="AA15" s="20"/>
      <c r="AB15" s="21"/>
      <c r="AC15" s="22" t="str">
        <f t="shared" si="19"/>
        <v>5</v>
      </c>
      <c r="AD15" s="23"/>
      <c r="AE15" s="21"/>
      <c r="AF15" s="22"/>
      <c r="AG15" s="24">
        <f t="shared" si="20"/>
        <v>45</v>
      </c>
      <c r="AH15" s="25">
        <f>'33.Spieltag'!AJ15</f>
        <v>630</v>
      </c>
      <c r="AI15" s="32">
        <f>'33.Spieltag'!AK15</f>
        <v>5</v>
      </c>
      <c r="AJ15" s="27">
        <f t="shared" si="21"/>
        <v>675</v>
      </c>
      <c r="AK15" s="28">
        <f t="shared" si="22"/>
        <v>5</v>
      </c>
      <c r="AL15" s="1"/>
    </row>
    <row r="16" spans="1:38" ht="24.9" customHeight="1" thickBot="1" x14ac:dyDescent="0.3">
      <c r="A16" s="32">
        <f t="shared" si="10"/>
        <v>6</v>
      </c>
      <c r="B16" s="24" t="str">
        <f>'8.Spieltag'!B16</f>
        <v>gaby04</v>
      </c>
      <c r="C16" s="20"/>
      <c r="D16" s="21"/>
      <c r="E16" s="22" t="str">
        <f t="shared" si="11"/>
        <v>5</v>
      </c>
      <c r="F16" s="20"/>
      <c r="G16" s="21"/>
      <c r="H16" s="22" t="str">
        <f t="shared" si="12"/>
        <v>5</v>
      </c>
      <c r="I16" s="20"/>
      <c r="J16" s="21"/>
      <c r="K16" s="22" t="str">
        <f t="shared" si="13"/>
        <v>5</v>
      </c>
      <c r="L16" s="20"/>
      <c r="M16" s="21"/>
      <c r="N16" s="22" t="str">
        <f t="shared" si="14"/>
        <v>5</v>
      </c>
      <c r="O16" s="20"/>
      <c r="P16" s="21"/>
      <c r="Q16" s="22" t="str">
        <f t="shared" si="15"/>
        <v>5</v>
      </c>
      <c r="R16" s="20"/>
      <c r="S16" s="21"/>
      <c r="T16" s="22" t="str">
        <f t="shared" si="16"/>
        <v>5</v>
      </c>
      <c r="U16" s="20"/>
      <c r="V16" s="21"/>
      <c r="W16" s="22" t="str">
        <f t="shared" si="17"/>
        <v>5</v>
      </c>
      <c r="X16" s="20"/>
      <c r="Y16" s="21"/>
      <c r="Z16" s="22" t="str">
        <f t="shared" si="18"/>
        <v>5</v>
      </c>
      <c r="AA16" s="20"/>
      <c r="AB16" s="21"/>
      <c r="AC16" s="22" t="str">
        <f t="shared" si="19"/>
        <v>5</v>
      </c>
      <c r="AD16" s="23"/>
      <c r="AE16" s="21"/>
      <c r="AF16" s="22"/>
      <c r="AG16" s="24">
        <f t="shared" si="20"/>
        <v>45</v>
      </c>
      <c r="AH16" s="25">
        <f>'33.Spieltag'!AJ16</f>
        <v>624</v>
      </c>
      <c r="AI16" s="32">
        <f>'33.Spieltag'!AK16</f>
        <v>6</v>
      </c>
      <c r="AJ16" s="27">
        <f t="shared" si="21"/>
        <v>669</v>
      </c>
      <c r="AK16" s="28">
        <f t="shared" si="22"/>
        <v>6</v>
      </c>
      <c r="AL16" s="1"/>
    </row>
    <row r="17" spans="1:38" ht="24.9" customHeight="1" thickBot="1" x14ac:dyDescent="0.3">
      <c r="A17" s="32">
        <f t="shared" si="10"/>
        <v>7</v>
      </c>
      <c r="B17" s="24" t="str">
        <f>'8.Spieltag'!B17</f>
        <v>Gudrun</v>
      </c>
      <c r="C17" s="20"/>
      <c r="D17" s="21"/>
      <c r="E17" s="22" t="str">
        <f t="shared" si="11"/>
        <v>5</v>
      </c>
      <c r="F17" s="20"/>
      <c r="G17" s="21"/>
      <c r="H17" s="22" t="str">
        <f t="shared" si="12"/>
        <v>5</v>
      </c>
      <c r="I17" s="20"/>
      <c r="J17" s="21"/>
      <c r="K17" s="22" t="str">
        <f t="shared" si="13"/>
        <v>5</v>
      </c>
      <c r="L17" s="20"/>
      <c r="M17" s="21"/>
      <c r="N17" s="22" t="str">
        <f t="shared" si="14"/>
        <v>5</v>
      </c>
      <c r="O17" s="20"/>
      <c r="P17" s="21"/>
      <c r="Q17" s="22" t="str">
        <f t="shared" si="15"/>
        <v>5</v>
      </c>
      <c r="R17" s="20"/>
      <c r="S17" s="21"/>
      <c r="T17" s="22" t="str">
        <f t="shared" si="16"/>
        <v>5</v>
      </c>
      <c r="U17" s="20"/>
      <c r="V17" s="21"/>
      <c r="W17" s="22" t="str">
        <f t="shared" si="17"/>
        <v>5</v>
      </c>
      <c r="X17" s="20"/>
      <c r="Y17" s="21"/>
      <c r="Z17" s="22" t="str">
        <f t="shared" si="18"/>
        <v>5</v>
      </c>
      <c r="AA17" s="20"/>
      <c r="AB17" s="21"/>
      <c r="AC17" s="22" t="str">
        <f t="shared" si="19"/>
        <v>5</v>
      </c>
      <c r="AD17" s="23"/>
      <c r="AE17" s="21"/>
      <c r="AF17" s="22"/>
      <c r="AG17" s="24">
        <f t="shared" si="20"/>
        <v>45</v>
      </c>
      <c r="AH17" s="25">
        <f>'33.Spieltag'!AJ17</f>
        <v>620</v>
      </c>
      <c r="AI17" s="32">
        <f>'33.Spieltag'!AK17</f>
        <v>7</v>
      </c>
      <c r="AJ17" s="27">
        <f t="shared" si="21"/>
        <v>665</v>
      </c>
      <c r="AK17" s="28">
        <f t="shared" si="22"/>
        <v>7</v>
      </c>
      <c r="AL17" s="1"/>
    </row>
    <row r="18" spans="1:38" ht="24.9" customHeight="1" thickBot="1" x14ac:dyDescent="0.3">
      <c r="A18" s="32">
        <f t="shared" si="10"/>
        <v>8</v>
      </c>
      <c r="B18" s="24" t="str">
        <f>'8.Spieltag'!B18</f>
        <v>Hans 04</v>
      </c>
      <c r="C18" s="20"/>
      <c r="D18" s="21"/>
      <c r="E18" s="22" t="str">
        <f t="shared" si="11"/>
        <v>5</v>
      </c>
      <c r="F18" s="20"/>
      <c r="G18" s="21"/>
      <c r="H18" s="22" t="str">
        <f t="shared" si="12"/>
        <v>5</v>
      </c>
      <c r="I18" s="20"/>
      <c r="J18" s="21"/>
      <c r="K18" s="22" t="str">
        <f t="shared" si="13"/>
        <v>5</v>
      </c>
      <c r="L18" s="20"/>
      <c r="M18" s="21"/>
      <c r="N18" s="22" t="str">
        <f t="shared" si="14"/>
        <v>5</v>
      </c>
      <c r="O18" s="20"/>
      <c r="P18" s="21"/>
      <c r="Q18" s="22" t="str">
        <f t="shared" si="15"/>
        <v>5</v>
      </c>
      <c r="R18" s="20"/>
      <c r="S18" s="21"/>
      <c r="T18" s="22" t="str">
        <f t="shared" si="16"/>
        <v>5</v>
      </c>
      <c r="U18" s="20"/>
      <c r="V18" s="21"/>
      <c r="W18" s="22" t="str">
        <f t="shared" si="17"/>
        <v>5</v>
      </c>
      <c r="X18" s="20"/>
      <c r="Y18" s="21"/>
      <c r="Z18" s="22" t="str">
        <f t="shared" si="18"/>
        <v>5</v>
      </c>
      <c r="AA18" s="20"/>
      <c r="AB18" s="21"/>
      <c r="AC18" s="22" t="str">
        <f t="shared" si="19"/>
        <v>5</v>
      </c>
      <c r="AD18" s="23"/>
      <c r="AE18" s="21"/>
      <c r="AF18" s="22"/>
      <c r="AG18" s="24">
        <f t="shared" si="20"/>
        <v>45</v>
      </c>
      <c r="AH18" s="25">
        <f>'33.Spieltag'!AJ18</f>
        <v>608</v>
      </c>
      <c r="AI18" s="32">
        <f>'33.Spieltag'!AK18</f>
        <v>8</v>
      </c>
      <c r="AJ18" s="27">
        <f t="shared" si="21"/>
        <v>653</v>
      </c>
      <c r="AK18" s="28">
        <f t="shared" si="22"/>
        <v>8</v>
      </c>
      <c r="AL18" s="1"/>
    </row>
    <row r="19" spans="1:38" ht="24.9" customHeight="1" thickBot="1" x14ac:dyDescent="0.3">
      <c r="A19" s="32">
        <f t="shared" si="10"/>
        <v>9</v>
      </c>
      <c r="B19" s="24" t="str">
        <f>'8.Spieltag'!B19</f>
        <v>Jubby</v>
      </c>
      <c r="C19" s="20"/>
      <c r="D19" s="21"/>
      <c r="E19" s="22" t="str">
        <f t="shared" si="11"/>
        <v>5</v>
      </c>
      <c r="F19" s="20"/>
      <c r="G19" s="21"/>
      <c r="H19" s="22" t="str">
        <f t="shared" si="12"/>
        <v>5</v>
      </c>
      <c r="I19" s="20"/>
      <c r="J19" s="21"/>
      <c r="K19" s="22" t="str">
        <f t="shared" si="13"/>
        <v>5</v>
      </c>
      <c r="L19" s="20"/>
      <c r="M19" s="21"/>
      <c r="N19" s="22" t="str">
        <f t="shared" si="14"/>
        <v>5</v>
      </c>
      <c r="O19" s="20"/>
      <c r="P19" s="21"/>
      <c r="Q19" s="22" t="str">
        <f t="shared" si="15"/>
        <v>5</v>
      </c>
      <c r="R19" s="20"/>
      <c r="S19" s="21"/>
      <c r="T19" s="22" t="str">
        <f t="shared" si="16"/>
        <v>5</v>
      </c>
      <c r="U19" s="20"/>
      <c r="V19" s="21"/>
      <c r="W19" s="22" t="str">
        <f t="shared" si="17"/>
        <v>5</v>
      </c>
      <c r="X19" s="20"/>
      <c r="Y19" s="21"/>
      <c r="Z19" s="22" t="str">
        <f t="shared" si="18"/>
        <v>5</v>
      </c>
      <c r="AA19" s="20"/>
      <c r="AB19" s="21"/>
      <c r="AC19" s="22" t="str">
        <f t="shared" si="19"/>
        <v>5</v>
      </c>
      <c r="AD19" s="23"/>
      <c r="AE19" s="21"/>
      <c r="AF19" s="22"/>
      <c r="AG19" s="24">
        <f t="shared" si="20"/>
        <v>45</v>
      </c>
      <c r="AH19" s="25">
        <f>'33.Spieltag'!AJ19</f>
        <v>607</v>
      </c>
      <c r="AI19" s="32">
        <f>'33.Spieltag'!AK19</f>
        <v>9</v>
      </c>
      <c r="AJ19" s="27">
        <f t="shared" si="21"/>
        <v>652</v>
      </c>
      <c r="AK19" s="28">
        <f t="shared" si="22"/>
        <v>9</v>
      </c>
      <c r="AL19" s="1"/>
    </row>
    <row r="20" spans="1:38" ht="24.9" customHeight="1" thickBot="1" x14ac:dyDescent="0.3">
      <c r="A20" s="32">
        <f t="shared" si="10"/>
        <v>10</v>
      </c>
      <c r="B20" s="24" t="str">
        <f>'8.Spieltag'!B20</f>
        <v>Lola04</v>
      </c>
      <c r="C20" s="20"/>
      <c r="D20" s="21"/>
      <c r="E20" s="22" t="str">
        <f t="shared" si="11"/>
        <v>5</v>
      </c>
      <c r="F20" s="20"/>
      <c r="G20" s="21"/>
      <c r="H20" s="22" t="str">
        <f t="shared" si="12"/>
        <v>5</v>
      </c>
      <c r="I20" s="20"/>
      <c r="J20" s="21"/>
      <c r="K20" s="22" t="str">
        <f t="shared" si="13"/>
        <v>5</v>
      </c>
      <c r="L20" s="20"/>
      <c r="M20" s="21"/>
      <c r="N20" s="22" t="str">
        <f t="shared" si="14"/>
        <v>5</v>
      </c>
      <c r="O20" s="20"/>
      <c r="P20" s="21"/>
      <c r="Q20" s="22" t="str">
        <f t="shared" si="15"/>
        <v>5</v>
      </c>
      <c r="R20" s="20"/>
      <c r="S20" s="21"/>
      <c r="T20" s="22" t="str">
        <f t="shared" si="16"/>
        <v>5</v>
      </c>
      <c r="U20" s="20"/>
      <c r="V20" s="21"/>
      <c r="W20" s="22" t="str">
        <f t="shared" si="17"/>
        <v>5</v>
      </c>
      <c r="X20" s="20"/>
      <c r="Y20" s="21"/>
      <c r="Z20" s="22" t="str">
        <f t="shared" si="18"/>
        <v>5</v>
      </c>
      <c r="AA20" s="20"/>
      <c r="AB20" s="21"/>
      <c r="AC20" s="22" t="str">
        <f t="shared" si="19"/>
        <v>5</v>
      </c>
      <c r="AD20" s="23"/>
      <c r="AE20" s="21"/>
      <c r="AF20" s="22"/>
      <c r="AG20" s="24">
        <f t="shared" si="20"/>
        <v>45</v>
      </c>
      <c r="AH20" s="25">
        <f>'33.Spieltag'!AJ20</f>
        <v>605</v>
      </c>
      <c r="AI20" s="32">
        <f>'33.Spieltag'!AK20</f>
        <v>10</v>
      </c>
      <c r="AJ20" s="27">
        <f t="shared" si="21"/>
        <v>650</v>
      </c>
      <c r="AK20" s="28">
        <f t="shared" si="22"/>
        <v>10</v>
      </c>
      <c r="AL20" s="1"/>
    </row>
    <row r="21" spans="1:38" ht="24.9" customHeight="1" thickBot="1" x14ac:dyDescent="0.3">
      <c r="A21" s="32">
        <f t="shared" si="10"/>
        <v>11</v>
      </c>
      <c r="B21" s="24" t="str">
        <f>'8.Spieltag'!B21</f>
        <v>Master1</v>
      </c>
      <c r="C21" s="20"/>
      <c r="D21" s="21"/>
      <c r="E21" s="22" t="str">
        <f t="shared" si="11"/>
        <v>5</v>
      </c>
      <c r="F21" s="20"/>
      <c r="G21" s="21"/>
      <c r="H21" s="22" t="str">
        <f t="shared" si="12"/>
        <v>5</v>
      </c>
      <c r="I21" s="20"/>
      <c r="J21" s="21"/>
      <c r="K21" s="22" t="str">
        <f t="shared" si="13"/>
        <v>5</v>
      </c>
      <c r="L21" s="20"/>
      <c r="M21" s="21"/>
      <c r="N21" s="22" t="str">
        <f t="shared" si="14"/>
        <v>5</v>
      </c>
      <c r="O21" s="20"/>
      <c r="P21" s="21"/>
      <c r="Q21" s="22" t="str">
        <f t="shared" si="15"/>
        <v>5</v>
      </c>
      <c r="R21" s="20"/>
      <c r="S21" s="21"/>
      <c r="T21" s="22" t="str">
        <f t="shared" si="16"/>
        <v>5</v>
      </c>
      <c r="U21" s="20"/>
      <c r="V21" s="21"/>
      <c r="W21" s="22" t="str">
        <f t="shared" si="17"/>
        <v>5</v>
      </c>
      <c r="X21" s="20"/>
      <c r="Y21" s="21"/>
      <c r="Z21" s="22" t="str">
        <f t="shared" si="18"/>
        <v>5</v>
      </c>
      <c r="AA21" s="20"/>
      <c r="AB21" s="21"/>
      <c r="AC21" s="22" t="str">
        <f t="shared" si="19"/>
        <v>5</v>
      </c>
      <c r="AD21" s="23"/>
      <c r="AE21" s="21"/>
      <c r="AF21" s="22"/>
      <c r="AG21" s="24">
        <f t="shared" si="20"/>
        <v>45</v>
      </c>
      <c r="AH21" s="25">
        <f>'33.Spieltag'!AJ21</f>
        <v>588</v>
      </c>
      <c r="AI21" s="32">
        <f>'33.Spieltag'!AK21</f>
        <v>11</v>
      </c>
      <c r="AJ21" s="27">
        <f t="shared" si="21"/>
        <v>633</v>
      </c>
      <c r="AK21" s="28">
        <f t="shared" si="22"/>
        <v>11</v>
      </c>
      <c r="AL21" s="1"/>
    </row>
    <row r="22" spans="1:38" ht="24.9" customHeight="1" thickBot="1" x14ac:dyDescent="0.3">
      <c r="A22" s="32">
        <f t="shared" si="10"/>
        <v>12</v>
      </c>
      <c r="B22" s="24" t="str">
        <f>'8.Spieltag'!B22</f>
        <v>Mike04</v>
      </c>
      <c r="C22" s="20"/>
      <c r="D22" s="21"/>
      <c r="E22" s="22" t="str">
        <f t="shared" si="11"/>
        <v>5</v>
      </c>
      <c r="F22" s="20"/>
      <c r="G22" s="21"/>
      <c r="H22" s="22" t="str">
        <f t="shared" si="12"/>
        <v>5</v>
      </c>
      <c r="I22" s="20"/>
      <c r="J22" s="21"/>
      <c r="K22" s="22" t="str">
        <f t="shared" si="13"/>
        <v>5</v>
      </c>
      <c r="L22" s="20"/>
      <c r="M22" s="21"/>
      <c r="N22" s="22" t="str">
        <f t="shared" si="14"/>
        <v>5</v>
      </c>
      <c r="O22" s="20"/>
      <c r="P22" s="21"/>
      <c r="Q22" s="22" t="str">
        <f t="shared" si="15"/>
        <v>5</v>
      </c>
      <c r="R22" s="20"/>
      <c r="S22" s="21"/>
      <c r="T22" s="22" t="str">
        <f t="shared" si="16"/>
        <v>5</v>
      </c>
      <c r="U22" s="20"/>
      <c r="V22" s="21"/>
      <c r="W22" s="22" t="str">
        <f t="shared" si="17"/>
        <v>5</v>
      </c>
      <c r="X22" s="20"/>
      <c r="Y22" s="21"/>
      <c r="Z22" s="22" t="str">
        <f t="shared" si="18"/>
        <v>5</v>
      </c>
      <c r="AA22" s="20"/>
      <c r="AB22" s="21"/>
      <c r="AC22" s="22" t="str">
        <f t="shared" si="19"/>
        <v>5</v>
      </c>
      <c r="AD22" s="23"/>
      <c r="AE22" s="21"/>
      <c r="AF22" s="22"/>
      <c r="AG22" s="24">
        <f t="shared" si="20"/>
        <v>45</v>
      </c>
      <c r="AH22" s="25">
        <f>'33.Spieltag'!AJ22</f>
        <v>587</v>
      </c>
      <c r="AI22" s="32">
        <f>'33.Spieltag'!AK22</f>
        <v>12</v>
      </c>
      <c r="AJ22" s="27">
        <f t="shared" si="21"/>
        <v>632</v>
      </c>
      <c r="AK22" s="28">
        <f t="shared" si="22"/>
        <v>12</v>
      </c>
      <c r="AL22" s="1"/>
    </row>
    <row r="23" spans="1:38" ht="24.9" customHeight="1" thickBot="1" x14ac:dyDescent="0.3">
      <c r="A23" s="32">
        <f t="shared" si="10"/>
        <v>13</v>
      </c>
      <c r="B23" s="24" t="str">
        <f>'8.Spieltag'!B23</f>
        <v>ralle04</v>
      </c>
      <c r="C23" s="20"/>
      <c r="D23" s="21"/>
      <c r="E23" s="22" t="str">
        <f t="shared" si="11"/>
        <v>5</v>
      </c>
      <c r="F23" s="20"/>
      <c r="G23" s="21"/>
      <c r="H23" s="22" t="str">
        <f t="shared" si="12"/>
        <v>5</v>
      </c>
      <c r="I23" s="20"/>
      <c r="J23" s="21"/>
      <c r="K23" s="22" t="str">
        <f t="shared" si="13"/>
        <v>5</v>
      </c>
      <c r="L23" s="20"/>
      <c r="M23" s="21"/>
      <c r="N23" s="22" t="str">
        <f t="shared" si="14"/>
        <v>5</v>
      </c>
      <c r="O23" s="20"/>
      <c r="P23" s="21"/>
      <c r="Q23" s="22" t="str">
        <f t="shared" si="15"/>
        <v>5</v>
      </c>
      <c r="R23" s="20"/>
      <c r="S23" s="21"/>
      <c r="T23" s="22" t="str">
        <f t="shared" si="16"/>
        <v>5</v>
      </c>
      <c r="U23" s="20"/>
      <c r="V23" s="21"/>
      <c r="W23" s="22" t="str">
        <f t="shared" si="17"/>
        <v>5</v>
      </c>
      <c r="X23" s="20"/>
      <c r="Y23" s="21"/>
      <c r="Z23" s="22" t="str">
        <f t="shared" si="18"/>
        <v>5</v>
      </c>
      <c r="AA23" s="20"/>
      <c r="AB23" s="21"/>
      <c r="AC23" s="22" t="str">
        <f t="shared" si="19"/>
        <v>5</v>
      </c>
      <c r="AD23" s="23"/>
      <c r="AE23" s="21"/>
      <c r="AF23" s="22"/>
      <c r="AG23" s="24">
        <f t="shared" si="20"/>
        <v>45</v>
      </c>
      <c r="AH23" s="25">
        <f>'33.Spieltag'!AJ23</f>
        <v>585</v>
      </c>
      <c r="AI23" s="32">
        <f>'33.Spieltag'!AK23</f>
        <v>13</v>
      </c>
      <c r="AJ23" s="27">
        <f t="shared" si="21"/>
        <v>630</v>
      </c>
      <c r="AK23" s="28">
        <f t="shared" si="22"/>
        <v>13</v>
      </c>
      <c r="AL23" s="1"/>
    </row>
    <row r="24" spans="1:38" ht="24.9" customHeight="1" thickBot="1" x14ac:dyDescent="0.3">
      <c r="A24" s="32">
        <f t="shared" si="10"/>
        <v>14</v>
      </c>
      <c r="B24" s="24" t="str">
        <f>'8.Spieltag'!B24</f>
        <v>Reinhold</v>
      </c>
      <c r="C24" s="20"/>
      <c r="D24" s="21"/>
      <c r="E24" s="22" t="str">
        <f t="shared" si="11"/>
        <v>5</v>
      </c>
      <c r="F24" s="20"/>
      <c r="G24" s="21"/>
      <c r="H24" s="22" t="str">
        <f t="shared" si="12"/>
        <v>5</v>
      </c>
      <c r="I24" s="20"/>
      <c r="J24" s="21"/>
      <c r="K24" s="22" t="str">
        <f t="shared" si="13"/>
        <v>5</v>
      </c>
      <c r="L24" s="20"/>
      <c r="M24" s="21"/>
      <c r="N24" s="22" t="str">
        <f t="shared" si="14"/>
        <v>5</v>
      </c>
      <c r="O24" s="20"/>
      <c r="P24" s="21"/>
      <c r="Q24" s="22" t="str">
        <f t="shared" si="15"/>
        <v>5</v>
      </c>
      <c r="R24" s="20"/>
      <c r="S24" s="21"/>
      <c r="T24" s="22" t="str">
        <f t="shared" si="16"/>
        <v>5</v>
      </c>
      <c r="U24" s="20"/>
      <c r="V24" s="21"/>
      <c r="W24" s="22" t="str">
        <f t="shared" si="17"/>
        <v>5</v>
      </c>
      <c r="X24" s="20"/>
      <c r="Y24" s="21"/>
      <c r="Z24" s="22" t="str">
        <f t="shared" si="18"/>
        <v>5</v>
      </c>
      <c r="AA24" s="20"/>
      <c r="AB24" s="21"/>
      <c r="AC24" s="22" t="str">
        <f t="shared" si="19"/>
        <v>5</v>
      </c>
      <c r="AD24" s="23"/>
      <c r="AE24" s="21"/>
      <c r="AF24" s="22"/>
      <c r="AG24" s="24">
        <f t="shared" si="20"/>
        <v>45</v>
      </c>
      <c r="AH24" s="25">
        <f>'33.Spieltag'!AJ24</f>
        <v>584</v>
      </c>
      <c r="AI24" s="32">
        <f>'33.Spieltag'!AK24</f>
        <v>14</v>
      </c>
      <c r="AJ24" s="27">
        <f t="shared" si="21"/>
        <v>629</v>
      </c>
      <c r="AK24" s="28">
        <f t="shared" si="22"/>
        <v>14</v>
      </c>
      <c r="AL24" s="1"/>
    </row>
    <row r="25" spans="1:38" ht="24.9" customHeight="1" thickBot="1" x14ac:dyDescent="0.3">
      <c r="A25" s="32">
        <f t="shared" si="10"/>
        <v>15</v>
      </c>
      <c r="B25" s="24" t="str">
        <f>'8.Spieltag'!B25</f>
        <v>Ricardo04</v>
      </c>
      <c r="C25" s="20"/>
      <c r="D25" s="21"/>
      <c r="E25" s="22" t="str">
        <f t="shared" si="11"/>
        <v>5</v>
      </c>
      <c r="F25" s="20"/>
      <c r="G25" s="21"/>
      <c r="H25" s="22" t="str">
        <f t="shared" si="12"/>
        <v>5</v>
      </c>
      <c r="I25" s="20"/>
      <c r="J25" s="21"/>
      <c r="K25" s="22" t="str">
        <f t="shared" si="13"/>
        <v>5</v>
      </c>
      <c r="L25" s="20"/>
      <c r="M25" s="21"/>
      <c r="N25" s="22" t="str">
        <f t="shared" si="14"/>
        <v>5</v>
      </c>
      <c r="O25" s="20"/>
      <c r="P25" s="21"/>
      <c r="Q25" s="22" t="str">
        <f t="shared" si="15"/>
        <v>5</v>
      </c>
      <c r="R25" s="20"/>
      <c r="S25" s="21"/>
      <c r="T25" s="22" t="str">
        <f t="shared" si="16"/>
        <v>5</v>
      </c>
      <c r="U25" s="20"/>
      <c r="V25" s="21"/>
      <c r="W25" s="22" t="str">
        <f t="shared" si="17"/>
        <v>5</v>
      </c>
      <c r="X25" s="20"/>
      <c r="Y25" s="21"/>
      <c r="Z25" s="22" t="str">
        <f t="shared" si="18"/>
        <v>5</v>
      </c>
      <c r="AA25" s="20"/>
      <c r="AB25" s="21"/>
      <c r="AC25" s="22" t="str">
        <f t="shared" si="19"/>
        <v>5</v>
      </c>
      <c r="AD25" s="23"/>
      <c r="AE25" s="21"/>
      <c r="AF25" s="22"/>
      <c r="AG25" s="24">
        <f t="shared" si="20"/>
        <v>45</v>
      </c>
      <c r="AH25" s="25">
        <f>'33.Spieltag'!AJ25</f>
        <v>581</v>
      </c>
      <c r="AI25" s="32">
        <f>'33.Spieltag'!AK25</f>
        <v>15</v>
      </c>
      <c r="AJ25" s="27">
        <f t="shared" si="21"/>
        <v>626</v>
      </c>
      <c r="AK25" s="28">
        <f t="shared" si="22"/>
        <v>15</v>
      </c>
      <c r="AL25" s="1"/>
    </row>
    <row r="26" spans="1:38" ht="24.9" customHeight="1" thickBot="1" x14ac:dyDescent="0.3">
      <c r="A26" s="32">
        <f t="shared" si="10"/>
        <v>16</v>
      </c>
      <c r="B26" s="24" t="str">
        <f>'8.Spieltag'!B26</f>
        <v>Schalkekalle</v>
      </c>
      <c r="C26" s="20"/>
      <c r="D26" s="21"/>
      <c r="E26" s="22" t="str">
        <f t="shared" si="11"/>
        <v>5</v>
      </c>
      <c r="F26" s="20"/>
      <c r="G26" s="21"/>
      <c r="H26" s="22" t="str">
        <f t="shared" si="12"/>
        <v>5</v>
      </c>
      <c r="I26" s="20"/>
      <c r="J26" s="21"/>
      <c r="K26" s="22" t="str">
        <f t="shared" si="13"/>
        <v>5</v>
      </c>
      <c r="L26" s="20"/>
      <c r="M26" s="21"/>
      <c r="N26" s="22" t="str">
        <f t="shared" si="14"/>
        <v>5</v>
      </c>
      <c r="O26" s="20"/>
      <c r="P26" s="21"/>
      <c r="Q26" s="22" t="str">
        <f t="shared" si="15"/>
        <v>5</v>
      </c>
      <c r="R26" s="20"/>
      <c r="S26" s="21"/>
      <c r="T26" s="22" t="str">
        <f t="shared" si="16"/>
        <v>5</v>
      </c>
      <c r="U26" s="20"/>
      <c r="V26" s="21"/>
      <c r="W26" s="22" t="str">
        <f t="shared" si="17"/>
        <v>5</v>
      </c>
      <c r="X26" s="20"/>
      <c r="Y26" s="21"/>
      <c r="Z26" s="22" t="str">
        <f t="shared" si="18"/>
        <v>5</v>
      </c>
      <c r="AA26" s="20"/>
      <c r="AB26" s="21"/>
      <c r="AC26" s="22" t="str">
        <f t="shared" si="19"/>
        <v>5</v>
      </c>
      <c r="AD26" s="23"/>
      <c r="AE26" s="21"/>
      <c r="AF26" s="22"/>
      <c r="AG26" s="24">
        <f t="shared" si="20"/>
        <v>45</v>
      </c>
      <c r="AH26" s="25">
        <f>'33.Spieltag'!AJ26</f>
        <v>579</v>
      </c>
      <c r="AI26" s="32">
        <f>'33.Spieltag'!AK26</f>
        <v>16</v>
      </c>
      <c r="AJ26" s="27">
        <f t="shared" si="21"/>
        <v>624</v>
      </c>
      <c r="AK26" s="28">
        <f t="shared" si="22"/>
        <v>16</v>
      </c>
      <c r="AL26" s="1"/>
    </row>
    <row r="27" spans="1:38" ht="24.9" customHeight="1" thickBot="1" x14ac:dyDescent="0.3">
      <c r="A27" s="32">
        <f t="shared" si="10"/>
        <v>17</v>
      </c>
      <c r="B27" s="24" t="str">
        <f>'8.Spieltag'!B27</f>
        <v>schalke-willi</v>
      </c>
      <c r="C27" s="20"/>
      <c r="D27" s="21"/>
      <c r="E27" s="22" t="str">
        <f t="shared" si="11"/>
        <v>5</v>
      </c>
      <c r="F27" s="20"/>
      <c r="G27" s="21"/>
      <c r="H27" s="22" t="str">
        <f t="shared" si="12"/>
        <v>5</v>
      </c>
      <c r="I27" s="20"/>
      <c r="J27" s="21"/>
      <c r="K27" s="22" t="str">
        <f t="shared" si="13"/>
        <v>5</v>
      </c>
      <c r="L27" s="20"/>
      <c r="M27" s="21"/>
      <c r="N27" s="22" t="str">
        <f t="shared" si="14"/>
        <v>5</v>
      </c>
      <c r="O27" s="20"/>
      <c r="P27" s="21"/>
      <c r="Q27" s="22" t="str">
        <f t="shared" si="15"/>
        <v>5</v>
      </c>
      <c r="R27" s="20"/>
      <c r="S27" s="21"/>
      <c r="T27" s="22" t="str">
        <f t="shared" si="16"/>
        <v>5</v>
      </c>
      <c r="U27" s="20"/>
      <c r="V27" s="21"/>
      <c r="W27" s="22" t="str">
        <f t="shared" si="17"/>
        <v>5</v>
      </c>
      <c r="X27" s="20"/>
      <c r="Y27" s="21"/>
      <c r="Z27" s="22" t="str">
        <f t="shared" si="18"/>
        <v>5</v>
      </c>
      <c r="AA27" s="20"/>
      <c r="AB27" s="21"/>
      <c r="AC27" s="22" t="str">
        <f t="shared" si="19"/>
        <v>5</v>
      </c>
      <c r="AD27" s="23"/>
      <c r="AE27" s="21"/>
      <c r="AF27" s="22"/>
      <c r="AG27" s="24">
        <f t="shared" si="20"/>
        <v>45</v>
      </c>
      <c r="AH27" s="25">
        <f>'33.Spieltag'!AJ27</f>
        <v>573</v>
      </c>
      <c r="AI27" s="32">
        <f>'33.Spieltag'!AK27</f>
        <v>17</v>
      </c>
      <c r="AJ27" s="27">
        <f t="shared" si="21"/>
        <v>618</v>
      </c>
      <c r="AK27" s="28">
        <f t="shared" si="22"/>
        <v>17</v>
      </c>
      <c r="AL27" s="1"/>
    </row>
    <row r="28" spans="1:38" ht="24.9" customHeight="1" thickBot="1" x14ac:dyDescent="0.3">
      <c r="A28" s="32">
        <f t="shared" si="10"/>
        <v>18</v>
      </c>
      <c r="B28" s="24" t="str">
        <f>'8.Spieltag'!B28</f>
        <v>schalt04</v>
      </c>
      <c r="C28" s="20"/>
      <c r="D28" s="21"/>
      <c r="E28" s="22" t="str">
        <f t="shared" si="11"/>
        <v>5</v>
      </c>
      <c r="F28" s="20"/>
      <c r="G28" s="21"/>
      <c r="H28" s="22" t="str">
        <f t="shared" si="12"/>
        <v>5</v>
      </c>
      <c r="I28" s="20"/>
      <c r="J28" s="21"/>
      <c r="K28" s="22" t="str">
        <f t="shared" si="13"/>
        <v>5</v>
      </c>
      <c r="L28" s="20"/>
      <c r="M28" s="21"/>
      <c r="N28" s="22" t="str">
        <f t="shared" si="14"/>
        <v>5</v>
      </c>
      <c r="O28" s="20"/>
      <c r="P28" s="21"/>
      <c r="Q28" s="22" t="str">
        <f t="shared" si="15"/>
        <v>5</v>
      </c>
      <c r="R28" s="20"/>
      <c r="S28" s="21"/>
      <c r="T28" s="22" t="str">
        <f t="shared" si="16"/>
        <v>5</v>
      </c>
      <c r="U28" s="20"/>
      <c r="V28" s="21"/>
      <c r="W28" s="22" t="str">
        <f t="shared" si="17"/>
        <v>5</v>
      </c>
      <c r="X28" s="20"/>
      <c r="Y28" s="21"/>
      <c r="Z28" s="22" t="str">
        <f t="shared" si="18"/>
        <v>5</v>
      </c>
      <c r="AA28" s="20"/>
      <c r="AB28" s="21"/>
      <c r="AC28" s="22" t="str">
        <f t="shared" si="19"/>
        <v>5</v>
      </c>
      <c r="AD28" s="23"/>
      <c r="AE28" s="21"/>
      <c r="AF28" s="22"/>
      <c r="AG28" s="24">
        <f t="shared" si="20"/>
        <v>45</v>
      </c>
      <c r="AH28" s="25">
        <f>'33.Spieltag'!AJ28</f>
        <v>572</v>
      </c>
      <c r="AI28" s="32">
        <f>'33.Spieltag'!AK28</f>
        <v>18</v>
      </c>
      <c r="AJ28" s="27">
        <f t="shared" si="21"/>
        <v>617</v>
      </c>
      <c r="AK28" s="28">
        <f t="shared" si="22"/>
        <v>18</v>
      </c>
      <c r="AL28" s="1"/>
    </row>
    <row r="29" spans="1:38" ht="24.9" customHeight="1" thickBot="1" x14ac:dyDescent="0.3">
      <c r="A29" s="32">
        <f t="shared" si="10"/>
        <v>19</v>
      </c>
      <c r="B29" s="24" t="str">
        <f>'8.Spieltag'!B29</f>
        <v>shiny</v>
      </c>
      <c r="C29" s="20"/>
      <c r="D29" s="21"/>
      <c r="E29" s="22" t="str">
        <f t="shared" si="11"/>
        <v>5</v>
      </c>
      <c r="F29" s="20"/>
      <c r="G29" s="21"/>
      <c r="H29" s="22" t="str">
        <f t="shared" si="12"/>
        <v>5</v>
      </c>
      <c r="I29" s="20"/>
      <c r="J29" s="21"/>
      <c r="K29" s="22" t="str">
        <f t="shared" si="13"/>
        <v>5</v>
      </c>
      <c r="L29" s="20"/>
      <c r="M29" s="21"/>
      <c r="N29" s="22" t="str">
        <f t="shared" si="14"/>
        <v>5</v>
      </c>
      <c r="O29" s="20"/>
      <c r="P29" s="21"/>
      <c r="Q29" s="22" t="str">
        <f t="shared" si="15"/>
        <v>5</v>
      </c>
      <c r="R29" s="20"/>
      <c r="S29" s="21"/>
      <c r="T29" s="22" t="str">
        <f t="shared" si="16"/>
        <v>5</v>
      </c>
      <c r="U29" s="20"/>
      <c r="V29" s="21"/>
      <c r="W29" s="22" t="str">
        <f t="shared" si="17"/>
        <v>5</v>
      </c>
      <c r="X29" s="20"/>
      <c r="Y29" s="21"/>
      <c r="Z29" s="22" t="str">
        <f t="shared" si="18"/>
        <v>5</v>
      </c>
      <c r="AA29" s="20"/>
      <c r="AB29" s="21"/>
      <c r="AC29" s="22" t="str">
        <f t="shared" si="19"/>
        <v>5</v>
      </c>
      <c r="AD29" s="23"/>
      <c r="AE29" s="21"/>
      <c r="AF29" s="22"/>
      <c r="AG29" s="24">
        <f t="shared" si="20"/>
        <v>45</v>
      </c>
      <c r="AH29" s="25">
        <f>'33.Spieltag'!AJ29</f>
        <v>570</v>
      </c>
      <c r="AI29" s="32">
        <f>'33.Spieltag'!AK29</f>
        <v>19</v>
      </c>
      <c r="AJ29" s="27">
        <f t="shared" si="21"/>
        <v>615</v>
      </c>
      <c r="AK29" s="28">
        <f t="shared" si="22"/>
        <v>19</v>
      </c>
      <c r="AL29" s="1"/>
    </row>
    <row r="30" spans="1:38" ht="28.2" customHeight="1" thickBot="1" x14ac:dyDescent="0.3">
      <c r="A30" s="32">
        <f t="shared" si="10"/>
        <v>20</v>
      </c>
      <c r="B30" s="24" t="str">
        <f>'8.Spieltag'!B30</f>
        <v>Silfa04</v>
      </c>
      <c r="C30" s="20"/>
      <c r="D30" s="21"/>
      <c r="E30" s="22" t="str">
        <f t="shared" si="11"/>
        <v>5</v>
      </c>
      <c r="F30" s="20"/>
      <c r="G30" s="21"/>
      <c r="H30" s="22" t="str">
        <f t="shared" si="12"/>
        <v>5</v>
      </c>
      <c r="I30" s="20"/>
      <c r="J30" s="21"/>
      <c r="K30" s="22" t="str">
        <f t="shared" si="13"/>
        <v>5</v>
      </c>
      <c r="L30" s="20"/>
      <c r="M30" s="21"/>
      <c r="N30" s="22" t="str">
        <f t="shared" si="14"/>
        <v>5</v>
      </c>
      <c r="O30" s="20"/>
      <c r="P30" s="21"/>
      <c r="Q30" s="22" t="str">
        <f t="shared" si="15"/>
        <v>5</v>
      </c>
      <c r="R30" s="20"/>
      <c r="S30" s="21"/>
      <c r="T30" s="22" t="str">
        <f t="shared" si="16"/>
        <v>5</v>
      </c>
      <c r="U30" s="20"/>
      <c r="V30" s="21"/>
      <c r="W30" s="22" t="str">
        <f t="shared" si="17"/>
        <v>5</v>
      </c>
      <c r="X30" s="20"/>
      <c r="Y30" s="21"/>
      <c r="Z30" s="22" t="str">
        <f t="shared" si="18"/>
        <v>5</v>
      </c>
      <c r="AA30" s="20"/>
      <c r="AB30" s="21"/>
      <c r="AC30" s="22" t="str">
        <f t="shared" si="19"/>
        <v>5</v>
      </c>
      <c r="AD30" s="23"/>
      <c r="AE30" s="21"/>
      <c r="AF30" s="22"/>
      <c r="AG30" s="24">
        <f t="shared" si="20"/>
        <v>45</v>
      </c>
      <c r="AH30" s="25">
        <f>'33.Spieltag'!AJ30</f>
        <v>563</v>
      </c>
      <c r="AI30" s="32">
        <f>'33.Spieltag'!AK30</f>
        <v>20</v>
      </c>
      <c r="AJ30" s="27">
        <f t="shared" si="21"/>
        <v>608</v>
      </c>
      <c r="AK30" s="28">
        <f t="shared" si="22"/>
        <v>20</v>
      </c>
      <c r="AL30" s="1"/>
    </row>
    <row r="31" spans="1:38" ht="28.2" customHeight="1" thickBot="1" x14ac:dyDescent="0.3">
      <c r="A31" s="32">
        <f t="shared" si="10"/>
        <v>21</v>
      </c>
      <c r="B31" s="24" t="str">
        <f>'8.Spieltag'!B31</f>
        <v>Silja04</v>
      </c>
      <c r="C31" s="20"/>
      <c r="D31" s="21"/>
      <c r="E31" s="22" t="str">
        <f t="shared" si="11"/>
        <v>5</v>
      </c>
      <c r="F31" s="20"/>
      <c r="G31" s="21"/>
      <c r="H31" s="22" t="str">
        <f t="shared" si="12"/>
        <v>5</v>
      </c>
      <c r="I31" s="20"/>
      <c r="J31" s="21"/>
      <c r="K31" s="22" t="str">
        <f t="shared" si="13"/>
        <v>5</v>
      </c>
      <c r="L31" s="20"/>
      <c r="M31" s="21"/>
      <c r="N31" s="22" t="str">
        <f t="shared" si="14"/>
        <v>5</v>
      </c>
      <c r="O31" s="20"/>
      <c r="P31" s="21"/>
      <c r="Q31" s="22" t="str">
        <f t="shared" si="15"/>
        <v>5</v>
      </c>
      <c r="R31" s="20"/>
      <c r="S31" s="21"/>
      <c r="T31" s="22" t="str">
        <f t="shared" si="16"/>
        <v>5</v>
      </c>
      <c r="U31" s="20"/>
      <c r="V31" s="21"/>
      <c r="W31" s="22" t="str">
        <f t="shared" si="17"/>
        <v>5</v>
      </c>
      <c r="X31" s="20"/>
      <c r="Y31" s="21"/>
      <c r="Z31" s="22" t="str">
        <f t="shared" si="18"/>
        <v>5</v>
      </c>
      <c r="AA31" s="20"/>
      <c r="AB31" s="21"/>
      <c r="AC31" s="22" t="str">
        <f t="shared" si="19"/>
        <v>5</v>
      </c>
      <c r="AD31" s="23"/>
      <c r="AE31" s="21"/>
      <c r="AF31" s="22"/>
      <c r="AG31" s="24">
        <f t="shared" si="20"/>
        <v>45</v>
      </c>
      <c r="AH31" s="25">
        <f>'33.Spieltag'!AJ31</f>
        <v>555</v>
      </c>
      <c r="AI31" s="32">
        <f>'33.Spieltag'!AK31</f>
        <v>21</v>
      </c>
      <c r="AJ31" s="27">
        <f t="shared" si="21"/>
        <v>600</v>
      </c>
      <c r="AK31" s="28">
        <f t="shared" si="22"/>
        <v>21</v>
      </c>
      <c r="AL31" s="1"/>
    </row>
    <row r="32" spans="1:38" ht="28.2" customHeight="1" thickBot="1" x14ac:dyDescent="0.3">
      <c r="A32" s="32">
        <f t="shared" si="10"/>
        <v>22</v>
      </c>
      <c r="B32" s="24" t="str">
        <f>'8.Spieltag'!B32</f>
        <v>SkillFailer</v>
      </c>
      <c r="C32" s="20"/>
      <c r="D32" s="21"/>
      <c r="E32" s="22" t="str">
        <f t="shared" si="11"/>
        <v>5</v>
      </c>
      <c r="F32" s="20"/>
      <c r="G32" s="21"/>
      <c r="H32" s="22" t="str">
        <f t="shared" si="12"/>
        <v>5</v>
      </c>
      <c r="I32" s="20"/>
      <c r="J32" s="21"/>
      <c r="K32" s="22" t="str">
        <f t="shared" si="13"/>
        <v>5</v>
      </c>
      <c r="L32" s="20"/>
      <c r="M32" s="21"/>
      <c r="N32" s="22" t="str">
        <f t="shared" si="14"/>
        <v>5</v>
      </c>
      <c r="O32" s="20"/>
      <c r="P32" s="21"/>
      <c r="Q32" s="22" t="str">
        <f t="shared" si="15"/>
        <v>5</v>
      </c>
      <c r="R32" s="20"/>
      <c r="S32" s="21"/>
      <c r="T32" s="22" t="str">
        <f t="shared" si="16"/>
        <v>5</v>
      </c>
      <c r="U32" s="20"/>
      <c r="V32" s="21"/>
      <c r="W32" s="22" t="str">
        <f t="shared" si="17"/>
        <v>5</v>
      </c>
      <c r="X32" s="20"/>
      <c r="Y32" s="21"/>
      <c r="Z32" s="22" t="str">
        <f t="shared" si="18"/>
        <v>5</v>
      </c>
      <c r="AA32" s="20"/>
      <c r="AB32" s="21"/>
      <c r="AC32" s="22" t="str">
        <f t="shared" si="19"/>
        <v>5</v>
      </c>
      <c r="AD32" s="23"/>
      <c r="AE32" s="21"/>
      <c r="AF32" s="22"/>
      <c r="AG32" s="24">
        <f t="shared" si="20"/>
        <v>45</v>
      </c>
      <c r="AH32" s="25">
        <f>'33.Spieltag'!AJ32</f>
        <v>550</v>
      </c>
      <c r="AI32" s="32">
        <f>'33.Spieltag'!AK32</f>
        <v>22</v>
      </c>
      <c r="AJ32" s="27">
        <f t="shared" si="21"/>
        <v>595</v>
      </c>
      <c r="AK32" s="28">
        <f t="shared" si="22"/>
        <v>22</v>
      </c>
      <c r="AL32" s="1"/>
    </row>
    <row r="33" spans="1:38" ht="28.2" customHeight="1" thickBot="1" x14ac:dyDescent="0.3">
      <c r="A33" s="32">
        <f t="shared" si="10"/>
        <v>23</v>
      </c>
      <c r="B33" s="24" t="str">
        <f>'8.Spieltag'!B33</f>
        <v>Tanja 04</v>
      </c>
      <c r="C33" s="20"/>
      <c r="D33" s="21"/>
      <c r="E33" s="22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0"/>
      <c r="G33" s="21"/>
      <c r="H33" s="22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0"/>
      <c r="J33" s="21"/>
      <c r="K33" s="22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0"/>
      <c r="M33" s="21"/>
      <c r="N33" s="22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0"/>
      <c r="P33" s="21"/>
      <c r="Q33" s="22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0"/>
      <c r="S33" s="21"/>
      <c r="T33" s="22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0"/>
      <c r="V33" s="21"/>
      <c r="W33" s="22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0"/>
      <c r="Y33" s="21"/>
      <c r="Z33" s="22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0"/>
      <c r="AB33" s="21"/>
      <c r="AC33" s="22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3"/>
      <c r="AE33" s="21"/>
      <c r="AF33" s="22"/>
      <c r="AG33" s="24">
        <f t="shared" ref="AG33" si="32">E33+H33+K33+N33+Q33+T33+W33+Z33+AC33+AF33</f>
        <v>45</v>
      </c>
      <c r="AH33" s="25">
        <f>'33.Spieltag'!AJ33</f>
        <v>530</v>
      </c>
      <c r="AI33" s="32">
        <f>'33.Spieltag'!AK33</f>
        <v>23</v>
      </c>
      <c r="AJ33" s="27">
        <f t="shared" ref="AJ33" si="33">AG33+AH33</f>
        <v>575</v>
      </c>
      <c r="AK33" s="28">
        <f t="shared" si="22"/>
        <v>23</v>
      </c>
      <c r="AL33" s="1"/>
    </row>
    <row r="34" spans="1:38" ht="28.2" customHeight="1" thickBot="1" x14ac:dyDescent="0.3">
      <c r="A34" s="32">
        <f t="shared" ref="A34" si="34">AK34</f>
        <v>24</v>
      </c>
      <c r="B34" s="24" t="str">
        <f>'8.Spieltag'!B34</f>
        <v>UltraGE</v>
      </c>
      <c r="C34" s="20"/>
      <c r="D34" s="21"/>
      <c r="E34" s="22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0"/>
      <c r="G34" s="21"/>
      <c r="H34" s="22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0"/>
      <c r="J34" s="21"/>
      <c r="K34" s="22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0"/>
      <c r="M34" s="21"/>
      <c r="N34" s="22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0"/>
      <c r="P34" s="21"/>
      <c r="Q34" s="22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0"/>
      <c r="S34" s="21"/>
      <c r="T34" s="22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0"/>
      <c r="V34" s="21"/>
      <c r="W34" s="22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0"/>
      <c r="Y34" s="21"/>
      <c r="Z34" s="22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0"/>
      <c r="AB34" s="21"/>
      <c r="AC34" s="22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3"/>
      <c r="AE34" s="21"/>
      <c r="AF34" s="22"/>
      <c r="AG34" s="24">
        <f t="shared" ref="AG34" si="44">E34+H34+K34+N34+Q34+T34+W34+Z34+AC34+AF34</f>
        <v>45</v>
      </c>
      <c r="AH34" s="25">
        <f>'33.Spieltag'!AJ34</f>
        <v>360</v>
      </c>
      <c r="AI34" s="32">
        <f>'33.Spieltag'!AK34</f>
        <v>24</v>
      </c>
      <c r="AJ34" s="27">
        <f t="shared" ref="AJ34" si="45">AG34+AH34</f>
        <v>405</v>
      </c>
      <c r="AK34" s="28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4"/>
      <c r="AL36" s="1"/>
    </row>
    <row r="37" spans="1:38" x14ac:dyDescent="0.2">
      <c r="B37" s="14"/>
      <c r="AL37" s="1"/>
    </row>
    <row r="38" spans="1:38" x14ac:dyDescent="0.2">
      <c r="B38" s="14"/>
      <c r="AL38" s="1"/>
    </row>
    <row r="39" spans="1:38" x14ac:dyDescent="0.2">
      <c r="B39" s="14"/>
      <c r="AL39" s="1"/>
    </row>
    <row r="40" spans="1:38" x14ac:dyDescent="0.2">
      <c r="B40" s="14"/>
      <c r="AL40" s="1"/>
    </row>
    <row r="41" spans="1:38" x14ac:dyDescent="0.2">
      <c r="B41" s="14"/>
      <c r="AL41" s="1"/>
    </row>
    <row r="42" spans="1:38" x14ac:dyDescent="0.2">
      <c r="B42" s="14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6" priority="17">
      <formula>($AG11&gt;40)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1" t="s">
        <v>5</v>
      </c>
      <c r="B1" s="71" t="s">
        <v>67</v>
      </c>
      <c r="C1" s="72" t="s">
        <v>9</v>
      </c>
      <c r="D1" s="72" t="s">
        <v>9</v>
      </c>
      <c r="E1" s="72" t="s">
        <v>9</v>
      </c>
      <c r="F1" s="72" t="s">
        <v>9</v>
      </c>
      <c r="G1" s="72" t="s">
        <v>9</v>
      </c>
      <c r="H1" s="72" t="s">
        <v>9</v>
      </c>
      <c r="I1" s="72" t="s">
        <v>9</v>
      </c>
      <c r="J1" s="72" t="s">
        <v>9</v>
      </c>
      <c r="K1" s="72" t="s">
        <v>9</v>
      </c>
      <c r="L1" s="72" t="s">
        <v>9</v>
      </c>
      <c r="M1" s="72" t="s">
        <v>9</v>
      </c>
      <c r="N1" s="72" t="s">
        <v>9</v>
      </c>
      <c r="O1" s="72" t="s">
        <v>9</v>
      </c>
      <c r="P1" s="72" t="s">
        <v>9</v>
      </c>
      <c r="Q1" s="72" t="s">
        <v>9</v>
      </c>
      <c r="R1" s="72" t="s">
        <v>9</v>
      </c>
      <c r="S1" s="72" t="s">
        <v>9</v>
      </c>
      <c r="T1" s="72" t="s">
        <v>9</v>
      </c>
      <c r="U1" s="72" t="s">
        <v>9</v>
      </c>
      <c r="V1" s="72" t="s">
        <v>9</v>
      </c>
      <c r="W1" s="72" t="s">
        <v>9</v>
      </c>
      <c r="X1" s="72" t="s">
        <v>9</v>
      </c>
      <c r="Y1" s="72" t="s">
        <v>9</v>
      </c>
      <c r="Z1" s="72" t="s">
        <v>9</v>
      </c>
      <c r="AA1" s="72" t="s">
        <v>9</v>
      </c>
      <c r="AB1" s="72" t="s">
        <v>9</v>
      </c>
      <c r="AC1" s="72" t="s">
        <v>9</v>
      </c>
      <c r="AD1" s="72" t="s">
        <v>9</v>
      </c>
      <c r="AE1" s="72" t="s">
        <v>9</v>
      </c>
      <c r="AF1" s="72" t="s">
        <v>9</v>
      </c>
      <c r="AG1" s="72" t="s">
        <v>9</v>
      </c>
      <c r="AH1" s="72" t="s">
        <v>9</v>
      </c>
      <c r="AI1" s="72" t="s">
        <v>9</v>
      </c>
      <c r="AJ1" s="72" t="s">
        <v>9</v>
      </c>
      <c r="AK1" s="73" t="s">
        <v>68</v>
      </c>
      <c r="AL1" s="74" t="s">
        <v>69</v>
      </c>
      <c r="AM1" s="74" t="s">
        <v>69</v>
      </c>
      <c r="AN1" s="74" t="s">
        <v>69</v>
      </c>
      <c r="AO1" s="74" t="s">
        <v>69</v>
      </c>
      <c r="AP1" s="73" t="s">
        <v>70</v>
      </c>
      <c r="AQ1" s="93"/>
      <c r="AS1" s="75" t="s">
        <v>71</v>
      </c>
      <c r="AT1" s="76" t="s">
        <v>67</v>
      </c>
      <c r="AU1" s="76" t="s">
        <v>4</v>
      </c>
    </row>
    <row r="2" spans="1:47" x14ac:dyDescent="0.25">
      <c r="A2" s="71"/>
      <c r="B2" s="71"/>
      <c r="C2" s="77">
        <v>1</v>
      </c>
      <c r="D2" s="77">
        <v>2</v>
      </c>
      <c r="E2" s="77">
        <v>3</v>
      </c>
      <c r="F2" s="77">
        <v>4</v>
      </c>
      <c r="G2" s="77">
        <v>5</v>
      </c>
      <c r="H2" s="77">
        <v>6</v>
      </c>
      <c r="I2" s="77">
        <v>7</v>
      </c>
      <c r="J2" s="77">
        <v>8</v>
      </c>
      <c r="K2" s="77">
        <v>9</v>
      </c>
      <c r="L2" s="77">
        <v>10</v>
      </c>
      <c r="M2" s="77">
        <v>11</v>
      </c>
      <c r="N2" s="77">
        <v>12</v>
      </c>
      <c r="O2" s="77">
        <v>13</v>
      </c>
      <c r="P2" s="77">
        <v>14</v>
      </c>
      <c r="Q2" s="77">
        <v>15</v>
      </c>
      <c r="R2" s="77">
        <v>16</v>
      </c>
      <c r="S2" s="77">
        <v>17</v>
      </c>
      <c r="T2" s="77">
        <v>18</v>
      </c>
      <c r="U2" s="77">
        <v>19</v>
      </c>
      <c r="V2" s="77">
        <v>20</v>
      </c>
      <c r="W2" s="77">
        <v>21</v>
      </c>
      <c r="X2" s="77">
        <v>22</v>
      </c>
      <c r="Y2" s="77">
        <v>23</v>
      </c>
      <c r="Z2" s="77">
        <v>24</v>
      </c>
      <c r="AA2" s="77">
        <v>25</v>
      </c>
      <c r="AB2" s="77">
        <v>26</v>
      </c>
      <c r="AC2" s="77">
        <v>27</v>
      </c>
      <c r="AD2" s="77">
        <v>28</v>
      </c>
      <c r="AE2" s="77">
        <v>29</v>
      </c>
      <c r="AF2" s="77">
        <v>30</v>
      </c>
      <c r="AG2" s="77">
        <v>31</v>
      </c>
      <c r="AH2" s="77">
        <v>32</v>
      </c>
      <c r="AI2" s="77">
        <v>33</v>
      </c>
      <c r="AJ2" s="77">
        <v>34</v>
      </c>
      <c r="AK2" s="78"/>
      <c r="AL2" s="71"/>
      <c r="AM2" s="71"/>
      <c r="AN2" s="71"/>
      <c r="AO2" s="71"/>
      <c r="AP2" s="78"/>
      <c r="AQ2" s="94"/>
      <c r="AS2" s="79">
        <v>1</v>
      </c>
      <c r="AT2" s="80" t="s">
        <v>74</v>
      </c>
      <c r="AU2" s="80">
        <v>34</v>
      </c>
    </row>
    <row r="3" spans="1:47" ht="15" x14ac:dyDescent="0.35">
      <c r="A3" s="81">
        <v>1</v>
      </c>
      <c r="B3" s="81" t="s">
        <v>74</v>
      </c>
      <c r="C3" s="81">
        <v>34</v>
      </c>
      <c r="D3" s="80">
        <v>13</v>
      </c>
      <c r="E3" s="80">
        <v>22</v>
      </c>
      <c r="F3" s="80">
        <v>17</v>
      </c>
      <c r="G3" s="80">
        <v>11</v>
      </c>
      <c r="H3" s="80">
        <v>6</v>
      </c>
      <c r="I3" s="80">
        <v>11</v>
      </c>
      <c r="J3" s="80">
        <v>17</v>
      </c>
      <c r="K3" s="80">
        <v>29</v>
      </c>
      <c r="L3" s="80">
        <v>10</v>
      </c>
      <c r="M3" s="80">
        <v>18</v>
      </c>
      <c r="N3" s="80">
        <v>28</v>
      </c>
      <c r="O3" s="80">
        <v>16</v>
      </c>
      <c r="P3" s="80">
        <v>14</v>
      </c>
      <c r="Q3" s="80">
        <v>7</v>
      </c>
      <c r="R3" s="80">
        <v>34</v>
      </c>
      <c r="S3" s="80">
        <v>13</v>
      </c>
      <c r="T3" s="80">
        <v>17</v>
      </c>
      <c r="U3" s="80">
        <v>6</v>
      </c>
      <c r="V3" s="80">
        <v>29</v>
      </c>
      <c r="W3" s="80">
        <v>12</v>
      </c>
      <c r="X3" s="80">
        <v>17</v>
      </c>
      <c r="Y3" s="80">
        <v>20</v>
      </c>
      <c r="Z3" s="80">
        <v>13</v>
      </c>
      <c r="AA3" s="80">
        <v>12</v>
      </c>
      <c r="AB3" s="80">
        <v>18</v>
      </c>
      <c r="AC3" s="80">
        <v>27</v>
      </c>
      <c r="AD3" s="80">
        <v>32</v>
      </c>
      <c r="AE3" s="80">
        <v>7</v>
      </c>
      <c r="AF3" s="80">
        <v>41</v>
      </c>
      <c r="AG3" s="80">
        <v>11</v>
      </c>
      <c r="AH3" s="80">
        <v>14</v>
      </c>
      <c r="AI3" s="80">
        <v>16</v>
      </c>
      <c r="AJ3" s="80">
        <v>29</v>
      </c>
      <c r="AK3" s="98">
        <f t="shared" ref="AK3:AK23" si="0">SUM(C3:AJ3)</f>
        <v>621</v>
      </c>
      <c r="AL3" s="84">
        <f t="shared" ref="AL3:AL23" si="1">SMALL($C3:$AJ3,1)</f>
        <v>6</v>
      </c>
      <c r="AM3" s="84">
        <f t="shared" ref="AM3:AM22" si="2">SMALL($C3:$AJ3,2)</f>
        <v>6</v>
      </c>
      <c r="AN3" s="84">
        <f t="shared" ref="AN3:AN22" si="3">SMALL($C3:$AJ3,3)</f>
        <v>7</v>
      </c>
      <c r="AO3" s="84">
        <f t="shared" ref="AO3:AO22" si="4">SMALL($C3:$AJ3,4)</f>
        <v>7</v>
      </c>
      <c r="AP3" s="98">
        <f t="shared" ref="AP3:AP23" si="5">AK3-AO3-AN3-AM3-AL3</f>
        <v>595</v>
      </c>
      <c r="AQ3" s="95">
        <f t="shared" ref="AQ3:AQ22" si="6">SUM(AL3:AO3)</f>
        <v>26</v>
      </c>
      <c r="AS3" s="79">
        <v>2</v>
      </c>
      <c r="AT3" s="83" t="s">
        <v>92</v>
      </c>
      <c r="AU3" s="82">
        <v>17</v>
      </c>
    </row>
    <row r="4" spans="1:47" ht="15" x14ac:dyDescent="0.35">
      <c r="A4" s="81">
        <v>2</v>
      </c>
      <c r="B4" s="80" t="s">
        <v>80</v>
      </c>
      <c r="C4" s="81">
        <v>30</v>
      </c>
      <c r="D4" s="80">
        <v>10</v>
      </c>
      <c r="E4" s="80">
        <v>17</v>
      </c>
      <c r="F4" s="80">
        <v>24</v>
      </c>
      <c r="G4" s="80">
        <v>14</v>
      </c>
      <c r="H4" s="80">
        <v>22</v>
      </c>
      <c r="I4" s="80">
        <v>15</v>
      </c>
      <c r="J4" s="80">
        <v>18</v>
      </c>
      <c r="K4" s="80">
        <v>19</v>
      </c>
      <c r="L4" s="80">
        <v>9</v>
      </c>
      <c r="M4" s="80">
        <v>31</v>
      </c>
      <c r="N4" s="80">
        <v>32</v>
      </c>
      <c r="O4" s="80">
        <v>25</v>
      </c>
      <c r="P4" s="80">
        <v>14</v>
      </c>
      <c r="Q4" s="80">
        <v>26</v>
      </c>
      <c r="R4" s="80">
        <v>21</v>
      </c>
      <c r="S4" s="80">
        <v>7</v>
      </c>
      <c r="T4" s="80">
        <v>7</v>
      </c>
      <c r="U4" s="80">
        <v>11</v>
      </c>
      <c r="V4" s="80">
        <v>17</v>
      </c>
      <c r="W4" s="80">
        <v>12</v>
      </c>
      <c r="X4" s="80">
        <v>16</v>
      </c>
      <c r="Y4" s="80">
        <v>30</v>
      </c>
      <c r="Z4" s="80">
        <v>11</v>
      </c>
      <c r="AA4" s="80">
        <v>23</v>
      </c>
      <c r="AB4" s="80">
        <v>20</v>
      </c>
      <c r="AC4" s="80">
        <v>16</v>
      </c>
      <c r="AD4" s="80">
        <v>21</v>
      </c>
      <c r="AE4" s="80">
        <v>17</v>
      </c>
      <c r="AF4" s="80">
        <v>19</v>
      </c>
      <c r="AG4" s="80">
        <v>10</v>
      </c>
      <c r="AH4" s="81">
        <v>15</v>
      </c>
      <c r="AI4" s="80">
        <v>19</v>
      </c>
      <c r="AJ4" s="80">
        <v>28</v>
      </c>
      <c r="AK4" s="98">
        <f t="shared" si="0"/>
        <v>626</v>
      </c>
      <c r="AL4" s="84">
        <f t="shared" si="1"/>
        <v>7</v>
      </c>
      <c r="AM4" s="84">
        <f t="shared" si="2"/>
        <v>7</v>
      </c>
      <c r="AN4" s="84">
        <f t="shared" si="3"/>
        <v>9</v>
      </c>
      <c r="AO4" s="84">
        <f t="shared" si="4"/>
        <v>10</v>
      </c>
      <c r="AP4" s="98">
        <f t="shared" si="5"/>
        <v>593</v>
      </c>
      <c r="AQ4" s="95">
        <f t="shared" si="6"/>
        <v>33</v>
      </c>
      <c r="AS4" s="79">
        <v>3</v>
      </c>
      <c r="AT4" s="83" t="s">
        <v>81</v>
      </c>
      <c r="AU4" s="82">
        <v>31</v>
      </c>
    </row>
    <row r="5" spans="1:47" ht="15" x14ac:dyDescent="0.35">
      <c r="A5" s="81">
        <v>3</v>
      </c>
      <c r="B5" s="80" t="s">
        <v>79</v>
      </c>
      <c r="C5" s="81">
        <v>15</v>
      </c>
      <c r="D5" s="80">
        <v>8</v>
      </c>
      <c r="E5" s="80">
        <v>10</v>
      </c>
      <c r="F5" s="80">
        <v>33</v>
      </c>
      <c r="G5" s="80">
        <v>10</v>
      </c>
      <c r="H5" s="80">
        <v>15</v>
      </c>
      <c r="I5" s="80">
        <v>14</v>
      </c>
      <c r="J5" s="80">
        <v>19</v>
      </c>
      <c r="K5" s="80">
        <v>22</v>
      </c>
      <c r="L5" s="80">
        <v>7</v>
      </c>
      <c r="M5" s="80">
        <v>17</v>
      </c>
      <c r="N5" s="80">
        <v>29</v>
      </c>
      <c r="O5" s="80">
        <v>10</v>
      </c>
      <c r="P5" s="80">
        <v>8</v>
      </c>
      <c r="Q5" s="80">
        <v>4</v>
      </c>
      <c r="R5" s="80">
        <v>24</v>
      </c>
      <c r="S5" s="80">
        <v>27</v>
      </c>
      <c r="T5" s="80">
        <v>7</v>
      </c>
      <c r="U5" s="80">
        <v>10</v>
      </c>
      <c r="V5" s="80">
        <v>22</v>
      </c>
      <c r="W5" s="80">
        <v>6</v>
      </c>
      <c r="X5" s="80">
        <v>12</v>
      </c>
      <c r="Y5" s="80">
        <v>21</v>
      </c>
      <c r="Z5" s="80">
        <v>5</v>
      </c>
      <c r="AA5" s="80">
        <v>29</v>
      </c>
      <c r="AB5" s="80">
        <v>24</v>
      </c>
      <c r="AC5" s="80">
        <v>22</v>
      </c>
      <c r="AD5" s="80">
        <v>27</v>
      </c>
      <c r="AE5" s="80">
        <v>12</v>
      </c>
      <c r="AF5" s="80">
        <v>22</v>
      </c>
      <c r="AG5" s="80">
        <v>8</v>
      </c>
      <c r="AH5" s="80">
        <v>13</v>
      </c>
      <c r="AI5" s="80">
        <v>24</v>
      </c>
      <c r="AJ5" s="80">
        <v>21</v>
      </c>
      <c r="AK5" s="98">
        <f t="shared" si="0"/>
        <v>557</v>
      </c>
      <c r="AL5" s="84">
        <f t="shared" si="1"/>
        <v>4</v>
      </c>
      <c r="AM5" s="84">
        <f t="shared" si="2"/>
        <v>5</v>
      </c>
      <c r="AN5" s="84">
        <f t="shared" si="3"/>
        <v>6</v>
      </c>
      <c r="AO5" s="84">
        <f t="shared" si="4"/>
        <v>7</v>
      </c>
      <c r="AP5" s="98">
        <f t="shared" si="5"/>
        <v>535</v>
      </c>
      <c r="AQ5" s="95">
        <f t="shared" si="6"/>
        <v>22</v>
      </c>
      <c r="AS5" s="79">
        <v>4</v>
      </c>
      <c r="AT5" s="80" t="s">
        <v>83</v>
      </c>
      <c r="AU5" s="82">
        <v>36</v>
      </c>
    </row>
    <row r="6" spans="1:47" ht="15" x14ac:dyDescent="0.35">
      <c r="A6" s="81">
        <v>3</v>
      </c>
      <c r="B6" s="80" t="s">
        <v>87</v>
      </c>
      <c r="C6" s="81">
        <v>20</v>
      </c>
      <c r="D6" s="80">
        <v>13</v>
      </c>
      <c r="E6" s="80">
        <v>14</v>
      </c>
      <c r="F6" s="80">
        <v>29</v>
      </c>
      <c r="G6" s="80">
        <v>12</v>
      </c>
      <c r="H6" s="80">
        <v>13</v>
      </c>
      <c r="I6" s="80">
        <v>15</v>
      </c>
      <c r="J6" s="80">
        <v>13</v>
      </c>
      <c r="K6" s="80">
        <v>28</v>
      </c>
      <c r="L6" s="80">
        <v>12</v>
      </c>
      <c r="M6" s="80">
        <v>17</v>
      </c>
      <c r="N6" s="80">
        <v>24</v>
      </c>
      <c r="O6" s="80">
        <v>7</v>
      </c>
      <c r="P6" s="80">
        <v>7</v>
      </c>
      <c r="Q6" s="80">
        <v>6</v>
      </c>
      <c r="R6" s="80">
        <v>20</v>
      </c>
      <c r="S6" s="80">
        <v>25</v>
      </c>
      <c r="T6" s="80">
        <v>16</v>
      </c>
      <c r="U6" s="80">
        <v>6</v>
      </c>
      <c r="V6" s="80">
        <v>21</v>
      </c>
      <c r="W6" s="80">
        <v>9</v>
      </c>
      <c r="X6" s="80">
        <v>12</v>
      </c>
      <c r="Y6" s="80">
        <v>28</v>
      </c>
      <c r="Z6" s="80">
        <v>19</v>
      </c>
      <c r="AA6" s="80">
        <v>25</v>
      </c>
      <c r="AB6" s="80">
        <v>21</v>
      </c>
      <c r="AC6" s="80">
        <v>16</v>
      </c>
      <c r="AD6" s="80">
        <v>23</v>
      </c>
      <c r="AE6" s="80">
        <v>0</v>
      </c>
      <c r="AF6" s="80">
        <v>14</v>
      </c>
      <c r="AG6" s="80">
        <v>9</v>
      </c>
      <c r="AH6" s="80">
        <v>17</v>
      </c>
      <c r="AI6" s="80">
        <v>26</v>
      </c>
      <c r="AJ6" s="80">
        <v>17</v>
      </c>
      <c r="AK6" s="98">
        <f t="shared" si="0"/>
        <v>554</v>
      </c>
      <c r="AL6" s="84">
        <f t="shared" si="1"/>
        <v>0</v>
      </c>
      <c r="AM6" s="84">
        <f t="shared" si="2"/>
        <v>6</v>
      </c>
      <c r="AN6" s="84">
        <f t="shared" si="3"/>
        <v>6</v>
      </c>
      <c r="AO6" s="84">
        <f t="shared" si="4"/>
        <v>7</v>
      </c>
      <c r="AP6" s="98">
        <f t="shared" si="5"/>
        <v>535</v>
      </c>
      <c r="AQ6" s="95">
        <f t="shared" si="6"/>
        <v>19</v>
      </c>
      <c r="AS6" s="79">
        <v>5</v>
      </c>
      <c r="AT6" s="80" t="s">
        <v>94</v>
      </c>
      <c r="AU6" s="82">
        <v>15</v>
      </c>
    </row>
    <row r="7" spans="1:47" ht="15" x14ac:dyDescent="0.35">
      <c r="A7" s="81">
        <v>5</v>
      </c>
      <c r="B7" s="80" t="s">
        <v>77</v>
      </c>
      <c r="C7" s="81">
        <v>17</v>
      </c>
      <c r="D7" s="80">
        <v>17</v>
      </c>
      <c r="E7" s="80">
        <v>18</v>
      </c>
      <c r="F7" s="80">
        <v>23</v>
      </c>
      <c r="G7" s="80">
        <v>15</v>
      </c>
      <c r="H7" s="80">
        <v>9</v>
      </c>
      <c r="I7" s="80">
        <v>18</v>
      </c>
      <c r="J7" s="80">
        <v>18</v>
      </c>
      <c r="K7" s="80">
        <v>21</v>
      </c>
      <c r="L7" s="80">
        <v>11</v>
      </c>
      <c r="M7" s="80">
        <v>19</v>
      </c>
      <c r="N7" s="80">
        <v>18</v>
      </c>
      <c r="O7" s="80">
        <v>10</v>
      </c>
      <c r="P7" s="80">
        <v>5</v>
      </c>
      <c r="Q7" s="80">
        <v>20</v>
      </c>
      <c r="R7" s="80">
        <v>21</v>
      </c>
      <c r="S7" s="80">
        <v>11</v>
      </c>
      <c r="T7" s="80">
        <v>13</v>
      </c>
      <c r="U7" s="80">
        <v>12</v>
      </c>
      <c r="V7" s="80">
        <v>14</v>
      </c>
      <c r="W7" s="80">
        <v>8</v>
      </c>
      <c r="X7" s="80">
        <v>16</v>
      </c>
      <c r="Y7" s="80">
        <v>34</v>
      </c>
      <c r="Z7" s="80">
        <v>11</v>
      </c>
      <c r="AA7" s="80">
        <v>22</v>
      </c>
      <c r="AB7" s="80">
        <v>31</v>
      </c>
      <c r="AC7" s="80">
        <v>16</v>
      </c>
      <c r="AD7" s="80">
        <v>30</v>
      </c>
      <c r="AE7" s="80">
        <v>14</v>
      </c>
      <c r="AF7" s="80">
        <v>21</v>
      </c>
      <c r="AG7" s="80">
        <v>10</v>
      </c>
      <c r="AH7" s="80">
        <v>10</v>
      </c>
      <c r="AI7" s="80">
        <v>12</v>
      </c>
      <c r="AJ7" s="80">
        <v>19</v>
      </c>
      <c r="AK7" s="98">
        <f t="shared" si="0"/>
        <v>564</v>
      </c>
      <c r="AL7" s="84">
        <f t="shared" si="1"/>
        <v>5</v>
      </c>
      <c r="AM7" s="84">
        <f t="shared" si="2"/>
        <v>8</v>
      </c>
      <c r="AN7" s="84">
        <f t="shared" si="3"/>
        <v>9</v>
      </c>
      <c r="AO7" s="84">
        <f t="shared" si="4"/>
        <v>10</v>
      </c>
      <c r="AP7" s="98">
        <f t="shared" si="5"/>
        <v>532</v>
      </c>
      <c r="AQ7" s="95">
        <f t="shared" si="6"/>
        <v>32</v>
      </c>
      <c r="AS7" s="79">
        <v>6</v>
      </c>
      <c r="AT7" s="80" t="s">
        <v>80</v>
      </c>
      <c r="AU7" s="80">
        <v>22</v>
      </c>
    </row>
    <row r="8" spans="1:47" ht="15" x14ac:dyDescent="0.35">
      <c r="A8" s="81">
        <v>6</v>
      </c>
      <c r="B8" s="80" t="s">
        <v>75</v>
      </c>
      <c r="C8" s="81">
        <v>24</v>
      </c>
      <c r="D8" s="80">
        <v>11</v>
      </c>
      <c r="E8" s="80">
        <v>22</v>
      </c>
      <c r="F8" s="80">
        <v>28</v>
      </c>
      <c r="G8" s="80">
        <v>7</v>
      </c>
      <c r="H8" s="80">
        <v>17</v>
      </c>
      <c r="I8" s="80">
        <v>14</v>
      </c>
      <c r="J8" s="80">
        <v>30</v>
      </c>
      <c r="K8" s="80">
        <v>12</v>
      </c>
      <c r="L8" s="80">
        <v>11</v>
      </c>
      <c r="M8" s="80">
        <v>32</v>
      </c>
      <c r="N8" s="80">
        <v>19</v>
      </c>
      <c r="O8" s="80">
        <v>8</v>
      </c>
      <c r="P8" s="80">
        <v>7</v>
      </c>
      <c r="Q8" s="80">
        <v>5</v>
      </c>
      <c r="R8" s="80">
        <v>20</v>
      </c>
      <c r="S8" s="80">
        <v>9</v>
      </c>
      <c r="T8" s="80">
        <v>13</v>
      </c>
      <c r="U8" s="80">
        <v>14</v>
      </c>
      <c r="V8" s="80">
        <v>18</v>
      </c>
      <c r="W8" s="80">
        <v>4</v>
      </c>
      <c r="X8" s="80">
        <v>15</v>
      </c>
      <c r="Y8" s="80">
        <v>24</v>
      </c>
      <c r="Z8" s="80">
        <v>25</v>
      </c>
      <c r="AA8" s="80">
        <v>17</v>
      </c>
      <c r="AB8" s="80">
        <v>16</v>
      </c>
      <c r="AC8" s="80">
        <v>14</v>
      </c>
      <c r="AD8" s="80">
        <v>19</v>
      </c>
      <c r="AE8" s="80">
        <v>24</v>
      </c>
      <c r="AF8" s="80">
        <v>28</v>
      </c>
      <c r="AG8" s="80">
        <v>13</v>
      </c>
      <c r="AH8" s="80">
        <v>7</v>
      </c>
      <c r="AI8" s="80">
        <v>13</v>
      </c>
      <c r="AJ8" s="80">
        <v>14</v>
      </c>
      <c r="AK8" s="98">
        <f t="shared" si="0"/>
        <v>554</v>
      </c>
      <c r="AL8" s="84">
        <f t="shared" si="1"/>
        <v>4</v>
      </c>
      <c r="AM8" s="84">
        <f t="shared" si="2"/>
        <v>5</v>
      </c>
      <c r="AN8" s="84">
        <f t="shared" si="3"/>
        <v>7</v>
      </c>
      <c r="AO8" s="84">
        <f t="shared" si="4"/>
        <v>7</v>
      </c>
      <c r="AP8" s="98">
        <f t="shared" si="5"/>
        <v>531</v>
      </c>
      <c r="AQ8" s="95">
        <f t="shared" si="6"/>
        <v>23</v>
      </c>
      <c r="AS8" s="79">
        <v>7</v>
      </c>
      <c r="AT8" s="80" t="s">
        <v>86</v>
      </c>
      <c r="AU8" s="82">
        <v>27</v>
      </c>
    </row>
    <row r="9" spans="1:47" ht="15" x14ac:dyDescent="0.35">
      <c r="A9" s="81">
        <v>6</v>
      </c>
      <c r="B9" s="80" t="s">
        <v>78</v>
      </c>
      <c r="C9" s="81">
        <v>20</v>
      </c>
      <c r="D9" s="80">
        <v>8</v>
      </c>
      <c r="E9" s="80">
        <v>15</v>
      </c>
      <c r="F9" s="80">
        <v>31</v>
      </c>
      <c r="G9" s="80">
        <v>13</v>
      </c>
      <c r="H9" s="80">
        <v>10</v>
      </c>
      <c r="I9" s="80">
        <v>15</v>
      </c>
      <c r="J9" s="80">
        <v>22</v>
      </c>
      <c r="K9" s="80">
        <v>24</v>
      </c>
      <c r="L9" s="80">
        <v>14</v>
      </c>
      <c r="M9" s="80">
        <v>20</v>
      </c>
      <c r="N9" s="80">
        <v>17</v>
      </c>
      <c r="O9" s="80">
        <v>10</v>
      </c>
      <c r="P9" s="80">
        <v>5</v>
      </c>
      <c r="Q9" s="80">
        <v>10</v>
      </c>
      <c r="R9" s="80">
        <v>21</v>
      </c>
      <c r="S9" s="80">
        <v>7</v>
      </c>
      <c r="T9" s="80">
        <v>8</v>
      </c>
      <c r="U9" s="80">
        <v>12</v>
      </c>
      <c r="V9" s="80">
        <v>22</v>
      </c>
      <c r="W9" s="80">
        <v>9</v>
      </c>
      <c r="X9" s="80">
        <v>15</v>
      </c>
      <c r="Y9" s="80">
        <v>41</v>
      </c>
      <c r="Z9" s="80">
        <v>12</v>
      </c>
      <c r="AA9" s="80">
        <v>19</v>
      </c>
      <c r="AB9" s="80">
        <v>18</v>
      </c>
      <c r="AC9" s="80">
        <v>18</v>
      </c>
      <c r="AD9" s="80">
        <v>30</v>
      </c>
      <c r="AE9" s="80">
        <v>15</v>
      </c>
      <c r="AF9" s="80">
        <v>23</v>
      </c>
      <c r="AG9" s="80">
        <v>8</v>
      </c>
      <c r="AH9" s="80">
        <v>12</v>
      </c>
      <c r="AI9" s="80">
        <v>17</v>
      </c>
      <c r="AJ9" s="80">
        <v>17</v>
      </c>
      <c r="AK9" s="98">
        <f t="shared" si="0"/>
        <v>558</v>
      </c>
      <c r="AL9" s="84">
        <f t="shared" si="1"/>
        <v>5</v>
      </c>
      <c r="AM9" s="84">
        <f t="shared" si="2"/>
        <v>7</v>
      </c>
      <c r="AN9" s="84">
        <f t="shared" si="3"/>
        <v>8</v>
      </c>
      <c r="AO9" s="84">
        <f t="shared" si="4"/>
        <v>8</v>
      </c>
      <c r="AP9" s="98">
        <f t="shared" si="5"/>
        <v>530</v>
      </c>
      <c r="AQ9" s="95">
        <f t="shared" si="6"/>
        <v>28</v>
      </c>
      <c r="AS9" s="79">
        <v>8</v>
      </c>
      <c r="AT9" s="80" t="s">
        <v>85</v>
      </c>
      <c r="AU9" s="82">
        <v>31</v>
      </c>
    </row>
    <row r="10" spans="1:47" ht="15" x14ac:dyDescent="0.35">
      <c r="A10" s="81">
        <v>8</v>
      </c>
      <c r="B10" s="80" t="s">
        <v>86</v>
      </c>
      <c r="C10" s="81">
        <v>19</v>
      </c>
      <c r="D10" s="80">
        <v>13</v>
      </c>
      <c r="E10" s="80">
        <v>28</v>
      </c>
      <c r="F10" s="80">
        <v>17</v>
      </c>
      <c r="G10" s="80">
        <v>9</v>
      </c>
      <c r="H10" s="80">
        <v>9</v>
      </c>
      <c r="I10" s="80">
        <v>27</v>
      </c>
      <c r="J10" s="80">
        <v>15</v>
      </c>
      <c r="K10" s="80">
        <v>16</v>
      </c>
      <c r="L10" s="80">
        <v>12</v>
      </c>
      <c r="M10" s="80">
        <v>24</v>
      </c>
      <c r="N10" s="80">
        <v>25</v>
      </c>
      <c r="O10" s="80">
        <v>6</v>
      </c>
      <c r="P10" s="80">
        <v>5</v>
      </c>
      <c r="Q10" s="80">
        <v>19</v>
      </c>
      <c r="R10" s="80">
        <v>21</v>
      </c>
      <c r="S10" s="80">
        <v>15</v>
      </c>
      <c r="T10" s="80">
        <v>8</v>
      </c>
      <c r="U10" s="80">
        <v>12</v>
      </c>
      <c r="V10" s="80">
        <v>13</v>
      </c>
      <c r="W10" s="80">
        <v>14</v>
      </c>
      <c r="X10" s="80">
        <v>13</v>
      </c>
      <c r="Y10" s="80">
        <v>20</v>
      </c>
      <c r="Z10" s="80">
        <v>20</v>
      </c>
      <c r="AA10" s="80">
        <v>20</v>
      </c>
      <c r="AB10" s="80">
        <v>20</v>
      </c>
      <c r="AC10" s="80">
        <v>19</v>
      </c>
      <c r="AD10" s="80">
        <v>15</v>
      </c>
      <c r="AE10" s="80">
        <v>15</v>
      </c>
      <c r="AF10" s="80">
        <v>22</v>
      </c>
      <c r="AG10" s="80">
        <v>9</v>
      </c>
      <c r="AH10" s="80">
        <v>12</v>
      </c>
      <c r="AI10" s="80">
        <v>24</v>
      </c>
      <c r="AJ10" s="80">
        <v>15</v>
      </c>
      <c r="AK10" s="98">
        <f t="shared" si="0"/>
        <v>551</v>
      </c>
      <c r="AL10" s="84">
        <f t="shared" si="1"/>
        <v>5</v>
      </c>
      <c r="AM10" s="84">
        <f t="shared" si="2"/>
        <v>6</v>
      </c>
      <c r="AN10" s="84">
        <f t="shared" si="3"/>
        <v>8</v>
      </c>
      <c r="AO10" s="84">
        <f t="shared" si="4"/>
        <v>9</v>
      </c>
      <c r="AP10" s="98">
        <f t="shared" si="5"/>
        <v>523</v>
      </c>
      <c r="AQ10" s="95">
        <f t="shared" si="6"/>
        <v>28</v>
      </c>
      <c r="AS10" s="79">
        <v>9</v>
      </c>
      <c r="AT10" s="80" t="s">
        <v>95</v>
      </c>
      <c r="AU10" s="82">
        <v>29</v>
      </c>
    </row>
    <row r="11" spans="1:47" ht="15" x14ac:dyDescent="0.35">
      <c r="A11" s="81">
        <v>9</v>
      </c>
      <c r="B11" s="80" t="s">
        <v>88</v>
      </c>
      <c r="C11" s="81">
        <v>24</v>
      </c>
      <c r="D11" s="80">
        <v>9</v>
      </c>
      <c r="E11" s="80">
        <v>23</v>
      </c>
      <c r="F11" s="80">
        <v>17</v>
      </c>
      <c r="G11" s="80">
        <v>12</v>
      </c>
      <c r="H11" s="80">
        <v>6</v>
      </c>
      <c r="I11" s="80">
        <v>9</v>
      </c>
      <c r="J11" s="80">
        <v>30</v>
      </c>
      <c r="K11" s="80">
        <v>12</v>
      </c>
      <c r="L11" s="80">
        <v>14</v>
      </c>
      <c r="M11" s="80">
        <v>32</v>
      </c>
      <c r="N11" s="80">
        <v>18</v>
      </c>
      <c r="O11" s="80">
        <v>13</v>
      </c>
      <c r="P11" s="80">
        <v>6</v>
      </c>
      <c r="Q11" s="80">
        <v>10</v>
      </c>
      <c r="R11" s="80">
        <v>19</v>
      </c>
      <c r="S11" s="80">
        <v>10</v>
      </c>
      <c r="T11" s="80">
        <v>8</v>
      </c>
      <c r="U11" s="80">
        <v>19</v>
      </c>
      <c r="V11" s="80">
        <v>15</v>
      </c>
      <c r="W11" s="80">
        <v>4</v>
      </c>
      <c r="X11" s="80">
        <v>17</v>
      </c>
      <c r="Y11" s="80">
        <v>26</v>
      </c>
      <c r="Z11" s="80">
        <v>13</v>
      </c>
      <c r="AA11" s="80">
        <v>24</v>
      </c>
      <c r="AB11" s="80">
        <v>20</v>
      </c>
      <c r="AC11" s="80">
        <v>14</v>
      </c>
      <c r="AD11" s="80">
        <v>32</v>
      </c>
      <c r="AE11" s="80">
        <v>9</v>
      </c>
      <c r="AF11" s="80">
        <v>19</v>
      </c>
      <c r="AG11" s="80">
        <v>12</v>
      </c>
      <c r="AH11" s="80">
        <v>10</v>
      </c>
      <c r="AI11" s="80">
        <v>21</v>
      </c>
      <c r="AJ11" s="80">
        <v>18</v>
      </c>
      <c r="AK11" s="98">
        <f t="shared" si="0"/>
        <v>545</v>
      </c>
      <c r="AL11" s="84">
        <f t="shared" si="1"/>
        <v>4</v>
      </c>
      <c r="AM11" s="84">
        <f t="shared" si="2"/>
        <v>6</v>
      </c>
      <c r="AN11" s="84">
        <f t="shared" si="3"/>
        <v>6</v>
      </c>
      <c r="AO11" s="84">
        <f t="shared" si="4"/>
        <v>8</v>
      </c>
      <c r="AP11" s="98">
        <f t="shared" si="5"/>
        <v>521</v>
      </c>
      <c r="AQ11" s="95">
        <f t="shared" si="6"/>
        <v>24</v>
      </c>
      <c r="AS11" s="79">
        <v>10</v>
      </c>
      <c r="AT11" s="80" t="s">
        <v>96</v>
      </c>
      <c r="AU11" s="82">
        <v>14</v>
      </c>
    </row>
    <row r="12" spans="1:47" ht="15" x14ac:dyDescent="0.35">
      <c r="A12" s="81">
        <v>10</v>
      </c>
      <c r="B12" s="80" t="s">
        <v>76</v>
      </c>
      <c r="C12" s="81">
        <v>15</v>
      </c>
      <c r="D12" s="80">
        <v>12</v>
      </c>
      <c r="E12" s="80">
        <v>12</v>
      </c>
      <c r="F12" s="80">
        <v>29</v>
      </c>
      <c r="G12" s="80">
        <v>10</v>
      </c>
      <c r="H12" s="80">
        <v>7</v>
      </c>
      <c r="I12" s="80">
        <v>11</v>
      </c>
      <c r="J12" s="80">
        <v>19</v>
      </c>
      <c r="K12" s="80">
        <v>10</v>
      </c>
      <c r="L12" s="80">
        <v>6</v>
      </c>
      <c r="M12" s="80">
        <v>16</v>
      </c>
      <c r="N12" s="80">
        <v>39</v>
      </c>
      <c r="O12" s="80">
        <v>19</v>
      </c>
      <c r="P12" s="80">
        <v>8</v>
      </c>
      <c r="Q12" s="80">
        <v>17</v>
      </c>
      <c r="R12" s="80">
        <v>27</v>
      </c>
      <c r="S12" s="80">
        <v>9</v>
      </c>
      <c r="T12" s="80">
        <v>8</v>
      </c>
      <c r="U12" s="80">
        <v>8</v>
      </c>
      <c r="V12" s="80">
        <v>32</v>
      </c>
      <c r="W12" s="80">
        <v>11</v>
      </c>
      <c r="X12" s="80">
        <v>9</v>
      </c>
      <c r="Y12" s="80">
        <v>29</v>
      </c>
      <c r="Z12" s="80">
        <v>5</v>
      </c>
      <c r="AA12" s="80">
        <v>15</v>
      </c>
      <c r="AB12" s="80">
        <v>23</v>
      </c>
      <c r="AC12" s="80">
        <v>23</v>
      </c>
      <c r="AD12" s="80">
        <v>17</v>
      </c>
      <c r="AE12" s="80">
        <v>13</v>
      </c>
      <c r="AF12" s="80">
        <v>24</v>
      </c>
      <c r="AG12" s="80">
        <v>11</v>
      </c>
      <c r="AH12" s="80">
        <v>14</v>
      </c>
      <c r="AI12" s="80">
        <v>12</v>
      </c>
      <c r="AJ12" s="80">
        <v>12</v>
      </c>
      <c r="AK12" s="98">
        <f t="shared" si="0"/>
        <v>532</v>
      </c>
      <c r="AL12" s="84">
        <f t="shared" si="1"/>
        <v>5</v>
      </c>
      <c r="AM12" s="84">
        <f t="shared" si="2"/>
        <v>6</v>
      </c>
      <c r="AN12" s="84">
        <f t="shared" si="3"/>
        <v>7</v>
      </c>
      <c r="AO12" s="84">
        <f t="shared" si="4"/>
        <v>8</v>
      </c>
      <c r="AP12" s="98">
        <f t="shared" si="5"/>
        <v>506</v>
      </c>
      <c r="AQ12" s="95">
        <f t="shared" si="6"/>
        <v>26</v>
      </c>
      <c r="AS12" s="79">
        <v>11</v>
      </c>
      <c r="AT12" s="80" t="s">
        <v>97</v>
      </c>
      <c r="AU12" s="82">
        <v>32</v>
      </c>
    </row>
    <row r="13" spans="1:47" ht="15" x14ac:dyDescent="0.35">
      <c r="A13" s="81">
        <v>11</v>
      </c>
      <c r="B13" s="80" t="s">
        <v>82</v>
      </c>
      <c r="C13" s="81">
        <v>18</v>
      </c>
      <c r="D13" s="80">
        <v>9</v>
      </c>
      <c r="E13" s="80">
        <v>13</v>
      </c>
      <c r="F13" s="80">
        <v>33</v>
      </c>
      <c r="G13" s="80">
        <v>12</v>
      </c>
      <c r="H13" s="80">
        <v>10</v>
      </c>
      <c r="I13" s="80">
        <v>7</v>
      </c>
      <c r="J13" s="80">
        <v>23</v>
      </c>
      <c r="K13" s="80">
        <v>25</v>
      </c>
      <c r="L13" s="80">
        <v>13</v>
      </c>
      <c r="M13" s="80">
        <v>22</v>
      </c>
      <c r="N13" s="80">
        <v>36</v>
      </c>
      <c r="O13" s="80">
        <v>15</v>
      </c>
      <c r="P13" s="80">
        <v>12</v>
      </c>
      <c r="Q13" s="80">
        <v>11</v>
      </c>
      <c r="R13" s="80">
        <v>18</v>
      </c>
      <c r="S13" s="80">
        <v>9</v>
      </c>
      <c r="T13" s="80">
        <v>11</v>
      </c>
      <c r="U13" s="80">
        <v>6</v>
      </c>
      <c r="V13" s="80">
        <v>18</v>
      </c>
      <c r="W13" s="80">
        <v>11</v>
      </c>
      <c r="X13" s="80">
        <v>16</v>
      </c>
      <c r="Y13" s="80">
        <v>21</v>
      </c>
      <c r="Z13" s="80">
        <v>11</v>
      </c>
      <c r="AA13" s="80">
        <v>18</v>
      </c>
      <c r="AB13" s="80">
        <v>16</v>
      </c>
      <c r="AC13" s="80">
        <v>18</v>
      </c>
      <c r="AD13" s="80">
        <v>15</v>
      </c>
      <c r="AE13" s="80">
        <v>10</v>
      </c>
      <c r="AF13" s="80">
        <v>17</v>
      </c>
      <c r="AG13" s="80">
        <v>11</v>
      </c>
      <c r="AH13" s="80">
        <v>8</v>
      </c>
      <c r="AI13" s="80">
        <v>16</v>
      </c>
      <c r="AJ13" s="80">
        <v>17</v>
      </c>
      <c r="AK13" s="98">
        <f t="shared" si="0"/>
        <v>526</v>
      </c>
      <c r="AL13" s="84">
        <f t="shared" si="1"/>
        <v>6</v>
      </c>
      <c r="AM13" s="84">
        <f t="shared" si="2"/>
        <v>7</v>
      </c>
      <c r="AN13" s="84">
        <f t="shared" si="3"/>
        <v>8</v>
      </c>
      <c r="AO13" s="84">
        <f t="shared" si="4"/>
        <v>9</v>
      </c>
      <c r="AP13" s="98">
        <f t="shared" si="5"/>
        <v>496</v>
      </c>
      <c r="AQ13" s="95">
        <f t="shared" si="6"/>
        <v>30</v>
      </c>
      <c r="AS13" s="79">
        <v>12</v>
      </c>
      <c r="AT13" s="80" t="s">
        <v>76</v>
      </c>
      <c r="AU13" s="82">
        <v>39</v>
      </c>
    </row>
    <row r="14" spans="1:47" ht="15" x14ac:dyDescent="0.35">
      <c r="A14" s="81">
        <v>12</v>
      </c>
      <c r="B14" s="80" t="s">
        <v>85</v>
      </c>
      <c r="C14" s="81">
        <v>28</v>
      </c>
      <c r="D14" s="80">
        <v>6</v>
      </c>
      <c r="E14" s="80">
        <v>22</v>
      </c>
      <c r="F14" s="80">
        <v>21</v>
      </c>
      <c r="G14" s="80">
        <v>6</v>
      </c>
      <c r="H14" s="80">
        <v>17</v>
      </c>
      <c r="I14" s="80">
        <v>16</v>
      </c>
      <c r="J14" s="80">
        <v>31</v>
      </c>
      <c r="K14" s="80">
        <v>29</v>
      </c>
      <c r="L14" s="80">
        <v>9</v>
      </c>
      <c r="M14" s="80">
        <v>22</v>
      </c>
      <c r="N14" s="80">
        <v>21</v>
      </c>
      <c r="O14" s="80">
        <v>9</v>
      </c>
      <c r="P14" s="80">
        <v>7</v>
      </c>
      <c r="Q14" s="80">
        <v>5</v>
      </c>
      <c r="R14" s="80">
        <v>16</v>
      </c>
      <c r="S14" s="80">
        <v>5</v>
      </c>
      <c r="T14" s="80">
        <v>10</v>
      </c>
      <c r="U14" s="80">
        <v>10</v>
      </c>
      <c r="V14" s="80">
        <v>15</v>
      </c>
      <c r="W14" s="80">
        <v>7</v>
      </c>
      <c r="X14" s="80">
        <v>7</v>
      </c>
      <c r="Y14" s="80">
        <v>15</v>
      </c>
      <c r="Z14" s="80">
        <v>11</v>
      </c>
      <c r="AA14" s="80">
        <v>17</v>
      </c>
      <c r="AB14" s="80">
        <v>18</v>
      </c>
      <c r="AC14" s="80">
        <v>17</v>
      </c>
      <c r="AD14" s="80">
        <v>27</v>
      </c>
      <c r="AE14" s="80">
        <v>10</v>
      </c>
      <c r="AF14" s="80">
        <v>32</v>
      </c>
      <c r="AG14" s="80">
        <v>7</v>
      </c>
      <c r="AH14" s="80">
        <v>8</v>
      </c>
      <c r="AI14" s="80">
        <v>16</v>
      </c>
      <c r="AJ14" s="80">
        <v>19</v>
      </c>
      <c r="AK14" s="98">
        <f t="shared" si="0"/>
        <v>516</v>
      </c>
      <c r="AL14" s="84">
        <f t="shared" si="1"/>
        <v>5</v>
      </c>
      <c r="AM14" s="84">
        <f t="shared" si="2"/>
        <v>5</v>
      </c>
      <c r="AN14" s="84">
        <f t="shared" si="3"/>
        <v>6</v>
      </c>
      <c r="AO14" s="84">
        <f t="shared" si="4"/>
        <v>6</v>
      </c>
      <c r="AP14" s="98">
        <f t="shared" si="5"/>
        <v>494</v>
      </c>
      <c r="AQ14" s="95">
        <f t="shared" si="6"/>
        <v>22</v>
      </c>
      <c r="AS14" s="79">
        <v>13</v>
      </c>
      <c r="AT14" s="80" t="s">
        <v>80</v>
      </c>
      <c r="AU14" s="82">
        <v>25</v>
      </c>
    </row>
    <row r="15" spans="1:47" ht="15" x14ac:dyDescent="0.35">
      <c r="A15" s="81">
        <v>13</v>
      </c>
      <c r="B15" s="80" t="s">
        <v>72</v>
      </c>
      <c r="C15" s="81">
        <v>31</v>
      </c>
      <c r="D15" s="80">
        <v>8</v>
      </c>
      <c r="E15" s="80">
        <v>27</v>
      </c>
      <c r="F15" s="80">
        <v>23</v>
      </c>
      <c r="G15" s="80">
        <v>10</v>
      </c>
      <c r="H15" s="80">
        <v>8</v>
      </c>
      <c r="I15" s="80">
        <v>8</v>
      </c>
      <c r="J15" s="80">
        <v>20</v>
      </c>
      <c r="K15" s="80">
        <v>25</v>
      </c>
      <c r="L15" s="80">
        <v>10</v>
      </c>
      <c r="M15" s="80">
        <v>13</v>
      </c>
      <c r="N15" s="80">
        <v>27</v>
      </c>
      <c r="O15" s="80">
        <v>10</v>
      </c>
      <c r="P15" s="80">
        <v>12</v>
      </c>
      <c r="Q15" s="80">
        <v>3</v>
      </c>
      <c r="R15" s="80">
        <v>26</v>
      </c>
      <c r="S15" s="80">
        <v>13</v>
      </c>
      <c r="T15" s="80">
        <v>4</v>
      </c>
      <c r="U15" s="80">
        <v>13</v>
      </c>
      <c r="V15" s="80">
        <v>19</v>
      </c>
      <c r="W15" s="80">
        <v>7</v>
      </c>
      <c r="X15" s="80">
        <v>0</v>
      </c>
      <c r="Y15" s="80">
        <v>13</v>
      </c>
      <c r="Z15" s="80">
        <v>17</v>
      </c>
      <c r="AA15" s="80">
        <v>16</v>
      </c>
      <c r="AB15" s="80">
        <v>15</v>
      </c>
      <c r="AC15" s="80">
        <v>15</v>
      </c>
      <c r="AD15" s="80">
        <v>22</v>
      </c>
      <c r="AE15" s="80">
        <v>10</v>
      </c>
      <c r="AF15" s="80">
        <v>21</v>
      </c>
      <c r="AG15" s="80">
        <v>7</v>
      </c>
      <c r="AH15" s="80">
        <v>7</v>
      </c>
      <c r="AI15" s="80">
        <v>14</v>
      </c>
      <c r="AJ15" s="80">
        <v>16</v>
      </c>
      <c r="AK15" s="98">
        <f t="shared" si="0"/>
        <v>490</v>
      </c>
      <c r="AL15" s="84">
        <f t="shared" si="1"/>
        <v>0</v>
      </c>
      <c r="AM15" s="84">
        <f t="shared" si="2"/>
        <v>3</v>
      </c>
      <c r="AN15" s="84">
        <f t="shared" si="3"/>
        <v>4</v>
      </c>
      <c r="AO15" s="84">
        <f t="shared" si="4"/>
        <v>7</v>
      </c>
      <c r="AP15" s="98">
        <f t="shared" si="5"/>
        <v>476</v>
      </c>
      <c r="AQ15" s="95">
        <f t="shared" si="6"/>
        <v>14</v>
      </c>
      <c r="AS15" s="79">
        <v>14</v>
      </c>
      <c r="AT15" s="80" t="s">
        <v>98</v>
      </c>
      <c r="AU15" s="82">
        <v>14</v>
      </c>
    </row>
    <row r="16" spans="1:47" ht="15" x14ac:dyDescent="0.35">
      <c r="A16" s="81">
        <v>14</v>
      </c>
      <c r="B16" s="80" t="s">
        <v>81</v>
      </c>
      <c r="C16" s="81">
        <v>23</v>
      </c>
      <c r="D16" s="80">
        <v>15</v>
      </c>
      <c r="E16" s="80">
        <v>31</v>
      </c>
      <c r="F16" s="80">
        <v>14</v>
      </c>
      <c r="G16" s="80">
        <v>14</v>
      </c>
      <c r="H16" s="80">
        <v>12</v>
      </c>
      <c r="I16" s="80">
        <v>9</v>
      </c>
      <c r="J16" s="80">
        <v>16</v>
      </c>
      <c r="K16" s="80">
        <v>20</v>
      </c>
      <c r="L16" s="80">
        <v>5</v>
      </c>
      <c r="M16" s="80">
        <v>17</v>
      </c>
      <c r="N16" s="80">
        <v>24</v>
      </c>
      <c r="O16" s="80">
        <v>9</v>
      </c>
      <c r="P16" s="80">
        <v>7</v>
      </c>
      <c r="Q16" s="80">
        <v>19</v>
      </c>
      <c r="R16" s="80">
        <v>21</v>
      </c>
      <c r="S16" s="80">
        <v>4</v>
      </c>
      <c r="T16" s="80">
        <v>15</v>
      </c>
      <c r="U16" s="80">
        <v>6</v>
      </c>
      <c r="V16" s="80">
        <v>20</v>
      </c>
      <c r="W16" s="80">
        <v>5</v>
      </c>
      <c r="X16" s="80">
        <v>0</v>
      </c>
      <c r="Y16" s="80">
        <v>22</v>
      </c>
      <c r="Z16" s="80">
        <v>18</v>
      </c>
      <c r="AA16" s="80">
        <v>13</v>
      </c>
      <c r="AB16" s="80">
        <v>18</v>
      </c>
      <c r="AC16" s="80">
        <v>13</v>
      </c>
      <c r="AD16" s="80">
        <v>17</v>
      </c>
      <c r="AE16" s="80">
        <v>11</v>
      </c>
      <c r="AF16" s="80">
        <v>17</v>
      </c>
      <c r="AG16" s="80">
        <v>10</v>
      </c>
      <c r="AH16" s="80">
        <v>15</v>
      </c>
      <c r="AI16" s="80">
        <v>10</v>
      </c>
      <c r="AJ16" s="80">
        <v>15</v>
      </c>
      <c r="AK16" s="98">
        <f t="shared" si="0"/>
        <v>485</v>
      </c>
      <c r="AL16" s="84">
        <f t="shared" si="1"/>
        <v>0</v>
      </c>
      <c r="AM16" s="84">
        <f t="shared" si="2"/>
        <v>4</v>
      </c>
      <c r="AN16" s="84">
        <f t="shared" si="3"/>
        <v>5</v>
      </c>
      <c r="AO16" s="84">
        <f t="shared" si="4"/>
        <v>5</v>
      </c>
      <c r="AP16" s="98">
        <f t="shared" si="5"/>
        <v>471</v>
      </c>
      <c r="AQ16" s="95">
        <f t="shared" si="6"/>
        <v>14</v>
      </c>
      <c r="AS16" s="79">
        <v>15</v>
      </c>
      <c r="AT16" s="80" t="s">
        <v>84</v>
      </c>
      <c r="AU16" s="82">
        <v>30</v>
      </c>
    </row>
    <row r="17" spans="1:47" ht="15" x14ac:dyDescent="0.35">
      <c r="A17" s="81">
        <v>15</v>
      </c>
      <c r="B17" s="80" t="s">
        <v>84</v>
      </c>
      <c r="C17" s="81">
        <v>20</v>
      </c>
      <c r="D17" s="80">
        <v>5</v>
      </c>
      <c r="E17" s="80">
        <v>13</v>
      </c>
      <c r="F17" s="80">
        <v>19</v>
      </c>
      <c r="G17" s="80">
        <v>10</v>
      </c>
      <c r="H17" s="80">
        <v>15</v>
      </c>
      <c r="I17" s="80">
        <v>10</v>
      </c>
      <c r="J17" s="80">
        <v>16</v>
      </c>
      <c r="K17" s="80">
        <v>22</v>
      </c>
      <c r="L17" s="80">
        <v>7</v>
      </c>
      <c r="M17" s="80">
        <v>12</v>
      </c>
      <c r="N17" s="80">
        <v>21</v>
      </c>
      <c r="O17" s="80">
        <v>12</v>
      </c>
      <c r="P17" s="80">
        <v>7</v>
      </c>
      <c r="Q17" s="80">
        <v>30</v>
      </c>
      <c r="R17" s="80">
        <v>24</v>
      </c>
      <c r="S17" s="80">
        <v>13</v>
      </c>
      <c r="T17" s="80">
        <v>15</v>
      </c>
      <c r="U17" s="80">
        <v>9</v>
      </c>
      <c r="V17" s="80">
        <v>5</v>
      </c>
      <c r="W17" s="80">
        <v>17</v>
      </c>
      <c r="X17" s="80">
        <v>7</v>
      </c>
      <c r="Y17" s="80">
        <v>13</v>
      </c>
      <c r="Z17" s="80">
        <v>18</v>
      </c>
      <c r="AA17" s="80">
        <v>21</v>
      </c>
      <c r="AB17" s="80">
        <v>16</v>
      </c>
      <c r="AC17" s="80">
        <v>8</v>
      </c>
      <c r="AD17" s="80">
        <v>26</v>
      </c>
      <c r="AE17" s="80">
        <v>7</v>
      </c>
      <c r="AF17" s="80">
        <v>18</v>
      </c>
      <c r="AG17" s="80">
        <v>5</v>
      </c>
      <c r="AH17" s="80">
        <v>0</v>
      </c>
      <c r="AI17" s="80">
        <v>19</v>
      </c>
      <c r="AJ17" s="80">
        <v>22</v>
      </c>
      <c r="AK17" s="98">
        <f t="shared" si="0"/>
        <v>482</v>
      </c>
      <c r="AL17" s="84">
        <f t="shared" si="1"/>
        <v>0</v>
      </c>
      <c r="AM17" s="84">
        <f t="shared" si="2"/>
        <v>5</v>
      </c>
      <c r="AN17" s="84">
        <f t="shared" si="3"/>
        <v>5</v>
      </c>
      <c r="AO17" s="84">
        <f t="shared" si="4"/>
        <v>5</v>
      </c>
      <c r="AP17" s="98">
        <f t="shared" si="5"/>
        <v>467</v>
      </c>
      <c r="AQ17" s="95">
        <f t="shared" si="6"/>
        <v>15</v>
      </c>
      <c r="AS17" s="79">
        <v>16</v>
      </c>
      <c r="AT17" s="80" t="s">
        <v>74</v>
      </c>
      <c r="AU17" s="82">
        <v>34</v>
      </c>
    </row>
    <row r="18" spans="1:47" ht="15" x14ac:dyDescent="0.35">
      <c r="A18" s="81">
        <v>16</v>
      </c>
      <c r="B18" s="83" t="s">
        <v>93</v>
      </c>
      <c r="C18" s="81">
        <v>0</v>
      </c>
      <c r="D18" s="80">
        <v>0</v>
      </c>
      <c r="E18" s="80">
        <v>13</v>
      </c>
      <c r="F18" s="80">
        <v>26</v>
      </c>
      <c r="G18" s="80">
        <v>10</v>
      </c>
      <c r="H18" s="80">
        <v>10</v>
      </c>
      <c r="I18" s="80">
        <v>14</v>
      </c>
      <c r="J18" s="80">
        <v>21</v>
      </c>
      <c r="K18" s="80">
        <v>15</v>
      </c>
      <c r="L18" s="80">
        <v>9</v>
      </c>
      <c r="M18" s="80">
        <v>23</v>
      </c>
      <c r="N18" s="80">
        <v>20</v>
      </c>
      <c r="O18" s="80">
        <v>12</v>
      </c>
      <c r="P18" s="80">
        <v>10</v>
      </c>
      <c r="Q18" s="80">
        <v>7</v>
      </c>
      <c r="R18" s="80">
        <v>26</v>
      </c>
      <c r="S18" s="80">
        <v>9</v>
      </c>
      <c r="T18" s="80">
        <v>13</v>
      </c>
      <c r="U18" s="80">
        <v>6</v>
      </c>
      <c r="V18" s="80">
        <v>13</v>
      </c>
      <c r="W18" s="80">
        <v>13</v>
      </c>
      <c r="X18" s="80">
        <v>9</v>
      </c>
      <c r="Y18" s="80">
        <v>27</v>
      </c>
      <c r="Z18" s="80">
        <v>16</v>
      </c>
      <c r="AA18" s="80">
        <v>18</v>
      </c>
      <c r="AB18" s="80">
        <v>17</v>
      </c>
      <c r="AC18" s="80">
        <v>20</v>
      </c>
      <c r="AD18" s="80">
        <v>12</v>
      </c>
      <c r="AE18" s="80">
        <v>12</v>
      </c>
      <c r="AF18" s="80">
        <v>12</v>
      </c>
      <c r="AG18" s="80">
        <v>6</v>
      </c>
      <c r="AH18" s="80">
        <v>17</v>
      </c>
      <c r="AI18" s="80">
        <v>13</v>
      </c>
      <c r="AJ18" s="80">
        <v>19</v>
      </c>
      <c r="AK18" s="98">
        <f t="shared" si="0"/>
        <v>468</v>
      </c>
      <c r="AL18" s="84">
        <f t="shared" si="1"/>
        <v>0</v>
      </c>
      <c r="AM18" s="84">
        <f t="shared" si="2"/>
        <v>0</v>
      </c>
      <c r="AN18" s="84">
        <f t="shared" si="3"/>
        <v>6</v>
      </c>
      <c r="AO18" s="84">
        <f t="shared" si="4"/>
        <v>6</v>
      </c>
      <c r="AP18" s="98">
        <f t="shared" si="5"/>
        <v>456</v>
      </c>
      <c r="AQ18" s="95">
        <f t="shared" si="6"/>
        <v>12</v>
      </c>
      <c r="AS18" s="79">
        <v>17</v>
      </c>
      <c r="AT18" s="80" t="s">
        <v>79</v>
      </c>
      <c r="AU18" s="82">
        <v>27</v>
      </c>
    </row>
    <row r="19" spans="1:47" ht="15" x14ac:dyDescent="0.35">
      <c r="A19" s="81">
        <v>17</v>
      </c>
      <c r="B19" s="80" t="s">
        <v>73</v>
      </c>
      <c r="C19" s="81">
        <v>20</v>
      </c>
      <c r="D19" s="80">
        <v>11</v>
      </c>
      <c r="E19" s="80">
        <v>10</v>
      </c>
      <c r="F19" s="80">
        <v>17</v>
      </c>
      <c r="G19" s="80">
        <v>7</v>
      </c>
      <c r="H19" s="80">
        <v>4</v>
      </c>
      <c r="I19" s="80">
        <v>12</v>
      </c>
      <c r="J19" s="80">
        <v>13</v>
      </c>
      <c r="K19" s="80">
        <v>13</v>
      </c>
      <c r="L19" s="80">
        <v>12</v>
      </c>
      <c r="M19" s="80">
        <v>18</v>
      </c>
      <c r="N19" s="80">
        <v>16</v>
      </c>
      <c r="O19" s="80">
        <v>13</v>
      </c>
      <c r="P19" s="80">
        <v>4</v>
      </c>
      <c r="Q19" s="80">
        <v>0</v>
      </c>
      <c r="R19" s="80">
        <v>0</v>
      </c>
      <c r="S19" s="80">
        <v>6</v>
      </c>
      <c r="T19" s="80">
        <v>11</v>
      </c>
      <c r="U19" s="80">
        <v>14</v>
      </c>
      <c r="V19" s="80">
        <v>17</v>
      </c>
      <c r="W19" s="80">
        <v>10</v>
      </c>
      <c r="X19" s="80">
        <v>7</v>
      </c>
      <c r="Y19" s="80">
        <v>10</v>
      </c>
      <c r="Z19" s="80">
        <v>22</v>
      </c>
      <c r="AA19" s="80">
        <v>25</v>
      </c>
      <c r="AB19" s="80">
        <v>27</v>
      </c>
      <c r="AC19" s="80">
        <v>25</v>
      </c>
      <c r="AD19" s="80">
        <v>27</v>
      </c>
      <c r="AE19" s="80">
        <v>7</v>
      </c>
      <c r="AF19" s="80">
        <v>19</v>
      </c>
      <c r="AG19" s="80">
        <v>7</v>
      </c>
      <c r="AH19" s="80">
        <v>9</v>
      </c>
      <c r="AI19" s="80">
        <v>27</v>
      </c>
      <c r="AJ19" s="80">
        <v>16</v>
      </c>
      <c r="AK19" s="98">
        <f t="shared" si="0"/>
        <v>456</v>
      </c>
      <c r="AL19" s="84">
        <f t="shared" si="1"/>
        <v>0</v>
      </c>
      <c r="AM19" s="84">
        <f t="shared" si="2"/>
        <v>0</v>
      </c>
      <c r="AN19" s="84">
        <f t="shared" si="3"/>
        <v>4</v>
      </c>
      <c r="AO19" s="84">
        <f t="shared" si="4"/>
        <v>4</v>
      </c>
      <c r="AP19" s="98">
        <f t="shared" si="5"/>
        <v>448</v>
      </c>
      <c r="AQ19" s="95">
        <f t="shared" si="6"/>
        <v>8</v>
      </c>
      <c r="AS19" s="79">
        <v>18</v>
      </c>
      <c r="AT19" s="80" t="s">
        <v>74</v>
      </c>
      <c r="AU19" s="82">
        <v>17</v>
      </c>
    </row>
    <row r="20" spans="1:47" ht="15" x14ac:dyDescent="0.35">
      <c r="A20" s="81">
        <v>18</v>
      </c>
      <c r="B20" s="80" t="s">
        <v>83</v>
      </c>
      <c r="C20" s="81">
        <v>20</v>
      </c>
      <c r="D20" s="80">
        <v>7</v>
      </c>
      <c r="E20" s="80">
        <v>12</v>
      </c>
      <c r="F20" s="80">
        <v>36</v>
      </c>
      <c r="G20" s="80">
        <v>11</v>
      </c>
      <c r="H20" s="80">
        <v>4</v>
      </c>
      <c r="I20" s="80">
        <v>14</v>
      </c>
      <c r="J20" s="80">
        <v>15</v>
      </c>
      <c r="K20" s="80">
        <v>13</v>
      </c>
      <c r="L20" s="80">
        <v>10</v>
      </c>
      <c r="M20" s="80">
        <v>22</v>
      </c>
      <c r="N20" s="80">
        <v>19</v>
      </c>
      <c r="O20" s="80">
        <v>10</v>
      </c>
      <c r="P20" s="80">
        <v>10</v>
      </c>
      <c r="Q20" s="80">
        <v>4</v>
      </c>
      <c r="R20" s="80">
        <v>23</v>
      </c>
      <c r="S20" s="80">
        <v>9</v>
      </c>
      <c r="T20" s="80">
        <v>0</v>
      </c>
      <c r="U20" s="80">
        <v>7</v>
      </c>
      <c r="V20" s="80">
        <v>17</v>
      </c>
      <c r="W20" s="80">
        <v>7</v>
      </c>
      <c r="X20" s="80">
        <v>14</v>
      </c>
      <c r="Y20" s="80">
        <v>30</v>
      </c>
      <c r="Z20" s="80">
        <v>11</v>
      </c>
      <c r="AA20" s="80">
        <v>27</v>
      </c>
      <c r="AB20" s="80">
        <v>23</v>
      </c>
      <c r="AC20" s="80">
        <v>23</v>
      </c>
      <c r="AD20" s="80">
        <v>13</v>
      </c>
      <c r="AE20" s="80">
        <v>0</v>
      </c>
      <c r="AF20" s="80">
        <v>21</v>
      </c>
      <c r="AG20" s="80">
        <v>0</v>
      </c>
      <c r="AH20" s="80">
        <v>0</v>
      </c>
      <c r="AI20" s="80">
        <v>0</v>
      </c>
      <c r="AJ20" s="80">
        <v>0</v>
      </c>
      <c r="AK20" s="98">
        <f t="shared" si="0"/>
        <v>432</v>
      </c>
      <c r="AL20" s="84">
        <f t="shared" si="1"/>
        <v>0</v>
      </c>
      <c r="AM20" s="84">
        <f t="shared" si="2"/>
        <v>0</v>
      </c>
      <c r="AN20" s="84">
        <f t="shared" si="3"/>
        <v>0</v>
      </c>
      <c r="AO20" s="84">
        <f t="shared" si="4"/>
        <v>0</v>
      </c>
      <c r="AP20" s="98">
        <f t="shared" si="5"/>
        <v>432</v>
      </c>
      <c r="AQ20" s="95">
        <f t="shared" si="6"/>
        <v>0</v>
      </c>
      <c r="AS20" s="79">
        <v>19</v>
      </c>
      <c r="AT20" s="80" t="s">
        <v>88</v>
      </c>
      <c r="AU20" s="82">
        <v>19</v>
      </c>
    </row>
    <row r="21" spans="1:47" ht="15" x14ac:dyDescent="0.35">
      <c r="A21" s="81">
        <v>19</v>
      </c>
      <c r="B21" s="80" t="s">
        <v>90</v>
      </c>
      <c r="C21" s="81">
        <v>19</v>
      </c>
      <c r="D21" s="80">
        <v>9</v>
      </c>
      <c r="E21" s="80">
        <v>16</v>
      </c>
      <c r="F21" s="80">
        <v>17</v>
      </c>
      <c r="G21" s="80">
        <v>8</v>
      </c>
      <c r="H21" s="80">
        <v>12</v>
      </c>
      <c r="I21" s="80">
        <v>20</v>
      </c>
      <c r="J21" s="80">
        <v>0</v>
      </c>
      <c r="K21" s="80">
        <v>0</v>
      </c>
      <c r="L21" s="80">
        <v>9</v>
      </c>
      <c r="M21" s="80">
        <v>14</v>
      </c>
      <c r="N21" s="80">
        <v>34</v>
      </c>
      <c r="O21" s="80">
        <v>17</v>
      </c>
      <c r="P21" s="80">
        <v>7</v>
      </c>
      <c r="Q21" s="80">
        <v>5</v>
      </c>
      <c r="R21" s="80">
        <v>23</v>
      </c>
      <c r="S21" s="80">
        <v>4</v>
      </c>
      <c r="T21" s="80">
        <v>9</v>
      </c>
      <c r="U21" s="80">
        <v>3</v>
      </c>
      <c r="V21" s="80">
        <v>10</v>
      </c>
      <c r="W21" s="80">
        <v>7</v>
      </c>
      <c r="X21" s="80">
        <v>13</v>
      </c>
      <c r="Y21" s="80">
        <v>26</v>
      </c>
      <c r="Z21" s="80">
        <v>14</v>
      </c>
      <c r="AA21" s="80">
        <v>25</v>
      </c>
      <c r="AB21" s="80">
        <v>16</v>
      </c>
      <c r="AC21" s="80">
        <v>0</v>
      </c>
      <c r="AD21" s="80">
        <v>21</v>
      </c>
      <c r="AE21" s="80">
        <v>0</v>
      </c>
      <c r="AF21" s="80">
        <v>0</v>
      </c>
      <c r="AG21" s="80">
        <v>0</v>
      </c>
      <c r="AH21" s="80">
        <v>0</v>
      </c>
      <c r="AI21" s="80">
        <v>0</v>
      </c>
      <c r="AJ21" s="80">
        <v>0</v>
      </c>
      <c r="AK21" s="98">
        <f t="shared" si="0"/>
        <v>358</v>
      </c>
      <c r="AL21" s="84">
        <f t="shared" si="1"/>
        <v>0</v>
      </c>
      <c r="AM21" s="84">
        <f t="shared" si="2"/>
        <v>0</v>
      </c>
      <c r="AN21" s="84">
        <f t="shared" si="3"/>
        <v>0</v>
      </c>
      <c r="AO21" s="84">
        <f t="shared" si="4"/>
        <v>0</v>
      </c>
      <c r="AP21" s="98">
        <f t="shared" si="5"/>
        <v>358</v>
      </c>
      <c r="AQ21" s="95">
        <f t="shared" si="6"/>
        <v>0</v>
      </c>
      <c r="AS21" s="79">
        <v>20</v>
      </c>
      <c r="AT21" s="80" t="s">
        <v>76</v>
      </c>
      <c r="AU21" s="82">
        <v>32</v>
      </c>
    </row>
    <row r="22" spans="1:47" ht="15" x14ac:dyDescent="0.35">
      <c r="A22" s="81">
        <v>20</v>
      </c>
      <c r="B22" s="80" t="s">
        <v>89</v>
      </c>
      <c r="C22" s="81">
        <v>16</v>
      </c>
      <c r="D22" s="80">
        <v>11</v>
      </c>
      <c r="E22" s="80">
        <v>13</v>
      </c>
      <c r="F22" s="80">
        <v>20</v>
      </c>
      <c r="G22" s="80">
        <v>15</v>
      </c>
      <c r="H22" s="80">
        <v>12</v>
      </c>
      <c r="I22" s="80">
        <v>9</v>
      </c>
      <c r="J22" s="80">
        <v>0</v>
      </c>
      <c r="K22" s="80">
        <v>15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20</v>
      </c>
      <c r="S22" s="80">
        <v>0</v>
      </c>
      <c r="T22" s="80">
        <v>16</v>
      </c>
      <c r="U22" s="80">
        <v>7</v>
      </c>
      <c r="V22" s="80">
        <v>12</v>
      </c>
      <c r="W22" s="80">
        <v>10</v>
      </c>
      <c r="X22" s="80">
        <v>7</v>
      </c>
      <c r="Y22" s="80">
        <v>18</v>
      </c>
      <c r="Z22" s="80">
        <v>0</v>
      </c>
      <c r="AA22" s="80">
        <v>22</v>
      </c>
      <c r="AB22" s="80">
        <v>7</v>
      </c>
      <c r="AC22" s="80">
        <v>13</v>
      </c>
      <c r="AD22" s="80">
        <v>0</v>
      </c>
      <c r="AE22" s="80">
        <v>0</v>
      </c>
      <c r="AF22" s="80">
        <v>0</v>
      </c>
      <c r="AG22" s="80">
        <v>0</v>
      </c>
      <c r="AH22" s="80">
        <v>0</v>
      </c>
      <c r="AI22" s="80">
        <v>0</v>
      </c>
      <c r="AJ22" s="80">
        <v>0</v>
      </c>
      <c r="AK22" s="98">
        <f t="shared" si="0"/>
        <v>243</v>
      </c>
      <c r="AL22" s="84">
        <f t="shared" si="1"/>
        <v>0</v>
      </c>
      <c r="AM22" s="84">
        <f t="shared" si="2"/>
        <v>0</v>
      </c>
      <c r="AN22" s="84">
        <f t="shared" si="3"/>
        <v>0</v>
      </c>
      <c r="AO22" s="84">
        <f t="shared" si="4"/>
        <v>0</v>
      </c>
      <c r="AP22" s="98">
        <f t="shared" si="5"/>
        <v>243</v>
      </c>
      <c r="AQ22" s="95">
        <f t="shared" si="6"/>
        <v>0</v>
      </c>
      <c r="AS22" s="79">
        <v>21</v>
      </c>
      <c r="AT22" s="80" t="s">
        <v>84</v>
      </c>
      <c r="AU22" s="82">
        <v>17</v>
      </c>
    </row>
    <row r="23" spans="1:47" ht="15" x14ac:dyDescent="0.35">
      <c r="A23" s="81"/>
      <c r="B23" s="83" t="s">
        <v>91</v>
      </c>
      <c r="C23" s="81">
        <v>0</v>
      </c>
      <c r="D23" s="80">
        <v>12</v>
      </c>
      <c r="E23" s="80">
        <v>0</v>
      </c>
      <c r="F23" s="80">
        <v>0</v>
      </c>
      <c r="G23" s="80">
        <v>0</v>
      </c>
      <c r="H23" s="80">
        <v>0</v>
      </c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98">
        <f t="shared" si="0"/>
        <v>12</v>
      </c>
      <c r="AL23" s="84">
        <f t="shared" si="1"/>
        <v>0</v>
      </c>
      <c r="AM23" s="84">
        <f>SMALL($C23:$J23,2)</f>
        <v>0</v>
      </c>
      <c r="AN23" s="84">
        <f>SMALL($C23:$J23,3)</f>
        <v>0</v>
      </c>
      <c r="AO23" s="84">
        <f>SMALL($C23:$J23,4)</f>
        <v>0</v>
      </c>
      <c r="AP23" s="98">
        <f t="shared" si="5"/>
        <v>12</v>
      </c>
      <c r="AQ23" s="95">
        <f>SUM(AL23:AO23)</f>
        <v>0</v>
      </c>
      <c r="AS23" s="79">
        <v>22</v>
      </c>
      <c r="AT23" s="80" t="s">
        <v>99</v>
      </c>
      <c r="AU23" s="82">
        <v>17</v>
      </c>
    </row>
    <row r="24" spans="1:47" x14ac:dyDescent="0.25">
      <c r="A24" s="81"/>
      <c r="B24" s="80"/>
      <c r="C24" s="8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78">
        <f t="shared" ref="AK24" si="7">SUM(C24:AJ24)</f>
        <v>0</v>
      </c>
      <c r="AL24" s="81"/>
      <c r="AM24" s="81"/>
      <c r="AN24" s="81"/>
      <c r="AO24" s="80"/>
      <c r="AP24" s="85">
        <f t="shared" ref="AP24:AP30" si="8">AK24-AO24-AN24-AM24-AL24</f>
        <v>0</v>
      </c>
      <c r="AQ24" s="95"/>
      <c r="AS24" s="79">
        <v>23</v>
      </c>
      <c r="AT24" s="80" t="s">
        <v>100</v>
      </c>
      <c r="AU24" s="80">
        <v>41</v>
      </c>
    </row>
    <row r="25" spans="1:47" x14ac:dyDescent="0.25">
      <c r="A25" s="81"/>
      <c r="B25" s="80"/>
      <c r="C25" s="8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78">
        <f t="shared" ref="AK25:AK30" si="9">SUM(C25:AJ25)</f>
        <v>0</v>
      </c>
      <c r="AL25" s="80"/>
      <c r="AM25" s="80"/>
      <c r="AN25" s="80"/>
      <c r="AO25" s="80"/>
      <c r="AP25" s="85">
        <f t="shared" si="8"/>
        <v>0</v>
      </c>
      <c r="AQ25" s="95"/>
      <c r="AS25" s="79">
        <v>24</v>
      </c>
      <c r="AT25" s="80" t="s">
        <v>101</v>
      </c>
      <c r="AU25" s="80">
        <v>25</v>
      </c>
    </row>
    <row r="26" spans="1:47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78">
        <f t="shared" si="9"/>
        <v>0</v>
      </c>
      <c r="AL26" s="80"/>
      <c r="AM26" s="80"/>
      <c r="AN26" s="80"/>
      <c r="AO26" s="80"/>
      <c r="AP26" s="85">
        <f t="shared" si="8"/>
        <v>0</v>
      </c>
      <c r="AQ26" s="95"/>
      <c r="AS26" s="79">
        <v>25</v>
      </c>
      <c r="AT26" s="80" t="s">
        <v>79</v>
      </c>
      <c r="AU26" s="80">
        <v>29</v>
      </c>
    </row>
    <row r="27" spans="1:47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78">
        <f t="shared" si="9"/>
        <v>0</v>
      </c>
      <c r="AL27" s="80"/>
      <c r="AM27" s="80"/>
      <c r="AN27" s="80"/>
      <c r="AO27" s="80"/>
      <c r="AP27" s="85">
        <f t="shared" si="8"/>
        <v>0</v>
      </c>
      <c r="AQ27" s="95"/>
      <c r="AS27" s="79">
        <v>26</v>
      </c>
      <c r="AT27" s="80" t="s">
        <v>92</v>
      </c>
      <c r="AU27" s="80">
        <v>31</v>
      </c>
    </row>
    <row r="28" spans="1:47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78">
        <f t="shared" si="9"/>
        <v>0</v>
      </c>
      <c r="AL28" s="80"/>
      <c r="AM28" s="80"/>
      <c r="AN28" s="80"/>
      <c r="AO28" s="80"/>
      <c r="AP28" s="85">
        <f t="shared" si="8"/>
        <v>0</v>
      </c>
      <c r="AQ28" s="95"/>
      <c r="AS28" s="79">
        <v>27</v>
      </c>
      <c r="AT28" s="80" t="s">
        <v>74</v>
      </c>
      <c r="AU28" s="80">
        <v>27</v>
      </c>
    </row>
    <row r="29" spans="1:47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78">
        <f t="shared" si="9"/>
        <v>0</v>
      </c>
      <c r="AL29" s="80"/>
      <c r="AM29" s="80"/>
      <c r="AN29" s="80"/>
      <c r="AO29" s="80"/>
      <c r="AP29" s="85">
        <f t="shared" si="8"/>
        <v>0</v>
      </c>
      <c r="AQ29" s="95"/>
      <c r="AS29" s="79">
        <v>28</v>
      </c>
      <c r="AT29" s="80" t="s">
        <v>99</v>
      </c>
      <c r="AU29" s="80">
        <v>32</v>
      </c>
    </row>
    <row r="30" spans="1:47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78">
        <f t="shared" si="9"/>
        <v>0</v>
      </c>
      <c r="AL30" s="80"/>
      <c r="AM30" s="80"/>
      <c r="AN30" s="80"/>
      <c r="AO30" s="80"/>
      <c r="AP30" s="85">
        <f t="shared" si="8"/>
        <v>0</v>
      </c>
      <c r="AQ30" s="95"/>
      <c r="AS30" s="79">
        <v>29</v>
      </c>
      <c r="AT30" s="83" t="s">
        <v>75</v>
      </c>
      <c r="AU30" s="80">
        <v>24</v>
      </c>
    </row>
    <row r="31" spans="1:47" x14ac:dyDescent="0.25">
      <c r="C31" s="96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96">
        <f t="shared" ref="AK31:AP31" si="11">SUM(AK3:AK23)</f>
        <v>10130</v>
      </c>
      <c r="AL31" s="96">
        <f t="shared" si="11"/>
        <v>56</v>
      </c>
      <c r="AM31" s="96">
        <f t="shared" si="11"/>
        <v>86</v>
      </c>
      <c r="AN31" s="96">
        <f t="shared" si="11"/>
        <v>111</v>
      </c>
      <c r="AO31" s="96">
        <f t="shared" si="11"/>
        <v>123</v>
      </c>
      <c r="AP31" s="97">
        <f t="shared" si="11"/>
        <v>9754</v>
      </c>
      <c r="AS31" s="79">
        <v>30</v>
      </c>
      <c r="AT31" s="83" t="s">
        <v>74</v>
      </c>
      <c r="AU31" s="80">
        <v>41</v>
      </c>
    </row>
    <row r="32" spans="1:47" x14ac:dyDescent="0.25">
      <c r="AS32" s="79">
        <v>31</v>
      </c>
      <c r="AT32" s="80" t="s">
        <v>75</v>
      </c>
      <c r="AU32" s="80">
        <v>13</v>
      </c>
    </row>
    <row r="33" spans="45:47" x14ac:dyDescent="0.25">
      <c r="AS33" s="79">
        <v>32</v>
      </c>
      <c r="AT33" s="80" t="s">
        <v>102</v>
      </c>
      <c r="AU33" s="80">
        <v>17</v>
      </c>
    </row>
    <row r="34" spans="45:47" x14ac:dyDescent="0.25">
      <c r="AS34" s="79">
        <v>33</v>
      </c>
      <c r="AT34" s="80" t="s">
        <v>73</v>
      </c>
      <c r="AU34" s="80">
        <v>27</v>
      </c>
    </row>
    <row r="35" spans="45:47" x14ac:dyDescent="0.25">
      <c r="AS35" s="79">
        <v>34</v>
      </c>
      <c r="AT35" s="80" t="s">
        <v>74</v>
      </c>
      <c r="AU35" s="80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17</vt:i4>
      </vt:variant>
    </vt:vector>
  </HeadingPairs>
  <TitlesOfParts>
    <vt:vector size="53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Ergebnisse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'22.Spieltag'!Druckbereich</vt:lpstr>
      <vt:lpstr>'24.Spieltag'!Druckbereich</vt:lpstr>
      <vt:lpstr>'26.Spieltag'!Druckbereich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2019-04-01T14:53:43Z</cp:lastPrinted>
  <dcterms:created xsi:type="dcterms:W3CDTF">1998-11-12T06:25:58Z</dcterms:created>
  <dcterms:modified xsi:type="dcterms:W3CDTF">2019-04-08T08:44:46Z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