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D9CBA734-1A98-4374-BAC4-DEC503C6C014}" xr6:coauthVersionLast="47" xr6:coauthVersionMax="47" xr10:uidLastSave="{00000000-0000-0000-0000-000000000000}"/>
  <bookViews>
    <workbookView xWindow="-120" yWindow="-120" windowWidth="29040" windowHeight="15720" tabRatio="571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externalReferences>
    <externalReference r:id="rId36"/>
  </externalReferences>
  <definedNames>
    <definedName name="_xlnm.Print_Area" localSheetId="0">'1.Spieltag'!$A$4:$AK$26</definedName>
    <definedName name="_xlnm.Print_Area" localSheetId="9">'10.Spieltag'!$A$1:$AK$19</definedName>
    <definedName name="_xlnm.Print_Area" localSheetId="10">'11.Spieltag'!$A$1:$AK$19</definedName>
    <definedName name="_xlnm.Print_Area" localSheetId="11">'12.Spieltag'!$A$4:$AK$26</definedName>
    <definedName name="_xlnm.Print_Area" localSheetId="12">'13.Spieltag'!$A$4:$AK$26</definedName>
    <definedName name="_xlnm.Print_Area" localSheetId="13">'14.Spieltag'!$A$4:$AK$26</definedName>
    <definedName name="_xlnm.Print_Area" localSheetId="14">'15.Spieltag'!$A$4:$AK$26</definedName>
    <definedName name="_xlnm.Print_Area" localSheetId="15">'16.Spieltag'!$A$4:$AK$27</definedName>
    <definedName name="_xlnm.Print_Area" localSheetId="16">'17.Spieltag'!$A$4:$AK$25</definedName>
    <definedName name="_xlnm.Print_Area" localSheetId="17">'18.Spieltag'!$A$1:$AK$25</definedName>
    <definedName name="_xlnm.Print_Area" localSheetId="18">'19.Spieltag'!$A$4:$AK$25</definedName>
    <definedName name="_xlnm.Print_Area" localSheetId="1">'2.Spieltag '!$A$4:$AK$26</definedName>
    <definedName name="_xlnm.Print_Area" localSheetId="19">'20.Spieltag'!$A$4:$AK$25</definedName>
    <definedName name="_xlnm.Print_Area" localSheetId="20">'21.Spieltag'!$A$4:$AK$25</definedName>
    <definedName name="_xlnm.Print_Area" localSheetId="21">'22.Spieltag'!$A$1:$AK$25</definedName>
    <definedName name="_xlnm.Print_Area" localSheetId="22">'23.Spieltag'!$A$4:$AK$26</definedName>
    <definedName name="_xlnm.Print_Area" localSheetId="23">'24.Spieltag'!$A$4:$AK$26</definedName>
    <definedName name="_xlnm.Print_Area" localSheetId="25">'26.Spieltag'!$A$1:$AK$25</definedName>
    <definedName name="_xlnm.Print_Area" localSheetId="26">'27.Spieltag'!$A$4:$AK$25</definedName>
    <definedName name="_xlnm.Print_Area" localSheetId="27">'28.Spieltag'!$A$1:$AK$25</definedName>
    <definedName name="_xlnm.Print_Area" localSheetId="2">'3.Spieltag'!$A$1:$AK$25</definedName>
    <definedName name="_xlnm.Print_Area" localSheetId="29">'30.Spieltag'!$A$4:$AK$19</definedName>
    <definedName name="_xlnm.Print_Area" localSheetId="31">'32.Spieltag'!$A$4:$AK$25</definedName>
    <definedName name="_xlnm.Print_Area" localSheetId="3">'4.Spieltag'!$A$1:$AK$25</definedName>
    <definedName name="_xlnm.Print_Area" localSheetId="4">'5.Spieltag'!$A$4:$AK$26</definedName>
    <definedName name="_xlnm.Print_Area" localSheetId="5">'6.Spieltag'!$A$4:$AK$26</definedName>
    <definedName name="_xlnm.Print_Area" localSheetId="6">'7.Spieltag'!$A$4:$AK$26</definedName>
    <definedName name="_xlnm.Print_Area" localSheetId="7">'8.Spieltag'!$A$4:$AK$26</definedName>
    <definedName name="_xlnm.Print_Area" localSheetId="8">'9.Spieltag'!$A$4:$AK$26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4" i="35" l="1"/>
  <c r="B23" i="35"/>
  <c r="B22" i="35"/>
  <c r="B21" i="35"/>
  <c r="B20" i="35"/>
  <c r="AG24" i="34"/>
  <c r="AG23" i="34"/>
  <c r="AG22" i="34"/>
  <c r="AG21" i="34"/>
  <c r="AG20" i="34"/>
  <c r="AG19" i="34"/>
  <c r="AG18" i="34"/>
  <c r="AG17" i="34"/>
  <c r="AG16" i="34"/>
  <c r="AG15" i="34"/>
  <c r="AG14" i="34"/>
  <c r="AG13" i="34"/>
  <c r="AJ8" i="35" s="1"/>
  <c r="AG12" i="34"/>
  <c r="AG11" i="34"/>
  <c r="AG10" i="34"/>
  <c r="AG9" i="34"/>
  <c r="AG8" i="34"/>
  <c r="AJ3" i="35" s="1"/>
  <c r="Z4" i="35"/>
  <c r="AA4" i="35"/>
  <c r="AB4" i="35"/>
  <c r="AC4" i="35"/>
  <c r="AD4" i="35"/>
  <c r="AE4" i="35"/>
  <c r="AF4" i="35"/>
  <c r="AG4" i="35"/>
  <c r="AH4" i="35"/>
  <c r="AI4" i="35"/>
  <c r="AJ4" i="35"/>
  <c r="Z5" i="35"/>
  <c r="Z28" i="35" s="1"/>
  <c r="AA5" i="35"/>
  <c r="AB5" i="35"/>
  <c r="AC5" i="35"/>
  <c r="AD5" i="35"/>
  <c r="AE5" i="35"/>
  <c r="AE28" i="35" s="1"/>
  <c r="AF5" i="35"/>
  <c r="AG5" i="35"/>
  <c r="AH5" i="35"/>
  <c r="AI5" i="35"/>
  <c r="AJ5" i="35"/>
  <c r="Z6" i="35"/>
  <c r="AA6" i="35"/>
  <c r="AA28" i="35" s="1"/>
  <c r="AB6" i="35"/>
  <c r="AC6" i="35"/>
  <c r="AD6" i="35"/>
  <c r="AD28" i="35" s="1"/>
  <c r="AE6" i="35"/>
  <c r="AF6" i="35"/>
  <c r="AF28" i="35" s="1"/>
  <c r="AG6" i="35"/>
  <c r="AH6" i="35"/>
  <c r="AI6" i="35"/>
  <c r="AJ6" i="35"/>
  <c r="Z7" i="35"/>
  <c r="AA7" i="35"/>
  <c r="AB7" i="35"/>
  <c r="AB28" i="35" s="1"/>
  <c r="AC7" i="35"/>
  <c r="AD7" i="35"/>
  <c r="AE7" i="35"/>
  <c r="AF7" i="35"/>
  <c r="AG7" i="35"/>
  <c r="AH7" i="35"/>
  <c r="AI7" i="35"/>
  <c r="AJ7" i="35"/>
  <c r="Z8" i="35"/>
  <c r="AA8" i="35"/>
  <c r="AB8" i="35"/>
  <c r="AC8" i="35"/>
  <c r="AC28" i="35" s="1"/>
  <c r="AD8" i="35"/>
  <c r="AE8" i="35"/>
  <c r="AF8" i="35"/>
  <c r="AG8" i="35"/>
  <c r="AH8" i="35"/>
  <c r="AI8" i="35"/>
  <c r="Z9" i="35"/>
  <c r="AA9" i="35"/>
  <c r="AB9" i="35"/>
  <c r="AC9" i="35"/>
  <c r="AD9" i="35"/>
  <c r="AE9" i="35"/>
  <c r="AF9" i="35"/>
  <c r="AG9" i="35"/>
  <c r="AH9" i="35"/>
  <c r="AI9" i="35"/>
  <c r="AI28" i="35" s="1"/>
  <c r="AJ9" i="35"/>
  <c r="Z10" i="35"/>
  <c r="AA10" i="35"/>
  <c r="AB10" i="35"/>
  <c r="AC10" i="35"/>
  <c r="AD10" i="35"/>
  <c r="AE10" i="35"/>
  <c r="AF10" i="35"/>
  <c r="AG10" i="35"/>
  <c r="AH10" i="35"/>
  <c r="AI10" i="35"/>
  <c r="AJ10" i="35"/>
  <c r="Z11" i="35"/>
  <c r="AA11" i="35"/>
  <c r="AB11" i="35"/>
  <c r="AC11" i="35"/>
  <c r="AD11" i="35"/>
  <c r="AE11" i="35"/>
  <c r="AF11" i="35"/>
  <c r="AG11" i="35"/>
  <c r="AH11" i="35"/>
  <c r="AI11" i="35"/>
  <c r="AJ11" i="35"/>
  <c r="Z12" i="35"/>
  <c r="AA12" i="35"/>
  <c r="AB12" i="35"/>
  <c r="AC12" i="35"/>
  <c r="AD12" i="35"/>
  <c r="AE12" i="35"/>
  <c r="AF12" i="35"/>
  <c r="AG12" i="35"/>
  <c r="AG28" i="35" s="1"/>
  <c r="AH12" i="35"/>
  <c r="AI12" i="35"/>
  <c r="AJ12" i="35"/>
  <c r="Z13" i="35"/>
  <c r="AA13" i="35"/>
  <c r="AB13" i="35"/>
  <c r="AC13" i="35"/>
  <c r="AD13" i="35"/>
  <c r="AE13" i="35"/>
  <c r="AF13" i="35"/>
  <c r="AG13" i="35"/>
  <c r="AH13" i="35"/>
  <c r="AH28" i="35" s="1"/>
  <c r="AI13" i="35"/>
  <c r="AJ13" i="35"/>
  <c r="Z14" i="35"/>
  <c r="AA14" i="35"/>
  <c r="AB14" i="35"/>
  <c r="AC14" i="35"/>
  <c r="AD14" i="35"/>
  <c r="AE14" i="35"/>
  <c r="AF14" i="35"/>
  <c r="AG14" i="35"/>
  <c r="AH14" i="35"/>
  <c r="AI14" i="35"/>
  <c r="AJ14" i="35"/>
  <c r="Z15" i="35"/>
  <c r="AA15" i="35"/>
  <c r="AB15" i="35"/>
  <c r="AC15" i="35"/>
  <c r="AD15" i="35"/>
  <c r="AE15" i="35"/>
  <c r="AF15" i="35"/>
  <c r="AG15" i="35"/>
  <c r="AH15" i="35"/>
  <c r="AI15" i="35"/>
  <c r="AJ15" i="35"/>
  <c r="Z16" i="35"/>
  <c r="AA16" i="35"/>
  <c r="AB16" i="35"/>
  <c r="AC16" i="35"/>
  <c r="AD16" i="35"/>
  <c r="AE16" i="35"/>
  <c r="AF16" i="35"/>
  <c r="AG16" i="35"/>
  <c r="AH16" i="35"/>
  <c r="AI16" i="35"/>
  <c r="AJ16" i="35"/>
  <c r="Z17" i="35"/>
  <c r="AA17" i="35"/>
  <c r="AB17" i="35"/>
  <c r="AC17" i="35"/>
  <c r="AD17" i="35"/>
  <c r="AE17" i="35"/>
  <c r="AF17" i="35"/>
  <c r="AG17" i="35"/>
  <c r="AH17" i="35"/>
  <c r="AI17" i="35"/>
  <c r="AJ17" i="35"/>
  <c r="Z18" i="35"/>
  <c r="AA18" i="35"/>
  <c r="AB18" i="35"/>
  <c r="AC18" i="35"/>
  <c r="AD18" i="35"/>
  <c r="AE18" i="35"/>
  <c r="AF18" i="35"/>
  <c r="AG18" i="35"/>
  <c r="AH18" i="35"/>
  <c r="AI18" i="35"/>
  <c r="AJ18" i="35"/>
  <c r="Z19" i="35"/>
  <c r="AA19" i="35"/>
  <c r="AB19" i="35"/>
  <c r="AC19" i="35"/>
  <c r="AD19" i="35"/>
  <c r="AE19" i="35"/>
  <c r="AF19" i="35"/>
  <c r="AG19" i="35"/>
  <c r="AH19" i="35"/>
  <c r="AI19" i="35"/>
  <c r="AJ19" i="35"/>
  <c r="Z20" i="35"/>
  <c r="AA20" i="35"/>
  <c r="AB20" i="35"/>
  <c r="AC20" i="35"/>
  <c r="AD20" i="35"/>
  <c r="AE20" i="35"/>
  <c r="AF20" i="35"/>
  <c r="AG20" i="35"/>
  <c r="AH20" i="35"/>
  <c r="AI20" i="35"/>
  <c r="AJ20" i="35"/>
  <c r="Z21" i="35"/>
  <c r="AA21" i="35"/>
  <c r="AB21" i="35"/>
  <c r="AC21" i="35"/>
  <c r="AD21" i="35"/>
  <c r="AE21" i="35"/>
  <c r="AF21" i="35"/>
  <c r="AG21" i="35"/>
  <c r="AH21" i="35"/>
  <c r="AI21" i="35"/>
  <c r="AJ21" i="35"/>
  <c r="Z22" i="35"/>
  <c r="AA22" i="35"/>
  <c r="AB22" i="35"/>
  <c r="AC22" i="35"/>
  <c r="AD22" i="35"/>
  <c r="AE22" i="35"/>
  <c r="AF22" i="35"/>
  <c r="AG22" i="35"/>
  <c r="AH22" i="35"/>
  <c r="AI22" i="35"/>
  <c r="AJ22" i="35"/>
  <c r="Z23" i="35"/>
  <c r="AA23" i="35"/>
  <c r="AB23" i="35"/>
  <c r="AC23" i="35"/>
  <c r="AD23" i="35"/>
  <c r="AE23" i="35"/>
  <c r="AF23" i="35"/>
  <c r="AG23" i="35"/>
  <c r="AH23" i="35"/>
  <c r="AI23" i="35"/>
  <c r="AJ23" i="35"/>
  <c r="Z24" i="35"/>
  <c r="AA24" i="35"/>
  <c r="AB24" i="35"/>
  <c r="AC24" i="35"/>
  <c r="AD24" i="35"/>
  <c r="AE24" i="35"/>
  <c r="AF24" i="35"/>
  <c r="AG24" i="35"/>
  <c r="AH24" i="35"/>
  <c r="AI24" i="35"/>
  <c r="AJ24" i="35"/>
  <c r="AI3" i="35"/>
  <c r="AH3" i="35"/>
  <c r="AG3" i="35"/>
  <c r="AF3" i="35"/>
  <c r="AE3" i="35"/>
  <c r="AD3" i="35"/>
  <c r="AC3" i="35"/>
  <c r="AB3" i="35"/>
  <c r="AA3" i="35"/>
  <c r="Z3" i="35"/>
  <c r="L4" i="35"/>
  <c r="M4" i="35"/>
  <c r="N4" i="35"/>
  <c r="O4" i="35"/>
  <c r="P4" i="35"/>
  <c r="Q4" i="35"/>
  <c r="R4" i="35"/>
  <c r="S4" i="35"/>
  <c r="T4" i="35"/>
  <c r="U4" i="35"/>
  <c r="V4" i="35"/>
  <c r="W4" i="35"/>
  <c r="X4" i="35"/>
  <c r="Y4" i="35"/>
  <c r="L5" i="35"/>
  <c r="M5" i="35"/>
  <c r="M28" i="35" s="1"/>
  <c r="N5" i="35"/>
  <c r="O5" i="35"/>
  <c r="P5" i="35"/>
  <c r="P28" i="35" s="1"/>
  <c r="Q5" i="35"/>
  <c r="R5" i="35"/>
  <c r="S5" i="35"/>
  <c r="T5" i="35"/>
  <c r="U5" i="35"/>
  <c r="U28" i="35" s="1"/>
  <c r="V5" i="35"/>
  <c r="V28" i="35" s="1"/>
  <c r="W5" i="35"/>
  <c r="W28" i="35" s="1"/>
  <c r="X5" i="35"/>
  <c r="Y5" i="35"/>
  <c r="L6" i="35"/>
  <c r="M6" i="35"/>
  <c r="N6" i="35"/>
  <c r="O6" i="35"/>
  <c r="P6" i="35"/>
  <c r="Q6" i="35"/>
  <c r="R6" i="35"/>
  <c r="S6" i="35"/>
  <c r="T6" i="35"/>
  <c r="U6" i="35"/>
  <c r="V6" i="35"/>
  <c r="W6" i="35"/>
  <c r="X6" i="35"/>
  <c r="Y6" i="35"/>
  <c r="L7" i="35"/>
  <c r="M7" i="35"/>
  <c r="N7" i="35"/>
  <c r="O7" i="35"/>
  <c r="P7" i="35"/>
  <c r="Q7" i="35"/>
  <c r="Q28" i="35" s="1"/>
  <c r="R7" i="35"/>
  <c r="S7" i="35"/>
  <c r="T7" i="35"/>
  <c r="U7" i="35"/>
  <c r="V7" i="35"/>
  <c r="W7" i="35"/>
  <c r="X7" i="35"/>
  <c r="Y7" i="35"/>
  <c r="L8" i="35"/>
  <c r="M8" i="35"/>
  <c r="N8" i="35"/>
  <c r="O8" i="35"/>
  <c r="O28" i="35" s="1"/>
  <c r="P8" i="35"/>
  <c r="Q8" i="35"/>
  <c r="R8" i="35"/>
  <c r="S8" i="35"/>
  <c r="T8" i="35"/>
  <c r="U8" i="35"/>
  <c r="V8" i="35"/>
  <c r="W8" i="35"/>
  <c r="X8" i="35"/>
  <c r="Y8" i="35"/>
  <c r="L9" i="35"/>
  <c r="M9" i="35"/>
  <c r="N9" i="35"/>
  <c r="O9" i="35"/>
  <c r="P9" i="35"/>
  <c r="Q9" i="35"/>
  <c r="R9" i="35"/>
  <c r="S9" i="35"/>
  <c r="T9" i="35"/>
  <c r="U9" i="35"/>
  <c r="V9" i="35"/>
  <c r="W9" i="35"/>
  <c r="X9" i="35"/>
  <c r="Y9" i="35"/>
  <c r="Y28" i="35" s="1"/>
  <c r="L10" i="35"/>
  <c r="M10" i="35"/>
  <c r="N10" i="35"/>
  <c r="O10" i="35"/>
  <c r="P10" i="35"/>
  <c r="Q10" i="35"/>
  <c r="R10" i="35"/>
  <c r="S10" i="35"/>
  <c r="T10" i="35"/>
  <c r="U10" i="35"/>
  <c r="V10" i="35"/>
  <c r="W10" i="35"/>
  <c r="X10" i="35"/>
  <c r="Y10" i="35"/>
  <c r="L11" i="35"/>
  <c r="M11" i="35"/>
  <c r="N11" i="35"/>
  <c r="O11" i="35"/>
  <c r="P11" i="35"/>
  <c r="Q11" i="35"/>
  <c r="R11" i="35"/>
  <c r="S11" i="35"/>
  <c r="T11" i="35"/>
  <c r="U11" i="35"/>
  <c r="V11" i="35"/>
  <c r="W11" i="35"/>
  <c r="X11" i="35"/>
  <c r="Y11" i="35"/>
  <c r="L12" i="35"/>
  <c r="M12" i="35"/>
  <c r="N12" i="35"/>
  <c r="O12" i="35"/>
  <c r="P12" i="35"/>
  <c r="Q12" i="35"/>
  <c r="R12" i="35"/>
  <c r="S12" i="35"/>
  <c r="S28" i="35" s="1"/>
  <c r="T12" i="35"/>
  <c r="U12" i="35"/>
  <c r="V12" i="35"/>
  <c r="W12" i="35"/>
  <c r="X12" i="35"/>
  <c r="Y12" i="35"/>
  <c r="L13" i="35"/>
  <c r="M13" i="35"/>
  <c r="N13" i="35"/>
  <c r="O13" i="35"/>
  <c r="P13" i="35"/>
  <c r="Q13" i="35"/>
  <c r="R13" i="35"/>
  <c r="S13" i="35"/>
  <c r="T13" i="35"/>
  <c r="U13" i="35"/>
  <c r="V13" i="35"/>
  <c r="W13" i="35"/>
  <c r="X13" i="35"/>
  <c r="Y13" i="35"/>
  <c r="L14" i="35"/>
  <c r="M14" i="35"/>
  <c r="N14" i="35"/>
  <c r="O14" i="35"/>
  <c r="P14" i="35"/>
  <c r="Q14" i="35"/>
  <c r="R14" i="35"/>
  <c r="S14" i="35"/>
  <c r="T14" i="35"/>
  <c r="U14" i="35"/>
  <c r="V14" i="35"/>
  <c r="W14" i="35"/>
  <c r="X14" i="35"/>
  <c r="Y14" i="35"/>
  <c r="L15" i="35"/>
  <c r="M15" i="35"/>
  <c r="N15" i="35"/>
  <c r="O15" i="35"/>
  <c r="P15" i="35"/>
  <c r="Q15" i="35"/>
  <c r="R15" i="35"/>
  <c r="S15" i="35"/>
  <c r="T15" i="35"/>
  <c r="U15" i="35"/>
  <c r="V15" i="35"/>
  <c r="W15" i="35"/>
  <c r="X15" i="35"/>
  <c r="Y15" i="35"/>
  <c r="L16" i="35"/>
  <c r="M16" i="35"/>
  <c r="N16" i="35"/>
  <c r="O16" i="35"/>
  <c r="P16" i="35"/>
  <c r="Q16" i="35"/>
  <c r="R16" i="35"/>
  <c r="S16" i="35"/>
  <c r="T16" i="35"/>
  <c r="U16" i="35"/>
  <c r="V16" i="35"/>
  <c r="W16" i="35"/>
  <c r="X16" i="35"/>
  <c r="Y16" i="35"/>
  <c r="L17" i="35"/>
  <c r="M17" i="35"/>
  <c r="N17" i="35"/>
  <c r="O17" i="35"/>
  <c r="P17" i="35"/>
  <c r="Q17" i="35"/>
  <c r="R17" i="35"/>
  <c r="S17" i="35"/>
  <c r="T17" i="35"/>
  <c r="U17" i="35"/>
  <c r="V17" i="35"/>
  <c r="W17" i="35"/>
  <c r="X17" i="35"/>
  <c r="Y17" i="35"/>
  <c r="L18" i="35"/>
  <c r="M18" i="35"/>
  <c r="N18" i="35"/>
  <c r="O18" i="35"/>
  <c r="P18" i="35"/>
  <c r="Q18" i="35"/>
  <c r="R18" i="35"/>
  <c r="S18" i="35"/>
  <c r="T18" i="35"/>
  <c r="U18" i="35"/>
  <c r="V18" i="35"/>
  <c r="W18" i="35"/>
  <c r="X18" i="35"/>
  <c r="Y18" i="35"/>
  <c r="L19" i="35"/>
  <c r="M19" i="35"/>
  <c r="N19" i="35"/>
  <c r="O19" i="35"/>
  <c r="P19" i="35"/>
  <c r="Q19" i="35"/>
  <c r="R19" i="35"/>
  <c r="S19" i="35"/>
  <c r="T19" i="35"/>
  <c r="U19" i="35"/>
  <c r="V19" i="35"/>
  <c r="W19" i="35"/>
  <c r="X19" i="35"/>
  <c r="Y19" i="35"/>
  <c r="L20" i="35"/>
  <c r="M20" i="35"/>
  <c r="N20" i="35"/>
  <c r="O20" i="35"/>
  <c r="P20" i="35"/>
  <c r="Q20" i="35"/>
  <c r="R20" i="35"/>
  <c r="S20" i="35"/>
  <c r="T20" i="35"/>
  <c r="U20" i="35"/>
  <c r="V20" i="35"/>
  <c r="W20" i="35"/>
  <c r="X20" i="35"/>
  <c r="Y20" i="35"/>
  <c r="L21" i="35"/>
  <c r="M21" i="35"/>
  <c r="N21" i="35"/>
  <c r="O21" i="35"/>
  <c r="P21" i="35"/>
  <c r="Q21" i="35"/>
  <c r="R21" i="35"/>
  <c r="S21" i="35"/>
  <c r="T21" i="35"/>
  <c r="U21" i="35"/>
  <c r="V21" i="35"/>
  <c r="W21" i="35"/>
  <c r="X21" i="35"/>
  <c r="Y21" i="35"/>
  <c r="L22" i="35"/>
  <c r="M22" i="35"/>
  <c r="N22" i="35"/>
  <c r="O22" i="35"/>
  <c r="P22" i="35"/>
  <c r="Q22" i="35"/>
  <c r="R22" i="35"/>
  <c r="S22" i="35"/>
  <c r="T22" i="35"/>
  <c r="U22" i="35"/>
  <c r="V22" i="35"/>
  <c r="W22" i="35"/>
  <c r="X22" i="35"/>
  <c r="Y22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Y3" i="35"/>
  <c r="X3" i="35"/>
  <c r="W3" i="35"/>
  <c r="V3" i="35"/>
  <c r="U3" i="35"/>
  <c r="T3" i="35"/>
  <c r="S3" i="35"/>
  <c r="R3" i="35"/>
  <c r="Q3" i="35"/>
  <c r="P3" i="35"/>
  <c r="O3" i="35"/>
  <c r="N3" i="35"/>
  <c r="R28" i="35"/>
  <c r="M3" i="35"/>
  <c r="L3" i="35"/>
  <c r="K4" i="35"/>
  <c r="K5" i="35"/>
  <c r="K6" i="35"/>
  <c r="K7" i="35"/>
  <c r="K8" i="35"/>
  <c r="K9" i="35"/>
  <c r="K10" i="35"/>
  <c r="K11" i="35"/>
  <c r="K12" i="35"/>
  <c r="K13" i="35"/>
  <c r="K14" i="35"/>
  <c r="K15" i="35"/>
  <c r="K28" i="35" s="1"/>
  <c r="K16" i="35"/>
  <c r="K17" i="35"/>
  <c r="K18" i="35"/>
  <c r="K19" i="35"/>
  <c r="K20" i="35"/>
  <c r="K21" i="35"/>
  <c r="K22" i="35"/>
  <c r="K23" i="35"/>
  <c r="K24" i="35"/>
  <c r="K3" i="35"/>
  <c r="J4" i="35"/>
  <c r="J5" i="35"/>
  <c r="J6" i="35"/>
  <c r="J7" i="35"/>
  <c r="J8" i="35"/>
  <c r="J9" i="35"/>
  <c r="J10" i="35"/>
  <c r="J11" i="35"/>
  <c r="J12" i="35"/>
  <c r="J13" i="35"/>
  <c r="J14" i="35"/>
  <c r="J15" i="35"/>
  <c r="J28" i="35" s="1"/>
  <c r="J16" i="35"/>
  <c r="J17" i="35"/>
  <c r="J18" i="35"/>
  <c r="J19" i="35"/>
  <c r="J20" i="35"/>
  <c r="J21" i="35"/>
  <c r="J22" i="35"/>
  <c r="J23" i="35"/>
  <c r="J24" i="35"/>
  <c r="J3" i="35"/>
  <c r="C4" i="35"/>
  <c r="D4" i="35"/>
  <c r="E4" i="35"/>
  <c r="F4" i="35"/>
  <c r="G4" i="35"/>
  <c r="H4" i="35"/>
  <c r="I4" i="35"/>
  <c r="C5" i="35"/>
  <c r="D5" i="35"/>
  <c r="E5" i="35"/>
  <c r="F5" i="35"/>
  <c r="G5" i="35"/>
  <c r="G28" i="35" s="1"/>
  <c r="H5" i="35"/>
  <c r="H28" i="35" s="1"/>
  <c r="I5" i="35"/>
  <c r="C6" i="35"/>
  <c r="D6" i="35"/>
  <c r="E6" i="35"/>
  <c r="F6" i="35"/>
  <c r="G6" i="35"/>
  <c r="H6" i="35"/>
  <c r="I6" i="35"/>
  <c r="C7" i="35"/>
  <c r="D7" i="35"/>
  <c r="E7" i="35"/>
  <c r="F7" i="35"/>
  <c r="G7" i="35"/>
  <c r="H7" i="35"/>
  <c r="I7" i="35"/>
  <c r="C8" i="35"/>
  <c r="D8" i="35"/>
  <c r="E8" i="35"/>
  <c r="F8" i="35"/>
  <c r="G8" i="35"/>
  <c r="H8" i="35"/>
  <c r="I8" i="35"/>
  <c r="C9" i="35"/>
  <c r="D9" i="35"/>
  <c r="E9" i="35"/>
  <c r="F9" i="35"/>
  <c r="G9" i="35"/>
  <c r="H9" i="35"/>
  <c r="I9" i="35"/>
  <c r="C10" i="35"/>
  <c r="D10" i="35"/>
  <c r="E10" i="35"/>
  <c r="F10" i="35"/>
  <c r="G10" i="35"/>
  <c r="H10" i="35"/>
  <c r="I10" i="35"/>
  <c r="C11" i="35"/>
  <c r="D11" i="35"/>
  <c r="E11" i="35"/>
  <c r="F11" i="35"/>
  <c r="G11" i="35"/>
  <c r="H11" i="35"/>
  <c r="I11" i="35"/>
  <c r="C12" i="35"/>
  <c r="D12" i="35"/>
  <c r="E12" i="35"/>
  <c r="F12" i="35"/>
  <c r="G12" i="35"/>
  <c r="H12" i="35"/>
  <c r="I12" i="35"/>
  <c r="C13" i="35"/>
  <c r="D13" i="35"/>
  <c r="E13" i="35"/>
  <c r="F13" i="35"/>
  <c r="G13" i="35"/>
  <c r="H13" i="35"/>
  <c r="I13" i="35"/>
  <c r="C14" i="35"/>
  <c r="D14" i="35"/>
  <c r="E14" i="35"/>
  <c r="F14" i="35"/>
  <c r="G14" i="35"/>
  <c r="H14" i="35"/>
  <c r="I14" i="35"/>
  <c r="C15" i="35"/>
  <c r="D15" i="35"/>
  <c r="E15" i="35"/>
  <c r="F15" i="35"/>
  <c r="G15" i="35"/>
  <c r="H15" i="35"/>
  <c r="I15" i="35"/>
  <c r="C16" i="35"/>
  <c r="D16" i="35"/>
  <c r="E16" i="35"/>
  <c r="F16" i="35"/>
  <c r="G16" i="35"/>
  <c r="H16" i="35"/>
  <c r="I16" i="35"/>
  <c r="C17" i="35"/>
  <c r="D17" i="35"/>
  <c r="E17" i="35"/>
  <c r="F17" i="35"/>
  <c r="G17" i="35"/>
  <c r="H17" i="35"/>
  <c r="I17" i="35"/>
  <c r="C18" i="35"/>
  <c r="D18" i="35"/>
  <c r="E18" i="35"/>
  <c r="F18" i="35"/>
  <c r="G18" i="35"/>
  <c r="H18" i="35"/>
  <c r="I18" i="35"/>
  <c r="C19" i="35"/>
  <c r="D19" i="35"/>
  <c r="E19" i="35"/>
  <c r="F19" i="35"/>
  <c r="G19" i="35"/>
  <c r="H19" i="35"/>
  <c r="I19" i="35"/>
  <c r="C20" i="35"/>
  <c r="D20" i="35"/>
  <c r="E20" i="35"/>
  <c r="F20" i="35"/>
  <c r="G20" i="35"/>
  <c r="H20" i="35"/>
  <c r="I20" i="35"/>
  <c r="C21" i="35"/>
  <c r="D21" i="35"/>
  <c r="E21" i="35"/>
  <c r="F21" i="35"/>
  <c r="G21" i="35"/>
  <c r="H21" i="35"/>
  <c r="I21" i="35"/>
  <c r="C22" i="35"/>
  <c r="D22" i="35"/>
  <c r="E22" i="35"/>
  <c r="F22" i="35"/>
  <c r="G22" i="35"/>
  <c r="H22" i="35"/>
  <c r="I22" i="35"/>
  <c r="C23" i="35"/>
  <c r="D23" i="35"/>
  <c r="E23" i="35"/>
  <c r="F23" i="35"/>
  <c r="G23" i="35"/>
  <c r="H23" i="35"/>
  <c r="I23" i="35"/>
  <c r="C24" i="35"/>
  <c r="D24" i="35"/>
  <c r="E24" i="35"/>
  <c r="F24" i="35"/>
  <c r="G24" i="35"/>
  <c r="H24" i="35"/>
  <c r="I24" i="35"/>
  <c r="I3" i="35"/>
  <c r="H3" i="35"/>
  <c r="G3" i="35"/>
  <c r="F3" i="35"/>
  <c r="C3" i="35"/>
  <c r="D3" i="35"/>
  <c r="E3" i="35"/>
  <c r="E28" i="35"/>
  <c r="T28" i="35"/>
  <c r="X28" i="35"/>
  <c r="N28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3" i="35"/>
  <c r="AQ22" i="35"/>
  <c r="AJ28" i="35" l="1"/>
  <c r="AO14" i="35"/>
  <c r="AN23" i="35"/>
  <c r="AL11" i="35"/>
  <c r="AL13" i="35"/>
  <c r="AK22" i="35"/>
  <c r="AP22" i="35" s="1"/>
  <c r="AO10" i="35"/>
  <c r="AM20" i="35"/>
  <c r="AO16" i="35"/>
  <c r="AL21" i="35"/>
  <c r="AK24" i="35"/>
  <c r="AL5" i="35"/>
  <c r="AO24" i="35"/>
  <c r="AO20" i="35"/>
  <c r="D28" i="35"/>
  <c r="AO23" i="35"/>
  <c r="AM5" i="35"/>
  <c r="F28" i="35"/>
  <c r="AM3" i="35"/>
  <c r="AL17" i="35"/>
  <c r="AM16" i="35"/>
  <c r="AO4" i="35"/>
  <c r="AO18" i="35"/>
  <c r="AL6" i="35"/>
  <c r="AL9" i="35"/>
  <c r="AM12" i="35"/>
  <c r="AL12" i="35"/>
  <c r="AL10" i="35"/>
  <c r="AL7" i="35"/>
  <c r="AM10" i="35"/>
  <c r="AM4" i="35"/>
  <c r="AL15" i="35"/>
  <c r="AM18" i="35"/>
  <c r="I28" i="35"/>
  <c r="AO12" i="35"/>
  <c r="AL14" i="35"/>
  <c r="L28" i="35"/>
  <c r="AM6" i="35"/>
  <c r="AL3" i="35"/>
  <c r="AO6" i="35"/>
  <c r="AM14" i="35"/>
  <c r="AM8" i="35"/>
  <c r="AL19" i="35"/>
  <c r="AL4" i="35"/>
  <c r="AO8" i="35"/>
  <c r="AL8" i="35"/>
  <c r="AM7" i="35"/>
  <c r="AM9" i="35"/>
  <c r="AM11" i="35"/>
  <c r="AM13" i="35"/>
  <c r="AM15" i="35"/>
  <c r="AM17" i="35"/>
  <c r="AM19" i="35"/>
  <c r="AM21" i="35"/>
  <c r="AN3" i="35"/>
  <c r="AN5" i="35"/>
  <c r="AN7" i="35"/>
  <c r="AN9" i="35"/>
  <c r="AN11" i="35"/>
  <c r="AN13" i="35"/>
  <c r="AN15" i="35"/>
  <c r="AN17" i="35"/>
  <c r="AN19" i="35"/>
  <c r="AN21" i="35"/>
  <c r="AL24" i="35"/>
  <c r="AO3" i="35"/>
  <c r="AO5" i="35"/>
  <c r="AO7" i="35"/>
  <c r="AO9" i="35"/>
  <c r="AO11" i="35"/>
  <c r="AO13" i="35"/>
  <c r="AO15" i="35"/>
  <c r="AO17" i="35"/>
  <c r="AO19" i="35"/>
  <c r="AO21" i="35"/>
  <c r="AM24" i="35"/>
  <c r="AN24" i="35"/>
  <c r="AK4" i="35"/>
  <c r="AK6" i="35"/>
  <c r="AK8" i="35"/>
  <c r="AK10" i="35"/>
  <c r="AK12" i="35"/>
  <c r="AK14" i="35"/>
  <c r="AK16" i="35"/>
  <c r="AK18" i="35"/>
  <c r="AK20" i="35"/>
  <c r="AL16" i="35"/>
  <c r="AL18" i="35"/>
  <c r="AL20" i="35"/>
  <c r="AK23" i="35"/>
  <c r="AN4" i="35"/>
  <c r="AN6" i="35"/>
  <c r="AN8" i="35"/>
  <c r="AN10" i="35"/>
  <c r="AN12" i="35"/>
  <c r="AN14" i="35"/>
  <c r="AN16" i="35"/>
  <c r="AN18" i="35"/>
  <c r="AN20" i="35"/>
  <c r="AL23" i="35"/>
  <c r="C28" i="35"/>
  <c r="AM23" i="35"/>
  <c r="AK3" i="35"/>
  <c r="AK5" i="35"/>
  <c r="AK7" i="35"/>
  <c r="AK9" i="35"/>
  <c r="AK11" i="35"/>
  <c r="AK13" i="35"/>
  <c r="AK15" i="35"/>
  <c r="AK17" i="35"/>
  <c r="AK19" i="35"/>
  <c r="AK21" i="35"/>
  <c r="AQ20" i="35" l="1"/>
  <c r="AQ21" i="35"/>
  <c r="AP24" i="35"/>
  <c r="AQ24" i="35"/>
  <c r="AP21" i="35"/>
  <c r="AQ6" i="35"/>
  <c r="AQ14" i="35"/>
  <c r="AQ10" i="35"/>
  <c r="AP3" i="35"/>
  <c r="AQ17" i="35"/>
  <c r="AQ9" i="35"/>
  <c r="AQ3" i="35"/>
  <c r="AQ4" i="35"/>
  <c r="AQ12" i="35"/>
  <c r="AQ8" i="35"/>
  <c r="AQ18" i="35"/>
  <c r="AQ13" i="35"/>
  <c r="AP15" i="35"/>
  <c r="AQ15" i="35"/>
  <c r="AM28" i="35"/>
  <c r="AP13" i="35"/>
  <c r="AP9" i="35"/>
  <c r="AP12" i="35"/>
  <c r="AP8" i="35"/>
  <c r="AQ7" i="35"/>
  <c r="AQ5" i="35"/>
  <c r="AQ19" i="35"/>
  <c r="AQ23" i="35"/>
  <c r="AP19" i="35"/>
  <c r="AQ16" i="35"/>
  <c r="AP17" i="35"/>
  <c r="AP20" i="35"/>
  <c r="AP18" i="35"/>
  <c r="AP16" i="35"/>
  <c r="AP11" i="35"/>
  <c r="AP14" i="35"/>
  <c r="AL28" i="35"/>
  <c r="AP7" i="35"/>
  <c r="AP10" i="35"/>
  <c r="AQ11" i="35"/>
  <c r="AK28" i="35"/>
  <c r="AP5" i="35"/>
  <c r="AN28" i="35"/>
  <c r="AP6" i="35"/>
  <c r="AO28" i="35"/>
  <c r="AP23" i="35"/>
  <c r="AP4" i="35"/>
  <c r="AQ28" i="35" l="1"/>
  <c r="AP28" i="35"/>
  <c r="AC24" i="19" l="1"/>
  <c r="Z24" i="19"/>
  <c r="W24" i="19"/>
  <c r="T24" i="19"/>
  <c r="Q24" i="19"/>
  <c r="N24" i="19"/>
  <c r="K24" i="19"/>
  <c r="H24" i="19"/>
  <c r="E24" i="19"/>
  <c r="AC23" i="19"/>
  <c r="Z23" i="19"/>
  <c r="W23" i="19"/>
  <c r="T23" i="19"/>
  <c r="Q23" i="19"/>
  <c r="N23" i="19"/>
  <c r="K23" i="19"/>
  <c r="H23" i="19"/>
  <c r="E23" i="19"/>
  <c r="AC22" i="19"/>
  <c r="Z22" i="19"/>
  <c r="W22" i="19"/>
  <c r="T22" i="19"/>
  <c r="Q22" i="19"/>
  <c r="N22" i="19"/>
  <c r="K22" i="19"/>
  <c r="H22" i="19"/>
  <c r="E22" i="19"/>
  <c r="AC21" i="19"/>
  <c r="Z21" i="19"/>
  <c r="W21" i="19"/>
  <c r="T21" i="19"/>
  <c r="Q21" i="19"/>
  <c r="N21" i="19"/>
  <c r="K21" i="19"/>
  <c r="H21" i="19"/>
  <c r="E21" i="19"/>
  <c r="AC20" i="19"/>
  <c r="Z20" i="19"/>
  <c r="W20" i="19"/>
  <c r="T20" i="19"/>
  <c r="Q20" i="19"/>
  <c r="N20" i="19"/>
  <c r="K20" i="19"/>
  <c r="H20" i="19"/>
  <c r="E20" i="19"/>
  <c r="AC19" i="19"/>
  <c r="Z19" i="19"/>
  <c r="W19" i="19"/>
  <c r="T19" i="19"/>
  <c r="Q19" i="19"/>
  <c r="N19" i="19"/>
  <c r="K19" i="19"/>
  <c r="H19" i="19"/>
  <c r="E19" i="19"/>
  <c r="AC18" i="19"/>
  <c r="Z18" i="19"/>
  <c r="W18" i="19"/>
  <c r="T18" i="19"/>
  <c r="Q18" i="19"/>
  <c r="N18" i="19"/>
  <c r="K18" i="19"/>
  <c r="H18" i="19"/>
  <c r="E18" i="19"/>
  <c r="AC17" i="19"/>
  <c r="Z17" i="19"/>
  <c r="W17" i="19"/>
  <c r="T17" i="19"/>
  <c r="Q17" i="19"/>
  <c r="N17" i="19"/>
  <c r="K17" i="19"/>
  <c r="H17" i="19"/>
  <c r="E17" i="19"/>
  <c r="AC16" i="19"/>
  <c r="Z16" i="19"/>
  <c r="W16" i="19"/>
  <c r="T16" i="19"/>
  <c r="Q16" i="19"/>
  <c r="N16" i="19"/>
  <c r="K16" i="19"/>
  <c r="H16" i="19"/>
  <c r="E16" i="19"/>
  <c r="AC15" i="19"/>
  <c r="Z15" i="19"/>
  <c r="W15" i="19"/>
  <c r="T15" i="19"/>
  <c r="Q15" i="19"/>
  <c r="N15" i="19"/>
  <c r="K15" i="19"/>
  <c r="H15" i="19"/>
  <c r="E15" i="19"/>
  <c r="AC14" i="19"/>
  <c r="Z14" i="19"/>
  <c r="W14" i="19"/>
  <c r="T14" i="19"/>
  <c r="Q14" i="19"/>
  <c r="N14" i="19"/>
  <c r="K14" i="19"/>
  <c r="H14" i="19"/>
  <c r="E14" i="19"/>
  <c r="AC13" i="19"/>
  <c r="Z13" i="19"/>
  <c r="W13" i="19"/>
  <c r="T13" i="19"/>
  <c r="Q13" i="19"/>
  <c r="N13" i="19"/>
  <c r="K13" i="19"/>
  <c r="H13" i="19"/>
  <c r="E13" i="19"/>
  <c r="AC12" i="19"/>
  <c r="Z12" i="19"/>
  <c r="W12" i="19"/>
  <c r="T12" i="19"/>
  <c r="Q12" i="19"/>
  <c r="N12" i="19"/>
  <c r="K12" i="19"/>
  <c r="H12" i="19"/>
  <c r="E12" i="19"/>
  <c r="AC11" i="19"/>
  <c r="Z11" i="19"/>
  <c r="W11" i="19"/>
  <c r="T11" i="19"/>
  <c r="Q11" i="19"/>
  <c r="N11" i="19"/>
  <c r="K11" i="19"/>
  <c r="H11" i="19"/>
  <c r="E11" i="19"/>
  <c r="AC10" i="19"/>
  <c r="Z10" i="19"/>
  <c r="W10" i="19"/>
  <c r="T10" i="19"/>
  <c r="Q10" i="19"/>
  <c r="N10" i="19"/>
  <c r="K10" i="19"/>
  <c r="H10" i="19"/>
  <c r="E10" i="19"/>
  <c r="AC9" i="19"/>
  <c r="Z9" i="19"/>
  <c r="W9" i="19"/>
  <c r="T9" i="19"/>
  <c r="Q9" i="19"/>
  <c r="N9" i="19"/>
  <c r="K9" i="19"/>
  <c r="H9" i="19"/>
  <c r="E9" i="19"/>
  <c r="AC8" i="19"/>
  <c r="Z8" i="19"/>
  <c r="W8" i="19"/>
  <c r="T8" i="19"/>
  <c r="Q8" i="19"/>
  <c r="N8" i="19"/>
  <c r="K8" i="19"/>
  <c r="H8" i="19"/>
  <c r="E8" i="19"/>
  <c r="AC24" i="9"/>
  <c r="Z24" i="9"/>
  <c r="W24" i="9"/>
  <c r="T24" i="9"/>
  <c r="Q24" i="9"/>
  <c r="N24" i="9"/>
  <c r="K24" i="9"/>
  <c r="H24" i="9"/>
  <c r="E24" i="9"/>
  <c r="AC23" i="9"/>
  <c r="Z23" i="9"/>
  <c r="W23" i="9"/>
  <c r="T23" i="9"/>
  <c r="Q23" i="9"/>
  <c r="N23" i="9"/>
  <c r="K23" i="9"/>
  <c r="H23" i="9"/>
  <c r="E23" i="9"/>
  <c r="AC22" i="9"/>
  <c r="Z22" i="9"/>
  <c r="W22" i="9"/>
  <c r="T22" i="9"/>
  <c r="Q22" i="9"/>
  <c r="N22" i="9"/>
  <c r="K22" i="9"/>
  <c r="H22" i="9"/>
  <c r="E22" i="9"/>
  <c r="AC21" i="9"/>
  <c r="Z21" i="9"/>
  <c r="W21" i="9"/>
  <c r="T21" i="9"/>
  <c r="Q21" i="9"/>
  <c r="N21" i="9"/>
  <c r="K21" i="9"/>
  <c r="H21" i="9"/>
  <c r="E21" i="9"/>
  <c r="AC20" i="9"/>
  <c r="Z20" i="9"/>
  <c r="W20" i="9"/>
  <c r="T20" i="9"/>
  <c r="Q20" i="9"/>
  <c r="N20" i="9"/>
  <c r="K20" i="9"/>
  <c r="H20" i="9"/>
  <c r="E20" i="9"/>
  <c r="AC19" i="9"/>
  <c r="Z19" i="9"/>
  <c r="W19" i="9"/>
  <c r="T19" i="9"/>
  <c r="Q19" i="9"/>
  <c r="N19" i="9"/>
  <c r="K19" i="9"/>
  <c r="H19" i="9"/>
  <c r="E19" i="9"/>
  <c r="AC18" i="9"/>
  <c r="Z18" i="9"/>
  <c r="W18" i="9"/>
  <c r="T18" i="9"/>
  <c r="Q18" i="9"/>
  <c r="N18" i="9"/>
  <c r="K18" i="9"/>
  <c r="H18" i="9"/>
  <c r="E18" i="9"/>
  <c r="AC17" i="9"/>
  <c r="Z17" i="9"/>
  <c r="W17" i="9"/>
  <c r="T17" i="9"/>
  <c r="Q17" i="9"/>
  <c r="N17" i="9"/>
  <c r="K17" i="9"/>
  <c r="H17" i="9"/>
  <c r="E17" i="9"/>
  <c r="AC16" i="9"/>
  <c r="Z16" i="9"/>
  <c r="W16" i="9"/>
  <c r="T16" i="9"/>
  <c r="Q16" i="9"/>
  <c r="N16" i="9"/>
  <c r="K16" i="9"/>
  <c r="H16" i="9"/>
  <c r="E16" i="9"/>
  <c r="AC15" i="9"/>
  <c r="Z15" i="9"/>
  <c r="W15" i="9"/>
  <c r="T15" i="9"/>
  <c r="Q15" i="9"/>
  <c r="N15" i="9"/>
  <c r="K15" i="9"/>
  <c r="H15" i="9"/>
  <c r="E15" i="9"/>
  <c r="AC14" i="9"/>
  <c r="Z14" i="9"/>
  <c r="W14" i="9"/>
  <c r="T14" i="9"/>
  <c r="Q14" i="9"/>
  <c r="N14" i="9"/>
  <c r="K14" i="9"/>
  <c r="H14" i="9"/>
  <c r="E14" i="9"/>
  <c r="AC13" i="9"/>
  <c r="Z13" i="9"/>
  <c r="W13" i="9"/>
  <c r="T13" i="9"/>
  <c r="Q13" i="9"/>
  <c r="N13" i="9"/>
  <c r="K13" i="9"/>
  <c r="H13" i="9"/>
  <c r="E13" i="9"/>
  <c r="AC12" i="9"/>
  <c r="Z12" i="9"/>
  <c r="W12" i="9"/>
  <c r="T12" i="9"/>
  <c r="Q12" i="9"/>
  <c r="N12" i="9"/>
  <c r="K12" i="9"/>
  <c r="H12" i="9"/>
  <c r="E12" i="9"/>
  <c r="AC11" i="9"/>
  <c r="Z11" i="9"/>
  <c r="W11" i="9"/>
  <c r="T11" i="9"/>
  <c r="Q11" i="9"/>
  <c r="N11" i="9"/>
  <c r="K11" i="9"/>
  <c r="H11" i="9"/>
  <c r="E11" i="9"/>
  <c r="AC10" i="9"/>
  <c r="Z10" i="9"/>
  <c r="W10" i="9"/>
  <c r="T10" i="9"/>
  <c r="Q10" i="9"/>
  <c r="N10" i="9"/>
  <c r="K10" i="9"/>
  <c r="H10" i="9"/>
  <c r="E10" i="9"/>
  <c r="AC9" i="9"/>
  <c r="Z9" i="9"/>
  <c r="W9" i="9"/>
  <c r="T9" i="9"/>
  <c r="Q9" i="9"/>
  <c r="N9" i="9"/>
  <c r="K9" i="9"/>
  <c r="H9" i="9"/>
  <c r="E9" i="9"/>
  <c r="AC8" i="9"/>
  <c r="Z8" i="9"/>
  <c r="W8" i="9"/>
  <c r="T8" i="9"/>
  <c r="Q8" i="9"/>
  <c r="N8" i="9"/>
  <c r="K8" i="9"/>
  <c r="H8" i="9"/>
  <c r="E8" i="9"/>
  <c r="AC24" i="8"/>
  <c r="Z24" i="8"/>
  <c r="W24" i="8"/>
  <c r="T24" i="8"/>
  <c r="Q24" i="8"/>
  <c r="N24" i="8"/>
  <c r="K24" i="8"/>
  <c r="H24" i="8"/>
  <c r="E24" i="8"/>
  <c r="AC23" i="8"/>
  <c r="Z23" i="8"/>
  <c r="W23" i="8"/>
  <c r="T23" i="8"/>
  <c r="Q23" i="8"/>
  <c r="N23" i="8"/>
  <c r="K23" i="8"/>
  <c r="H23" i="8"/>
  <c r="E23" i="8"/>
  <c r="AC22" i="8"/>
  <c r="Z22" i="8"/>
  <c r="W22" i="8"/>
  <c r="T22" i="8"/>
  <c r="Q22" i="8"/>
  <c r="N22" i="8"/>
  <c r="K22" i="8"/>
  <c r="H22" i="8"/>
  <c r="E22" i="8"/>
  <c r="AC21" i="8"/>
  <c r="Z21" i="8"/>
  <c r="W21" i="8"/>
  <c r="T21" i="8"/>
  <c r="Q21" i="8"/>
  <c r="N21" i="8"/>
  <c r="K21" i="8"/>
  <c r="H21" i="8"/>
  <c r="E21" i="8"/>
  <c r="AC20" i="8"/>
  <c r="Z20" i="8"/>
  <c r="W20" i="8"/>
  <c r="T20" i="8"/>
  <c r="Q20" i="8"/>
  <c r="N20" i="8"/>
  <c r="K20" i="8"/>
  <c r="H20" i="8"/>
  <c r="E20" i="8"/>
  <c r="AC19" i="8"/>
  <c r="Z19" i="8"/>
  <c r="W19" i="8"/>
  <c r="T19" i="8"/>
  <c r="Q19" i="8"/>
  <c r="N19" i="8"/>
  <c r="K19" i="8"/>
  <c r="H19" i="8"/>
  <c r="E19" i="8"/>
  <c r="AC18" i="8"/>
  <c r="Z18" i="8"/>
  <c r="W18" i="8"/>
  <c r="T18" i="8"/>
  <c r="Q18" i="8"/>
  <c r="N18" i="8"/>
  <c r="K18" i="8"/>
  <c r="H18" i="8"/>
  <c r="E18" i="8"/>
  <c r="AC17" i="8"/>
  <c r="Z17" i="8"/>
  <c r="W17" i="8"/>
  <c r="T17" i="8"/>
  <c r="Q17" i="8"/>
  <c r="N17" i="8"/>
  <c r="K17" i="8"/>
  <c r="H17" i="8"/>
  <c r="E17" i="8"/>
  <c r="AC16" i="8"/>
  <c r="Z16" i="8"/>
  <c r="W16" i="8"/>
  <c r="T16" i="8"/>
  <c r="Q16" i="8"/>
  <c r="N16" i="8"/>
  <c r="K16" i="8"/>
  <c r="H16" i="8"/>
  <c r="E16" i="8"/>
  <c r="AC15" i="8"/>
  <c r="Z15" i="8"/>
  <c r="W15" i="8"/>
  <c r="T15" i="8"/>
  <c r="Q15" i="8"/>
  <c r="N15" i="8"/>
  <c r="K15" i="8"/>
  <c r="H15" i="8"/>
  <c r="E15" i="8"/>
  <c r="AC14" i="8"/>
  <c r="Z14" i="8"/>
  <c r="W14" i="8"/>
  <c r="T14" i="8"/>
  <c r="Q14" i="8"/>
  <c r="N14" i="8"/>
  <c r="K14" i="8"/>
  <c r="H14" i="8"/>
  <c r="E14" i="8"/>
  <c r="AC13" i="8"/>
  <c r="Z13" i="8"/>
  <c r="W13" i="8"/>
  <c r="T13" i="8"/>
  <c r="Q13" i="8"/>
  <c r="N13" i="8"/>
  <c r="K13" i="8"/>
  <c r="H13" i="8"/>
  <c r="E13" i="8"/>
  <c r="AC12" i="8"/>
  <c r="Z12" i="8"/>
  <c r="W12" i="8"/>
  <c r="T12" i="8"/>
  <c r="Q12" i="8"/>
  <c r="N12" i="8"/>
  <c r="K12" i="8"/>
  <c r="H12" i="8"/>
  <c r="E12" i="8"/>
  <c r="AC11" i="8"/>
  <c r="Z11" i="8"/>
  <c r="W11" i="8"/>
  <c r="T11" i="8"/>
  <c r="Q11" i="8"/>
  <c r="N11" i="8"/>
  <c r="K11" i="8"/>
  <c r="H11" i="8"/>
  <c r="E11" i="8"/>
  <c r="AC10" i="8"/>
  <c r="Z10" i="8"/>
  <c r="W10" i="8"/>
  <c r="T10" i="8"/>
  <c r="Q10" i="8"/>
  <c r="N10" i="8"/>
  <c r="K10" i="8"/>
  <c r="H10" i="8"/>
  <c r="E10" i="8"/>
  <c r="AC9" i="8"/>
  <c r="Z9" i="8"/>
  <c r="W9" i="8"/>
  <c r="T9" i="8"/>
  <c r="Q9" i="8"/>
  <c r="N9" i="8"/>
  <c r="K9" i="8"/>
  <c r="H9" i="8"/>
  <c r="E9" i="8"/>
  <c r="AC8" i="8"/>
  <c r="Z8" i="8"/>
  <c r="W8" i="8"/>
  <c r="T8" i="8"/>
  <c r="Q8" i="8"/>
  <c r="N8" i="8"/>
  <c r="K8" i="8"/>
  <c r="H8" i="8"/>
  <c r="E8" i="8"/>
  <c r="AC24" i="33"/>
  <c r="Z24" i="33"/>
  <c r="W24" i="33"/>
  <c r="T24" i="33"/>
  <c r="Q24" i="33"/>
  <c r="N24" i="33"/>
  <c r="K24" i="33"/>
  <c r="H24" i="33"/>
  <c r="E24" i="33"/>
  <c r="AC23" i="33"/>
  <c r="Z23" i="33"/>
  <c r="W23" i="33"/>
  <c r="T23" i="33"/>
  <c r="Q23" i="33"/>
  <c r="N23" i="33"/>
  <c r="K23" i="33"/>
  <c r="H23" i="33"/>
  <c r="E23" i="33"/>
  <c r="AC22" i="33"/>
  <c r="Z22" i="33"/>
  <c r="W22" i="33"/>
  <c r="T22" i="33"/>
  <c r="Q22" i="33"/>
  <c r="N22" i="33"/>
  <c r="K22" i="33"/>
  <c r="H22" i="33"/>
  <c r="E22" i="33"/>
  <c r="AC21" i="33"/>
  <c r="Z21" i="33"/>
  <c r="W21" i="33"/>
  <c r="T21" i="33"/>
  <c r="Q21" i="33"/>
  <c r="N21" i="33"/>
  <c r="K21" i="33"/>
  <c r="H21" i="33"/>
  <c r="E21" i="33"/>
  <c r="AC20" i="33"/>
  <c r="Z20" i="33"/>
  <c r="W20" i="33"/>
  <c r="T20" i="33"/>
  <c r="Q20" i="33"/>
  <c r="N20" i="33"/>
  <c r="K20" i="33"/>
  <c r="H20" i="33"/>
  <c r="E20" i="33"/>
  <c r="AC19" i="33"/>
  <c r="Z19" i="33"/>
  <c r="W19" i="33"/>
  <c r="T19" i="33"/>
  <c r="Q19" i="33"/>
  <c r="N19" i="33"/>
  <c r="K19" i="33"/>
  <c r="H19" i="33"/>
  <c r="E19" i="33"/>
  <c r="AC18" i="33"/>
  <c r="Z18" i="33"/>
  <c r="W18" i="33"/>
  <c r="T18" i="33"/>
  <c r="Q18" i="33"/>
  <c r="N18" i="33"/>
  <c r="K18" i="33"/>
  <c r="H18" i="33"/>
  <c r="E18" i="33"/>
  <c r="AC17" i="33"/>
  <c r="Z17" i="33"/>
  <c r="W17" i="33"/>
  <c r="T17" i="33"/>
  <c r="Q17" i="33"/>
  <c r="N17" i="33"/>
  <c r="K17" i="33"/>
  <c r="H17" i="33"/>
  <c r="E17" i="33"/>
  <c r="AC16" i="33"/>
  <c r="Z16" i="33"/>
  <c r="W16" i="33"/>
  <c r="T16" i="33"/>
  <c r="Q16" i="33"/>
  <c r="N16" i="33"/>
  <c r="K16" i="33"/>
  <c r="H16" i="33"/>
  <c r="E16" i="33"/>
  <c r="AC15" i="33"/>
  <c r="Z15" i="33"/>
  <c r="W15" i="33"/>
  <c r="T15" i="33"/>
  <c r="Q15" i="33"/>
  <c r="N15" i="33"/>
  <c r="K15" i="33"/>
  <c r="H15" i="33"/>
  <c r="E15" i="33"/>
  <c r="AC14" i="33"/>
  <c r="Z14" i="33"/>
  <c r="W14" i="33"/>
  <c r="T14" i="33"/>
  <c r="Q14" i="33"/>
  <c r="N14" i="33"/>
  <c r="K14" i="33"/>
  <c r="H14" i="33"/>
  <c r="E14" i="33"/>
  <c r="AC13" i="33"/>
  <c r="Z13" i="33"/>
  <c r="W13" i="33"/>
  <c r="T13" i="33"/>
  <c r="Q13" i="33"/>
  <c r="N13" i="33"/>
  <c r="K13" i="33"/>
  <c r="H13" i="33"/>
  <c r="E13" i="33"/>
  <c r="AC12" i="33"/>
  <c r="Z12" i="33"/>
  <c r="W12" i="33"/>
  <c r="T12" i="33"/>
  <c r="Q12" i="33"/>
  <c r="N12" i="33"/>
  <c r="K12" i="33"/>
  <c r="H12" i="33"/>
  <c r="E12" i="33"/>
  <c r="AC11" i="33"/>
  <c r="Z11" i="33"/>
  <c r="W11" i="33"/>
  <c r="T11" i="33"/>
  <c r="Q11" i="33"/>
  <c r="N11" i="33"/>
  <c r="K11" i="33"/>
  <c r="H11" i="33"/>
  <c r="E11" i="33"/>
  <c r="AC10" i="33"/>
  <c r="Z10" i="33"/>
  <c r="W10" i="33"/>
  <c r="T10" i="33"/>
  <c r="Q10" i="33"/>
  <c r="N10" i="33"/>
  <c r="K10" i="33"/>
  <c r="H10" i="33"/>
  <c r="E10" i="33"/>
  <c r="AC9" i="33"/>
  <c r="Z9" i="33"/>
  <c r="W9" i="33"/>
  <c r="T9" i="33"/>
  <c r="Q9" i="33"/>
  <c r="N9" i="33"/>
  <c r="K9" i="33"/>
  <c r="H9" i="33"/>
  <c r="E9" i="33"/>
  <c r="AC8" i="33"/>
  <c r="Z8" i="33"/>
  <c r="W8" i="33"/>
  <c r="T8" i="33"/>
  <c r="Q8" i="33"/>
  <c r="N8" i="33"/>
  <c r="K8" i="33"/>
  <c r="H8" i="33"/>
  <c r="E8" i="33"/>
  <c r="AC24" i="32"/>
  <c r="Z24" i="32"/>
  <c r="W24" i="32"/>
  <c r="T24" i="32"/>
  <c r="Q24" i="32"/>
  <c r="N24" i="32"/>
  <c r="K24" i="32"/>
  <c r="H24" i="32"/>
  <c r="E24" i="32"/>
  <c r="AC23" i="32"/>
  <c r="Z23" i="32"/>
  <c r="W23" i="32"/>
  <c r="T23" i="32"/>
  <c r="Q23" i="32"/>
  <c r="N23" i="32"/>
  <c r="K23" i="32"/>
  <c r="H23" i="32"/>
  <c r="E23" i="32"/>
  <c r="AC22" i="32"/>
  <c r="Z22" i="32"/>
  <c r="W22" i="32"/>
  <c r="T22" i="32"/>
  <c r="Q22" i="32"/>
  <c r="N22" i="32"/>
  <c r="K22" i="32"/>
  <c r="H22" i="32"/>
  <c r="E22" i="32"/>
  <c r="AC21" i="32"/>
  <c r="Z21" i="32"/>
  <c r="W21" i="32"/>
  <c r="T21" i="32"/>
  <c r="Q21" i="32"/>
  <c r="N21" i="32"/>
  <c r="K21" i="32"/>
  <c r="H21" i="32"/>
  <c r="E21" i="32"/>
  <c r="AC20" i="32"/>
  <c r="Z20" i="32"/>
  <c r="W20" i="32"/>
  <c r="T20" i="32"/>
  <c r="Q20" i="32"/>
  <c r="N20" i="32"/>
  <c r="K20" i="32"/>
  <c r="H20" i="32"/>
  <c r="E20" i="32"/>
  <c r="AC19" i="32"/>
  <c r="Z19" i="32"/>
  <c r="W19" i="32"/>
  <c r="T19" i="32"/>
  <c r="Q19" i="32"/>
  <c r="N19" i="32"/>
  <c r="K19" i="32"/>
  <c r="H19" i="32"/>
  <c r="E19" i="32"/>
  <c r="AC18" i="32"/>
  <c r="Z18" i="32"/>
  <c r="W18" i="32"/>
  <c r="T18" i="32"/>
  <c r="Q18" i="32"/>
  <c r="N18" i="32"/>
  <c r="K18" i="32"/>
  <c r="H18" i="32"/>
  <c r="E18" i="32"/>
  <c r="AC17" i="32"/>
  <c r="Z17" i="32"/>
  <c r="W17" i="32"/>
  <c r="T17" i="32"/>
  <c r="Q17" i="32"/>
  <c r="N17" i="32"/>
  <c r="K17" i="32"/>
  <c r="H17" i="32"/>
  <c r="E17" i="32"/>
  <c r="AC16" i="32"/>
  <c r="Z16" i="32"/>
  <c r="W16" i="32"/>
  <c r="T16" i="32"/>
  <c r="Q16" i="32"/>
  <c r="N16" i="32"/>
  <c r="K16" i="32"/>
  <c r="H16" i="32"/>
  <c r="E16" i="32"/>
  <c r="AC15" i="32"/>
  <c r="Z15" i="32"/>
  <c r="W15" i="32"/>
  <c r="T15" i="32"/>
  <c r="Q15" i="32"/>
  <c r="N15" i="32"/>
  <c r="K15" i="32"/>
  <c r="H15" i="32"/>
  <c r="E15" i="32"/>
  <c r="AC14" i="32"/>
  <c r="Z14" i="32"/>
  <c r="W14" i="32"/>
  <c r="T14" i="32"/>
  <c r="Q14" i="32"/>
  <c r="N14" i="32"/>
  <c r="K14" i="32"/>
  <c r="H14" i="32"/>
  <c r="E14" i="32"/>
  <c r="AC13" i="32"/>
  <c r="Z13" i="32"/>
  <c r="W13" i="32"/>
  <c r="T13" i="32"/>
  <c r="Q13" i="32"/>
  <c r="N13" i="32"/>
  <c r="K13" i="32"/>
  <c r="H13" i="32"/>
  <c r="E13" i="32"/>
  <c r="AC12" i="32"/>
  <c r="Z12" i="32"/>
  <c r="W12" i="32"/>
  <c r="T12" i="32"/>
  <c r="Q12" i="32"/>
  <c r="N12" i="32"/>
  <c r="K12" i="32"/>
  <c r="H12" i="32"/>
  <c r="E12" i="32"/>
  <c r="AC11" i="32"/>
  <c r="Z11" i="32"/>
  <c r="W11" i="32"/>
  <c r="T11" i="32"/>
  <c r="Q11" i="32"/>
  <c r="N11" i="32"/>
  <c r="K11" i="32"/>
  <c r="H11" i="32"/>
  <c r="E11" i="32"/>
  <c r="AC10" i="32"/>
  <c r="Z10" i="32"/>
  <c r="W10" i="32"/>
  <c r="T10" i="32"/>
  <c r="Q10" i="32"/>
  <c r="N10" i="32"/>
  <c r="K10" i="32"/>
  <c r="H10" i="32"/>
  <c r="E10" i="32"/>
  <c r="AC9" i="32"/>
  <c r="Z9" i="32"/>
  <c r="W9" i="32"/>
  <c r="T9" i="32"/>
  <c r="Q9" i="32"/>
  <c r="N9" i="32"/>
  <c r="K9" i="32"/>
  <c r="H9" i="32"/>
  <c r="E9" i="32"/>
  <c r="AC8" i="32"/>
  <c r="Z8" i="32"/>
  <c r="W8" i="32"/>
  <c r="T8" i="32"/>
  <c r="Q8" i="32"/>
  <c r="N8" i="32"/>
  <c r="K8" i="32"/>
  <c r="H8" i="32"/>
  <c r="E8" i="32"/>
  <c r="AC24" i="31"/>
  <c r="Z24" i="31"/>
  <c r="W24" i="31"/>
  <c r="T24" i="31"/>
  <c r="Q24" i="31"/>
  <c r="N24" i="31"/>
  <c r="K24" i="31"/>
  <c r="H24" i="31"/>
  <c r="E24" i="31"/>
  <c r="AC23" i="31"/>
  <c r="Z23" i="31"/>
  <c r="W23" i="31"/>
  <c r="T23" i="31"/>
  <c r="Q23" i="31"/>
  <c r="N23" i="31"/>
  <c r="K23" i="31"/>
  <c r="H23" i="31"/>
  <c r="E23" i="31"/>
  <c r="AC22" i="31"/>
  <c r="Z22" i="31"/>
  <c r="W22" i="31"/>
  <c r="T22" i="31"/>
  <c r="Q22" i="31"/>
  <c r="N22" i="31"/>
  <c r="K22" i="31"/>
  <c r="H22" i="31"/>
  <c r="E22" i="31"/>
  <c r="AC21" i="31"/>
  <c r="Z21" i="31"/>
  <c r="W21" i="31"/>
  <c r="T21" i="31"/>
  <c r="Q21" i="31"/>
  <c r="N21" i="31"/>
  <c r="K21" i="31"/>
  <c r="H21" i="31"/>
  <c r="E21" i="31"/>
  <c r="AC20" i="31"/>
  <c r="Z20" i="31"/>
  <c r="W20" i="31"/>
  <c r="T20" i="31"/>
  <c r="Q20" i="31"/>
  <c r="N20" i="31"/>
  <c r="K20" i="31"/>
  <c r="H20" i="31"/>
  <c r="E20" i="31"/>
  <c r="AC19" i="31"/>
  <c r="Z19" i="31"/>
  <c r="W19" i="31"/>
  <c r="T19" i="31"/>
  <c r="Q19" i="31"/>
  <c r="N19" i="31"/>
  <c r="K19" i="31"/>
  <c r="H19" i="31"/>
  <c r="E19" i="31"/>
  <c r="AC18" i="31"/>
  <c r="Z18" i="31"/>
  <c r="W18" i="31"/>
  <c r="T18" i="31"/>
  <c r="Q18" i="31"/>
  <c r="N18" i="31"/>
  <c r="K18" i="31"/>
  <c r="H18" i="31"/>
  <c r="E18" i="31"/>
  <c r="AC17" i="31"/>
  <c r="Z17" i="31"/>
  <c r="W17" i="31"/>
  <c r="T17" i="31"/>
  <c r="Q17" i="31"/>
  <c r="N17" i="31"/>
  <c r="K17" i="31"/>
  <c r="H17" i="31"/>
  <c r="E17" i="31"/>
  <c r="AC16" i="31"/>
  <c r="Z16" i="31"/>
  <c r="W16" i="31"/>
  <c r="T16" i="31"/>
  <c r="Q16" i="31"/>
  <c r="N16" i="31"/>
  <c r="K16" i="31"/>
  <c r="H16" i="31"/>
  <c r="E16" i="31"/>
  <c r="AC15" i="31"/>
  <c r="Z15" i="31"/>
  <c r="W15" i="31"/>
  <c r="T15" i="31"/>
  <c r="Q15" i="31"/>
  <c r="N15" i="31"/>
  <c r="K15" i="31"/>
  <c r="H15" i="31"/>
  <c r="E15" i="31"/>
  <c r="AC14" i="31"/>
  <c r="Z14" i="31"/>
  <c r="W14" i="31"/>
  <c r="T14" i="31"/>
  <c r="Q14" i="31"/>
  <c r="N14" i="31"/>
  <c r="K14" i="31"/>
  <c r="H14" i="31"/>
  <c r="E14" i="31"/>
  <c r="AC13" i="31"/>
  <c r="Z13" i="31"/>
  <c r="W13" i="31"/>
  <c r="T13" i="31"/>
  <c r="Q13" i="31"/>
  <c r="N13" i="31"/>
  <c r="K13" i="31"/>
  <c r="H13" i="31"/>
  <c r="E13" i="31"/>
  <c r="AC12" i="31"/>
  <c r="Z12" i="31"/>
  <c r="W12" i="31"/>
  <c r="T12" i="31"/>
  <c r="Q12" i="31"/>
  <c r="N12" i="31"/>
  <c r="K12" i="31"/>
  <c r="H12" i="31"/>
  <c r="E12" i="31"/>
  <c r="AC11" i="31"/>
  <c r="Z11" i="31"/>
  <c r="W11" i="31"/>
  <c r="T11" i="31"/>
  <c r="Q11" i="31"/>
  <c r="N11" i="31"/>
  <c r="K11" i="31"/>
  <c r="H11" i="31"/>
  <c r="E11" i="31"/>
  <c r="AC10" i="31"/>
  <c r="Z10" i="31"/>
  <c r="W10" i="31"/>
  <c r="T10" i="31"/>
  <c r="Q10" i="31"/>
  <c r="N10" i="31"/>
  <c r="K10" i="31"/>
  <c r="H10" i="31"/>
  <c r="E10" i="31"/>
  <c r="AC9" i="31"/>
  <c r="Z9" i="31"/>
  <c r="W9" i="31"/>
  <c r="T9" i="31"/>
  <c r="Q9" i="31"/>
  <c r="N9" i="31"/>
  <c r="K9" i="31"/>
  <c r="H9" i="31"/>
  <c r="E9" i="31"/>
  <c r="AC8" i="31"/>
  <c r="Z8" i="31"/>
  <c r="W8" i="31"/>
  <c r="T8" i="31"/>
  <c r="Q8" i="31"/>
  <c r="N8" i="31"/>
  <c r="K8" i="31"/>
  <c r="H8" i="31"/>
  <c r="E8" i="31"/>
  <c r="AC24" i="30"/>
  <c r="Z24" i="30"/>
  <c r="W24" i="30"/>
  <c r="T24" i="30"/>
  <c r="Q24" i="30"/>
  <c r="N24" i="30"/>
  <c r="K24" i="30"/>
  <c r="H24" i="30"/>
  <c r="E24" i="30"/>
  <c r="AC23" i="30"/>
  <c r="Z23" i="30"/>
  <c r="W23" i="30"/>
  <c r="T23" i="30"/>
  <c r="Q23" i="30"/>
  <c r="N23" i="30"/>
  <c r="K23" i="30"/>
  <c r="H23" i="30"/>
  <c r="E23" i="30"/>
  <c r="AC22" i="30"/>
  <c r="Z22" i="30"/>
  <c r="W22" i="30"/>
  <c r="T22" i="30"/>
  <c r="Q22" i="30"/>
  <c r="N22" i="30"/>
  <c r="K22" i="30"/>
  <c r="H22" i="30"/>
  <c r="E22" i="30"/>
  <c r="AC21" i="30"/>
  <c r="Z21" i="30"/>
  <c r="W21" i="30"/>
  <c r="T21" i="30"/>
  <c r="Q21" i="30"/>
  <c r="N21" i="30"/>
  <c r="K21" i="30"/>
  <c r="H21" i="30"/>
  <c r="E21" i="30"/>
  <c r="AC20" i="30"/>
  <c r="Z20" i="30"/>
  <c r="W20" i="30"/>
  <c r="T20" i="30"/>
  <c r="Q20" i="30"/>
  <c r="N20" i="30"/>
  <c r="K20" i="30"/>
  <c r="H20" i="30"/>
  <c r="E20" i="30"/>
  <c r="AC19" i="30"/>
  <c r="Z19" i="30"/>
  <c r="W19" i="30"/>
  <c r="T19" i="30"/>
  <c r="Q19" i="30"/>
  <c r="N19" i="30"/>
  <c r="K19" i="30"/>
  <c r="H19" i="30"/>
  <c r="E19" i="30"/>
  <c r="AC18" i="30"/>
  <c r="Z18" i="30"/>
  <c r="W18" i="30"/>
  <c r="T18" i="30"/>
  <c r="Q18" i="30"/>
  <c r="N18" i="30"/>
  <c r="K18" i="30"/>
  <c r="H18" i="30"/>
  <c r="E18" i="30"/>
  <c r="AC17" i="30"/>
  <c r="Z17" i="30"/>
  <c r="W17" i="30"/>
  <c r="T17" i="30"/>
  <c r="Q17" i="30"/>
  <c r="N17" i="30"/>
  <c r="K17" i="30"/>
  <c r="H17" i="30"/>
  <c r="E17" i="30"/>
  <c r="AC16" i="30"/>
  <c r="Z16" i="30"/>
  <c r="W16" i="30"/>
  <c r="T16" i="30"/>
  <c r="Q16" i="30"/>
  <c r="N16" i="30"/>
  <c r="K16" i="30"/>
  <c r="H16" i="30"/>
  <c r="E16" i="30"/>
  <c r="AC15" i="30"/>
  <c r="Z15" i="30"/>
  <c r="W15" i="30"/>
  <c r="T15" i="30"/>
  <c r="Q15" i="30"/>
  <c r="N15" i="30"/>
  <c r="K15" i="30"/>
  <c r="H15" i="30"/>
  <c r="E15" i="30"/>
  <c r="AC14" i="30"/>
  <c r="Z14" i="30"/>
  <c r="W14" i="30"/>
  <c r="T14" i="30"/>
  <c r="Q14" i="30"/>
  <c r="N14" i="30"/>
  <c r="K14" i="30"/>
  <c r="H14" i="30"/>
  <c r="E14" i="30"/>
  <c r="AC13" i="30"/>
  <c r="Z13" i="30"/>
  <c r="W13" i="30"/>
  <c r="T13" i="30"/>
  <c r="Q13" i="30"/>
  <c r="N13" i="30"/>
  <c r="K13" i="30"/>
  <c r="H13" i="30"/>
  <c r="E13" i="30"/>
  <c r="AC12" i="30"/>
  <c r="Z12" i="30"/>
  <c r="W12" i="30"/>
  <c r="T12" i="30"/>
  <c r="Q12" i="30"/>
  <c r="N12" i="30"/>
  <c r="K12" i="30"/>
  <c r="H12" i="30"/>
  <c r="E12" i="30"/>
  <c r="AC11" i="30"/>
  <c r="Z11" i="30"/>
  <c r="W11" i="30"/>
  <c r="T11" i="30"/>
  <c r="Q11" i="30"/>
  <c r="N11" i="30"/>
  <c r="K11" i="30"/>
  <c r="H11" i="30"/>
  <c r="E11" i="30"/>
  <c r="AC10" i="30"/>
  <c r="Z10" i="30"/>
  <c r="W10" i="30"/>
  <c r="T10" i="30"/>
  <c r="Q10" i="30"/>
  <c r="N10" i="30"/>
  <c r="K10" i="30"/>
  <c r="H10" i="30"/>
  <c r="E10" i="30"/>
  <c r="AC9" i="30"/>
  <c r="Z9" i="30"/>
  <c r="W9" i="30"/>
  <c r="T9" i="30"/>
  <c r="Q9" i="30"/>
  <c r="N9" i="30"/>
  <c r="K9" i="30"/>
  <c r="H9" i="30"/>
  <c r="E9" i="30"/>
  <c r="AC8" i="30"/>
  <c r="Z8" i="30"/>
  <c r="W8" i="30"/>
  <c r="T8" i="30"/>
  <c r="Q8" i="30"/>
  <c r="N8" i="30"/>
  <c r="K8" i="30"/>
  <c r="H8" i="30"/>
  <c r="E8" i="30"/>
  <c r="AC24" i="29"/>
  <c r="Z24" i="29"/>
  <c r="W24" i="29"/>
  <c r="T24" i="29"/>
  <c r="Q24" i="29"/>
  <c r="N24" i="29"/>
  <c r="K24" i="29"/>
  <c r="H24" i="29"/>
  <c r="E24" i="29"/>
  <c r="AC23" i="29"/>
  <c r="Z23" i="29"/>
  <c r="W23" i="29"/>
  <c r="T23" i="29"/>
  <c r="Q23" i="29"/>
  <c r="N23" i="29"/>
  <c r="K23" i="29"/>
  <c r="H23" i="29"/>
  <c r="E23" i="29"/>
  <c r="AC22" i="29"/>
  <c r="Z22" i="29"/>
  <c r="W22" i="29"/>
  <c r="T22" i="29"/>
  <c r="Q22" i="29"/>
  <c r="N22" i="29"/>
  <c r="K22" i="29"/>
  <c r="H22" i="29"/>
  <c r="E22" i="29"/>
  <c r="AC21" i="29"/>
  <c r="Z21" i="29"/>
  <c r="W21" i="29"/>
  <c r="T21" i="29"/>
  <c r="Q21" i="29"/>
  <c r="N21" i="29"/>
  <c r="K21" i="29"/>
  <c r="H21" i="29"/>
  <c r="E21" i="29"/>
  <c r="AC20" i="29"/>
  <c r="Z20" i="29"/>
  <c r="W20" i="29"/>
  <c r="T20" i="29"/>
  <c r="Q20" i="29"/>
  <c r="N20" i="29"/>
  <c r="K20" i="29"/>
  <c r="H20" i="29"/>
  <c r="E20" i="29"/>
  <c r="AC19" i="29"/>
  <c r="Z19" i="29"/>
  <c r="W19" i="29"/>
  <c r="T19" i="29"/>
  <c r="Q19" i="29"/>
  <c r="N19" i="29"/>
  <c r="K19" i="29"/>
  <c r="H19" i="29"/>
  <c r="E19" i="29"/>
  <c r="AC18" i="29"/>
  <c r="Z18" i="29"/>
  <c r="W18" i="29"/>
  <c r="T18" i="29"/>
  <c r="Q18" i="29"/>
  <c r="N18" i="29"/>
  <c r="K18" i="29"/>
  <c r="H18" i="29"/>
  <c r="E18" i="29"/>
  <c r="AC17" i="29"/>
  <c r="Z17" i="29"/>
  <c r="W17" i="29"/>
  <c r="T17" i="29"/>
  <c r="Q17" i="29"/>
  <c r="N17" i="29"/>
  <c r="K17" i="29"/>
  <c r="H17" i="29"/>
  <c r="E17" i="29"/>
  <c r="AC16" i="29"/>
  <c r="Z16" i="29"/>
  <c r="W16" i="29"/>
  <c r="T16" i="29"/>
  <c r="Q16" i="29"/>
  <c r="N16" i="29"/>
  <c r="K16" i="29"/>
  <c r="H16" i="29"/>
  <c r="E16" i="29"/>
  <c r="AC15" i="29"/>
  <c r="Z15" i="29"/>
  <c r="W15" i="29"/>
  <c r="T15" i="29"/>
  <c r="Q15" i="29"/>
  <c r="N15" i="29"/>
  <c r="K15" i="29"/>
  <c r="H15" i="29"/>
  <c r="E15" i="29"/>
  <c r="AC14" i="29"/>
  <c r="Z14" i="29"/>
  <c r="W14" i="29"/>
  <c r="T14" i="29"/>
  <c r="Q14" i="29"/>
  <c r="N14" i="29"/>
  <c r="K14" i="29"/>
  <c r="H14" i="29"/>
  <c r="E14" i="29"/>
  <c r="AC13" i="29"/>
  <c r="Z13" i="29"/>
  <c r="W13" i="29"/>
  <c r="T13" i="29"/>
  <c r="Q13" i="29"/>
  <c r="N13" i="29"/>
  <c r="K13" i="29"/>
  <c r="H13" i="29"/>
  <c r="E13" i="29"/>
  <c r="AC12" i="29"/>
  <c r="Z12" i="29"/>
  <c r="W12" i="29"/>
  <c r="T12" i="29"/>
  <c r="Q12" i="29"/>
  <c r="N12" i="29"/>
  <c r="K12" i="29"/>
  <c r="H12" i="29"/>
  <c r="E12" i="29"/>
  <c r="AC11" i="29"/>
  <c r="Z11" i="29"/>
  <c r="W11" i="29"/>
  <c r="T11" i="29"/>
  <c r="Q11" i="29"/>
  <c r="N11" i="29"/>
  <c r="K11" i="29"/>
  <c r="H11" i="29"/>
  <c r="E11" i="29"/>
  <c r="AC10" i="29"/>
  <c r="Z10" i="29"/>
  <c r="W10" i="29"/>
  <c r="T10" i="29"/>
  <c r="Q10" i="29"/>
  <c r="N10" i="29"/>
  <c r="K10" i="29"/>
  <c r="H10" i="29"/>
  <c r="E10" i="29"/>
  <c r="AC9" i="29"/>
  <c r="Z9" i="29"/>
  <c r="W9" i="29"/>
  <c r="T9" i="29"/>
  <c r="Q9" i="29"/>
  <c r="N9" i="29"/>
  <c r="K9" i="29"/>
  <c r="H9" i="29"/>
  <c r="E9" i="29"/>
  <c r="AC8" i="29"/>
  <c r="Z8" i="29"/>
  <c r="W8" i="29"/>
  <c r="T8" i="29"/>
  <c r="Q8" i="29"/>
  <c r="N8" i="29"/>
  <c r="K8" i="29"/>
  <c r="H8" i="29"/>
  <c r="E8" i="29"/>
  <c r="AC24" i="28"/>
  <c r="Z24" i="28"/>
  <c r="W24" i="28"/>
  <c r="T24" i="28"/>
  <c r="Q24" i="28"/>
  <c r="N24" i="28"/>
  <c r="K24" i="28"/>
  <c r="H24" i="28"/>
  <c r="E24" i="28"/>
  <c r="AC23" i="28"/>
  <c r="Z23" i="28"/>
  <c r="W23" i="28"/>
  <c r="T23" i="28"/>
  <c r="Q23" i="28"/>
  <c r="N23" i="28"/>
  <c r="K23" i="28"/>
  <c r="H23" i="28"/>
  <c r="E23" i="28"/>
  <c r="AC22" i="28"/>
  <c r="Z22" i="28"/>
  <c r="W22" i="28"/>
  <c r="T22" i="28"/>
  <c r="Q22" i="28"/>
  <c r="N22" i="28"/>
  <c r="K22" i="28"/>
  <c r="H22" i="28"/>
  <c r="E22" i="28"/>
  <c r="AC21" i="28"/>
  <c r="Z21" i="28"/>
  <c r="W21" i="28"/>
  <c r="T21" i="28"/>
  <c r="Q21" i="28"/>
  <c r="N21" i="28"/>
  <c r="K21" i="28"/>
  <c r="H21" i="28"/>
  <c r="E21" i="28"/>
  <c r="AC20" i="28"/>
  <c r="Z20" i="28"/>
  <c r="W20" i="28"/>
  <c r="T20" i="28"/>
  <c r="Q20" i="28"/>
  <c r="N20" i="28"/>
  <c r="K20" i="28"/>
  <c r="H20" i="28"/>
  <c r="E20" i="28"/>
  <c r="AC19" i="28"/>
  <c r="Z19" i="28"/>
  <c r="W19" i="28"/>
  <c r="T19" i="28"/>
  <c r="Q19" i="28"/>
  <c r="N19" i="28"/>
  <c r="K19" i="28"/>
  <c r="H19" i="28"/>
  <c r="E19" i="28"/>
  <c r="AC18" i="28"/>
  <c r="Z18" i="28"/>
  <c r="W18" i="28"/>
  <c r="T18" i="28"/>
  <c r="Q18" i="28"/>
  <c r="N18" i="28"/>
  <c r="K18" i="28"/>
  <c r="H18" i="28"/>
  <c r="E18" i="28"/>
  <c r="AC17" i="28"/>
  <c r="Z17" i="28"/>
  <c r="W17" i="28"/>
  <c r="T17" i="28"/>
  <c r="Q17" i="28"/>
  <c r="N17" i="28"/>
  <c r="K17" i="28"/>
  <c r="H17" i="28"/>
  <c r="E17" i="28"/>
  <c r="AC16" i="28"/>
  <c r="Z16" i="28"/>
  <c r="W16" i="28"/>
  <c r="T16" i="28"/>
  <c r="Q16" i="28"/>
  <c r="N16" i="28"/>
  <c r="K16" i="28"/>
  <c r="H16" i="28"/>
  <c r="E16" i="28"/>
  <c r="AC15" i="28"/>
  <c r="Z15" i="28"/>
  <c r="W15" i="28"/>
  <c r="T15" i="28"/>
  <c r="Q15" i="28"/>
  <c r="N15" i="28"/>
  <c r="K15" i="28"/>
  <c r="H15" i="28"/>
  <c r="E15" i="28"/>
  <c r="AC14" i="28"/>
  <c r="Z14" i="28"/>
  <c r="W14" i="28"/>
  <c r="T14" i="28"/>
  <c r="Q14" i="28"/>
  <c r="N14" i="28"/>
  <c r="K14" i="28"/>
  <c r="H14" i="28"/>
  <c r="E14" i="28"/>
  <c r="AC13" i="28"/>
  <c r="Z13" i="28"/>
  <c r="W13" i="28"/>
  <c r="T13" i="28"/>
  <c r="Q13" i="28"/>
  <c r="N13" i="28"/>
  <c r="K13" i="28"/>
  <c r="H13" i="28"/>
  <c r="E13" i="28"/>
  <c r="AC12" i="28"/>
  <c r="Z12" i="28"/>
  <c r="W12" i="28"/>
  <c r="T12" i="28"/>
  <c r="Q12" i="28"/>
  <c r="N12" i="28"/>
  <c r="K12" i="28"/>
  <c r="H12" i="28"/>
  <c r="E12" i="28"/>
  <c r="AC11" i="28"/>
  <c r="Z11" i="28"/>
  <c r="W11" i="28"/>
  <c r="T11" i="28"/>
  <c r="Q11" i="28"/>
  <c r="N11" i="28"/>
  <c r="K11" i="28"/>
  <c r="H11" i="28"/>
  <c r="E11" i="28"/>
  <c r="AC10" i="28"/>
  <c r="Z10" i="28"/>
  <c r="W10" i="28"/>
  <c r="T10" i="28"/>
  <c r="Q10" i="28"/>
  <c r="N10" i="28"/>
  <c r="K10" i="28"/>
  <c r="H10" i="28"/>
  <c r="E10" i="28"/>
  <c r="AC9" i="28"/>
  <c r="Z9" i="28"/>
  <c r="W9" i="28"/>
  <c r="T9" i="28"/>
  <c r="Q9" i="28"/>
  <c r="N9" i="28"/>
  <c r="K9" i="28"/>
  <c r="H9" i="28"/>
  <c r="E9" i="28"/>
  <c r="AC8" i="28"/>
  <c r="Z8" i="28"/>
  <c r="W8" i="28"/>
  <c r="T8" i="28"/>
  <c r="Q8" i="28"/>
  <c r="N8" i="28"/>
  <c r="K8" i="28"/>
  <c r="H8" i="28"/>
  <c r="E8" i="28"/>
  <c r="AC24" i="26"/>
  <c r="Z24" i="26"/>
  <c r="W24" i="26"/>
  <c r="T24" i="26"/>
  <c r="Q24" i="26"/>
  <c r="N24" i="26"/>
  <c r="K24" i="26"/>
  <c r="H24" i="26"/>
  <c r="E24" i="26"/>
  <c r="AC23" i="26"/>
  <c r="Z23" i="26"/>
  <c r="W23" i="26"/>
  <c r="T23" i="26"/>
  <c r="Q23" i="26"/>
  <c r="N23" i="26"/>
  <c r="K23" i="26"/>
  <c r="H23" i="26"/>
  <c r="E23" i="26"/>
  <c r="AC22" i="26"/>
  <c r="Z22" i="26"/>
  <c r="W22" i="26"/>
  <c r="T22" i="26"/>
  <c r="Q22" i="26"/>
  <c r="N22" i="26"/>
  <c r="K22" i="26"/>
  <c r="H22" i="26"/>
  <c r="E22" i="26"/>
  <c r="AC21" i="26"/>
  <c r="Z21" i="26"/>
  <c r="W21" i="26"/>
  <c r="T21" i="26"/>
  <c r="Q21" i="26"/>
  <c r="N21" i="26"/>
  <c r="K21" i="26"/>
  <c r="H21" i="26"/>
  <c r="E21" i="26"/>
  <c r="AC20" i="26"/>
  <c r="Z20" i="26"/>
  <c r="W20" i="26"/>
  <c r="T20" i="26"/>
  <c r="Q20" i="26"/>
  <c r="N20" i="26"/>
  <c r="K20" i="26"/>
  <c r="H20" i="26"/>
  <c r="E20" i="26"/>
  <c r="AC19" i="26"/>
  <c r="Z19" i="26"/>
  <c r="W19" i="26"/>
  <c r="T19" i="26"/>
  <c r="Q19" i="26"/>
  <c r="N19" i="26"/>
  <c r="K19" i="26"/>
  <c r="H19" i="26"/>
  <c r="E19" i="26"/>
  <c r="AC18" i="26"/>
  <c r="Z18" i="26"/>
  <c r="W18" i="26"/>
  <c r="T18" i="26"/>
  <c r="Q18" i="26"/>
  <c r="N18" i="26"/>
  <c r="K18" i="26"/>
  <c r="H18" i="26"/>
  <c r="E18" i="26"/>
  <c r="AC17" i="26"/>
  <c r="Z17" i="26"/>
  <c r="W17" i="26"/>
  <c r="T17" i="26"/>
  <c r="Q17" i="26"/>
  <c r="N17" i="26"/>
  <c r="K17" i="26"/>
  <c r="H17" i="26"/>
  <c r="E17" i="26"/>
  <c r="AC16" i="26"/>
  <c r="Z16" i="26"/>
  <c r="W16" i="26"/>
  <c r="T16" i="26"/>
  <c r="Q16" i="26"/>
  <c r="N16" i="26"/>
  <c r="K16" i="26"/>
  <c r="H16" i="26"/>
  <c r="E16" i="26"/>
  <c r="AC15" i="26"/>
  <c r="Z15" i="26"/>
  <c r="W15" i="26"/>
  <c r="T15" i="26"/>
  <c r="Q15" i="26"/>
  <c r="N15" i="26"/>
  <c r="K15" i="26"/>
  <c r="H15" i="26"/>
  <c r="E15" i="26"/>
  <c r="AC14" i="26"/>
  <c r="Z14" i="26"/>
  <c r="W14" i="26"/>
  <c r="T14" i="26"/>
  <c r="Q14" i="26"/>
  <c r="N14" i="26"/>
  <c r="K14" i="26"/>
  <c r="H14" i="26"/>
  <c r="E14" i="26"/>
  <c r="AC13" i="26"/>
  <c r="Z13" i="26"/>
  <c r="W13" i="26"/>
  <c r="T13" i="26"/>
  <c r="Q13" i="26"/>
  <c r="N13" i="26"/>
  <c r="K13" i="26"/>
  <c r="H13" i="26"/>
  <c r="E13" i="26"/>
  <c r="AC12" i="26"/>
  <c r="Z12" i="26"/>
  <c r="W12" i="26"/>
  <c r="T12" i="26"/>
  <c r="Q12" i="26"/>
  <c r="N12" i="26"/>
  <c r="K12" i="26"/>
  <c r="H12" i="26"/>
  <c r="E12" i="26"/>
  <c r="AC11" i="26"/>
  <c r="Z11" i="26"/>
  <c r="W11" i="26"/>
  <c r="T11" i="26"/>
  <c r="Q11" i="26"/>
  <c r="N11" i="26"/>
  <c r="K11" i="26"/>
  <c r="H11" i="26"/>
  <c r="E11" i="26"/>
  <c r="AC10" i="26"/>
  <c r="Z10" i="26"/>
  <c r="W10" i="26"/>
  <c r="T10" i="26"/>
  <c r="Q10" i="26"/>
  <c r="N10" i="26"/>
  <c r="K10" i="26"/>
  <c r="H10" i="26"/>
  <c r="E10" i="26"/>
  <c r="AC9" i="26"/>
  <c r="Z9" i="26"/>
  <c r="W9" i="26"/>
  <c r="T9" i="26"/>
  <c r="Q9" i="26"/>
  <c r="N9" i="26"/>
  <c r="K9" i="26"/>
  <c r="H9" i="26"/>
  <c r="E9" i="26"/>
  <c r="AC8" i="26"/>
  <c r="Z8" i="26"/>
  <c r="W8" i="26"/>
  <c r="T8" i="26"/>
  <c r="Q8" i="26"/>
  <c r="N8" i="26"/>
  <c r="K8" i="26"/>
  <c r="H8" i="26"/>
  <c r="E8" i="26"/>
  <c r="AC24" i="25"/>
  <c r="Z24" i="25"/>
  <c r="W24" i="25"/>
  <c r="T24" i="25"/>
  <c r="Q24" i="25"/>
  <c r="N24" i="25"/>
  <c r="K24" i="25"/>
  <c r="H24" i="25"/>
  <c r="E24" i="25"/>
  <c r="AC23" i="25"/>
  <c r="Z23" i="25"/>
  <c r="W23" i="25"/>
  <c r="T23" i="25"/>
  <c r="Q23" i="25"/>
  <c r="N23" i="25"/>
  <c r="K23" i="25"/>
  <c r="H23" i="25"/>
  <c r="E23" i="25"/>
  <c r="AC22" i="25"/>
  <c r="Z22" i="25"/>
  <c r="W22" i="25"/>
  <c r="T22" i="25"/>
  <c r="Q22" i="25"/>
  <c r="N22" i="25"/>
  <c r="K22" i="25"/>
  <c r="H22" i="25"/>
  <c r="E22" i="25"/>
  <c r="AC21" i="25"/>
  <c r="Z21" i="25"/>
  <c r="W21" i="25"/>
  <c r="T21" i="25"/>
  <c r="Q21" i="25"/>
  <c r="N21" i="25"/>
  <c r="K21" i="25"/>
  <c r="H21" i="25"/>
  <c r="E21" i="25"/>
  <c r="AC20" i="25"/>
  <c r="Z20" i="25"/>
  <c r="W20" i="25"/>
  <c r="T20" i="25"/>
  <c r="Q20" i="25"/>
  <c r="N20" i="25"/>
  <c r="K20" i="25"/>
  <c r="H20" i="25"/>
  <c r="E20" i="25"/>
  <c r="AC19" i="25"/>
  <c r="Z19" i="25"/>
  <c r="W19" i="25"/>
  <c r="T19" i="25"/>
  <c r="Q19" i="25"/>
  <c r="N19" i="25"/>
  <c r="K19" i="25"/>
  <c r="H19" i="25"/>
  <c r="E19" i="25"/>
  <c r="AC18" i="25"/>
  <c r="Z18" i="25"/>
  <c r="W18" i="25"/>
  <c r="T18" i="25"/>
  <c r="Q18" i="25"/>
  <c r="N18" i="25"/>
  <c r="K18" i="25"/>
  <c r="H18" i="25"/>
  <c r="E18" i="25"/>
  <c r="AC17" i="25"/>
  <c r="Z17" i="25"/>
  <c r="W17" i="25"/>
  <c r="T17" i="25"/>
  <c r="Q17" i="25"/>
  <c r="N17" i="25"/>
  <c r="K17" i="25"/>
  <c r="H17" i="25"/>
  <c r="E17" i="25"/>
  <c r="AC16" i="25"/>
  <c r="Z16" i="25"/>
  <c r="W16" i="25"/>
  <c r="T16" i="25"/>
  <c r="Q16" i="25"/>
  <c r="N16" i="25"/>
  <c r="K16" i="25"/>
  <c r="H16" i="25"/>
  <c r="E16" i="25"/>
  <c r="AC15" i="25"/>
  <c r="Z15" i="25"/>
  <c r="W15" i="25"/>
  <c r="T15" i="25"/>
  <c r="Q15" i="25"/>
  <c r="N15" i="25"/>
  <c r="K15" i="25"/>
  <c r="H15" i="25"/>
  <c r="E15" i="25"/>
  <c r="AC14" i="25"/>
  <c r="Z14" i="25"/>
  <c r="W14" i="25"/>
  <c r="T14" i="25"/>
  <c r="Q14" i="25"/>
  <c r="N14" i="25"/>
  <c r="K14" i="25"/>
  <c r="H14" i="25"/>
  <c r="E14" i="25"/>
  <c r="AC13" i="25"/>
  <c r="Z13" i="25"/>
  <c r="W13" i="25"/>
  <c r="T13" i="25"/>
  <c r="Q13" i="25"/>
  <c r="N13" i="25"/>
  <c r="K13" i="25"/>
  <c r="H13" i="25"/>
  <c r="E13" i="25"/>
  <c r="AC12" i="25"/>
  <c r="Z12" i="25"/>
  <c r="W12" i="25"/>
  <c r="T12" i="25"/>
  <c r="Q12" i="25"/>
  <c r="N12" i="25"/>
  <c r="K12" i="25"/>
  <c r="H12" i="25"/>
  <c r="E12" i="25"/>
  <c r="AC11" i="25"/>
  <c r="Z11" i="25"/>
  <c r="W11" i="25"/>
  <c r="T11" i="25"/>
  <c r="Q11" i="25"/>
  <c r="N11" i="25"/>
  <c r="K11" i="25"/>
  <c r="H11" i="25"/>
  <c r="E11" i="25"/>
  <c r="AC10" i="25"/>
  <c r="Z10" i="25"/>
  <c r="W10" i="25"/>
  <c r="T10" i="25"/>
  <c r="Q10" i="25"/>
  <c r="N10" i="25"/>
  <c r="K10" i="25"/>
  <c r="H10" i="25"/>
  <c r="E10" i="25"/>
  <c r="AC9" i="25"/>
  <c r="Z9" i="25"/>
  <c r="W9" i="25"/>
  <c r="T9" i="25"/>
  <c r="Q9" i="25"/>
  <c r="N9" i="25"/>
  <c r="K9" i="25"/>
  <c r="H9" i="25"/>
  <c r="E9" i="25"/>
  <c r="AC8" i="25"/>
  <c r="Z8" i="25"/>
  <c r="W8" i="25"/>
  <c r="T8" i="25"/>
  <c r="Q8" i="25"/>
  <c r="N8" i="25"/>
  <c r="K8" i="25"/>
  <c r="H8" i="25"/>
  <c r="E8" i="25"/>
  <c r="AC24" i="24"/>
  <c r="Z24" i="24"/>
  <c r="W24" i="24"/>
  <c r="T24" i="24"/>
  <c r="Q24" i="24"/>
  <c r="N24" i="24"/>
  <c r="K24" i="24"/>
  <c r="H24" i="24"/>
  <c r="E24" i="24"/>
  <c r="AC23" i="24"/>
  <c r="Z23" i="24"/>
  <c r="W23" i="24"/>
  <c r="T23" i="24"/>
  <c r="Q23" i="24"/>
  <c r="N23" i="24"/>
  <c r="K23" i="24"/>
  <c r="H23" i="24"/>
  <c r="E23" i="24"/>
  <c r="AC22" i="24"/>
  <c r="Z22" i="24"/>
  <c r="W22" i="24"/>
  <c r="T22" i="24"/>
  <c r="Q22" i="24"/>
  <c r="N22" i="24"/>
  <c r="K22" i="24"/>
  <c r="H22" i="24"/>
  <c r="E22" i="24"/>
  <c r="AC21" i="24"/>
  <c r="Z21" i="24"/>
  <c r="W21" i="24"/>
  <c r="T21" i="24"/>
  <c r="Q21" i="24"/>
  <c r="N21" i="24"/>
  <c r="K21" i="24"/>
  <c r="H21" i="24"/>
  <c r="E21" i="24"/>
  <c r="AC20" i="24"/>
  <c r="Z20" i="24"/>
  <c r="W20" i="24"/>
  <c r="T20" i="24"/>
  <c r="Q20" i="24"/>
  <c r="N20" i="24"/>
  <c r="K20" i="24"/>
  <c r="H20" i="24"/>
  <c r="E20" i="24"/>
  <c r="AC19" i="24"/>
  <c r="Z19" i="24"/>
  <c r="W19" i="24"/>
  <c r="T19" i="24"/>
  <c r="Q19" i="24"/>
  <c r="N19" i="24"/>
  <c r="K19" i="24"/>
  <c r="H19" i="24"/>
  <c r="E19" i="24"/>
  <c r="AC18" i="24"/>
  <c r="Z18" i="24"/>
  <c r="W18" i="24"/>
  <c r="T18" i="24"/>
  <c r="Q18" i="24"/>
  <c r="N18" i="24"/>
  <c r="K18" i="24"/>
  <c r="H18" i="24"/>
  <c r="E18" i="24"/>
  <c r="AC17" i="24"/>
  <c r="Z17" i="24"/>
  <c r="W17" i="24"/>
  <c r="T17" i="24"/>
  <c r="Q17" i="24"/>
  <c r="N17" i="24"/>
  <c r="K17" i="24"/>
  <c r="H17" i="24"/>
  <c r="E17" i="24"/>
  <c r="AC16" i="24"/>
  <c r="Z16" i="24"/>
  <c r="W16" i="24"/>
  <c r="T16" i="24"/>
  <c r="Q16" i="24"/>
  <c r="N16" i="24"/>
  <c r="K16" i="24"/>
  <c r="H16" i="24"/>
  <c r="E16" i="24"/>
  <c r="AC15" i="24"/>
  <c r="Z15" i="24"/>
  <c r="W15" i="24"/>
  <c r="T15" i="24"/>
  <c r="Q15" i="24"/>
  <c r="N15" i="24"/>
  <c r="K15" i="24"/>
  <c r="H15" i="24"/>
  <c r="E15" i="24"/>
  <c r="AC14" i="24"/>
  <c r="Z14" i="24"/>
  <c r="W14" i="24"/>
  <c r="T14" i="24"/>
  <c r="Q14" i="24"/>
  <c r="N14" i="24"/>
  <c r="K14" i="24"/>
  <c r="H14" i="24"/>
  <c r="E14" i="24"/>
  <c r="AC13" i="24"/>
  <c r="Z13" i="24"/>
  <c r="W13" i="24"/>
  <c r="T13" i="24"/>
  <c r="Q13" i="24"/>
  <c r="N13" i="24"/>
  <c r="K13" i="24"/>
  <c r="H13" i="24"/>
  <c r="E13" i="24"/>
  <c r="AC12" i="24"/>
  <c r="Z12" i="24"/>
  <c r="W12" i="24"/>
  <c r="T12" i="24"/>
  <c r="Q12" i="24"/>
  <c r="N12" i="24"/>
  <c r="K12" i="24"/>
  <c r="H12" i="24"/>
  <c r="E12" i="24"/>
  <c r="AC11" i="24"/>
  <c r="Z11" i="24"/>
  <c r="W11" i="24"/>
  <c r="T11" i="24"/>
  <c r="Q11" i="24"/>
  <c r="N11" i="24"/>
  <c r="K11" i="24"/>
  <c r="H11" i="24"/>
  <c r="E11" i="24"/>
  <c r="AC10" i="24"/>
  <c r="Z10" i="24"/>
  <c r="W10" i="24"/>
  <c r="T10" i="24"/>
  <c r="Q10" i="24"/>
  <c r="N10" i="24"/>
  <c r="K10" i="24"/>
  <c r="H10" i="24"/>
  <c r="E10" i="24"/>
  <c r="AC9" i="24"/>
  <c r="Z9" i="24"/>
  <c r="W9" i="24"/>
  <c r="T9" i="24"/>
  <c r="Q9" i="24"/>
  <c r="N9" i="24"/>
  <c r="K9" i="24"/>
  <c r="H9" i="24"/>
  <c r="E9" i="24"/>
  <c r="AC8" i="24"/>
  <c r="Z8" i="24"/>
  <c r="W8" i="24"/>
  <c r="T8" i="24"/>
  <c r="Q8" i="24"/>
  <c r="N8" i="24"/>
  <c r="K8" i="24"/>
  <c r="H8" i="24"/>
  <c r="E8" i="24"/>
  <c r="AC24" i="23"/>
  <c r="Z24" i="23"/>
  <c r="W24" i="23"/>
  <c r="T24" i="23"/>
  <c r="Q24" i="23"/>
  <c r="N24" i="23"/>
  <c r="K24" i="23"/>
  <c r="H24" i="23"/>
  <c r="E24" i="23"/>
  <c r="AC23" i="23"/>
  <c r="Z23" i="23"/>
  <c r="W23" i="23"/>
  <c r="T23" i="23"/>
  <c r="Q23" i="23"/>
  <c r="N23" i="23"/>
  <c r="K23" i="23"/>
  <c r="H23" i="23"/>
  <c r="E23" i="23"/>
  <c r="AC22" i="23"/>
  <c r="Z22" i="23"/>
  <c r="W22" i="23"/>
  <c r="T22" i="23"/>
  <c r="Q22" i="23"/>
  <c r="N22" i="23"/>
  <c r="K22" i="23"/>
  <c r="H22" i="23"/>
  <c r="E22" i="23"/>
  <c r="AC21" i="23"/>
  <c r="Z21" i="23"/>
  <c r="W21" i="23"/>
  <c r="T21" i="23"/>
  <c r="Q21" i="23"/>
  <c r="N21" i="23"/>
  <c r="K21" i="23"/>
  <c r="H21" i="23"/>
  <c r="E21" i="23"/>
  <c r="AC20" i="23"/>
  <c r="Z20" i="23"/>
  <c r="W20" i="23"/>
  <c r="T20" i="23"/>
  <c r="Q20" i="23"/>
  <c r="N20" i="23"/>
  <c r="K20" i="23"/>
  <c r="H20" i="23"/>
  <c r="E20" i="23"/>
  <c r="AC19" i="23"/>
  <c r="Z19" i="23"/>
  <c r="W19" i="23"/>
  <c r="T19" i="23"/>
  <c r="Q19" i="23"/>
  <c r="N19" i="23"/>
  <c r="K19" i="23"/>
  <c r="H19" i="23"/>
  <c r="E19" i="23"/>
  <c r="AC18" i="23"/>
  <c r="Z18" i="23"/>
  <c r="W18" i="23"/>
  <c r="T18" i="23"/>
  <c r="Q18" i="23"/>
  <c r="N18" i="23"/>
  <c r="K18" i="23"/>
  <c r="H18" i="23"/>
  <c r="E18" i="23"/>
  <c r="AC17" i="23"/>
  <c r="Z17" i="23"/>
  <c r="W17" i="23"/>
  <c r="T17" i="23"/>
  <c r="Q17" i="23"/>
  <c r="N17" i="23"/>
  <c r="K17" i="23"/>
  <c r="H17" i="23"/>
  <c r="E17" i="23"/>
  <c r="AC16" i="23"/>
  <c r="Z16" i="23"/>
  <c r="W16" i="23"/>
  <c r="T16" i="23"/>
  <c r="Q16" i="23"/>
  <c r="N16" i="23"/>
  <c r="K16" i="23"/>
  <c r="H16" i="23"/>
  <c r="E16" i="23"/>
  <c r="AC15" i="23"/>
  <c r="Z15" i="23"/>
  <c r="W15" i="23"/>
  <c r="T15" i="23"/>
  <c r="Q15" i="23"/>
  <c r="N15" i="23"/>
  <c r="K15" i="23"/>
  <c r="H15" i="23"/>
  <c r="E15" i="23"/>
  <c r="AC14" i="23"/>
  <c r="Z14" i="23"/>
  <c r="W14" i="23"/>
  <c r="T14" i="23"/>
  <c r="Q14" i="23"/>
  <c r="N14" i="23"/>
  <c r="K14" i="23"/>
  <c r="H14" i="23"/>
  <c r="E14" i="23"/>
  <c r="AC13" i="23"/>
  <c r="Z13" i="23"/>
  <c r="W13" i="23"/>
  <c r="T13" i="23"/>
  <c r="Q13" i="23"/>
  <c r="N13" i="23"/>
  <c r="K13" i="23"/>
  <c r="H13" i="23"/>
  <c r="E13" i="23"/>
  <c r="AC12" i="23"/>
  <c r="Z12" i="23"/>
  <c r="W12" i="23"/>
  <c r="T12" i="23"/>
  <c r="Q12" i="23"/>
  <c r="N12" i="23"/>
  <c r="K12" i="23"/>
  <c r="H12" i="23"/>
  <c r="E12" i="23"/>
  <c r="AC11" i="23"/>
  <c r="Z11" i="23"/>
  <c r="W11" i="23"/>
  <c r="T11" i="23"/>
  <c r="Q11" i="23"/>
  <c r="N11" i="23"/>
  <c r="K11" i="23"/>
  <c r="H11" i="23"/>
  <c r="E11" i="23"/>
  <c r="AC10" i="23"/>
  <c r="Z10" i="23"/>
  <c r="W10" i="23"/>
  <c r="T10" i="23"/>
  <c r="Q10" i="23"/>
  <c r="N10" i="23"/>
  <c r="K10" i="23"/>
  <c r="H10" i="23"/>
  <c r="E10" i="23"/>
  <c r="AC9" i="23"/>
  <c r="Z9" i="23"/>
  <c r="W9" i="23"/>
  <c r="T9" i="23"/>
  <c r="Q9" i="23"/>
  <c r="N9" i="23"/>
  <c r="K9" i="23"/>
  <c r="H9" i="23"/>
  <c r="E9" i="23"/>
  <c r="AC8" i="23"/>
  <c r="Z8" i="23"/>
  <c r="W8" i="23"/>
  <c r="T8" i="23"/>
  <c r="Q8" i="23"/>
  <c r="N8" i="23"/>
  <c r="K8" i="23"/>
  <c r="H8" i="23"/>
  <c r="E8" i="23"/>
  <c r="AC24" i="22"/>
  <c r="Z24" i="22"/>
  <c r="W24" i="22"/>
  <c r="T24" i="22"/>
  <c r="Q24" i="22"/>
  <c r="N24" i="22"/>
  <c r="K24" i="22"/>
  <c r="H24" i="22"/>
  <c r="E24" i="22"/>
  <c r="AC23" i="22"/>
  <c r="Z23" i="22"/>
  <c r="W23" i="22"/>
  <c r="T23" i="22"/>
  <c r="Q23" i="22"/>
  <c r="N23" i="22"/>
  <c r="K23" i="22"/>
  <c r="H23" i="22"/>
  <c r="E23" i="22"/>
  <c r="AC22" i="22"/>
  <c r="Z22" i="22"/>
  <c r="W22" i="22"/>
  <c r="T22" i="22"/>
  <c r="Q22" i="22"/>
  <c r="N22" i="22"/>
  <c r="K22" i="22"/>
  <c r="H22" i="22"/>
  <c r="E22" i="22"/>
  <c r="AC21" i="22"/>
  <c r="Z21" i="22"/>
  <c r="W21" i="22"/>
  <c r="T21" i="22"/>
  <c r="Q21" i="22"/>
  <c r="N21" i="22"/>
  <c r="K21" i="22"/>
  <c r="H21" i="22"/>
  <c r="E21" i="22"/>
  <c r="AC20" i="22"/>
  <c r="Z20" i="22"/>
  <c r="W20" i="22"/>
  <c r="T20" i="22"/>
  <c r="Q20" i="22"/>
  <c r="N20" i="22"/>
  <c r="K20" i="22"/>
  <c r="H20" i="22"/>
  <c r="E20" i="22"/>
  <c r="AC19" i="22"/>
  <c r="Z19" i="22"/>
  <c r="W19" i="22"/>
  <c r="T19" i="22"/>
  <c r="Q19" i="22"/>
  <c r="N19" i="22"/>
  <c r="K19" i="22"/>
  <c r="H19" i="22"/>
  <c r="E19" i="22"/>
  <c r="AC18" i="22"/>
  <c r="Z18" i="22"/>
  <c r="W18" i="22"/>
  <c r="T18" i="22"/>
  <c r="Q18" i="22"/>
  <c r="N18" i="22"/>
  <c r="K18" i="22"/>
  <c r="H18" i="22"/>
  <c r="E18" i="22"/>
  <c r="AC17" i="22"/>
  <c r="Z17" i="22"/>
  <c r="W17" i="22"/>
  <c r="T17" i="22"/>
  <c r="Q17" i="22"/>
  <c r="N17" i="22"/>
  <c r="K17" i="22"/>
  <c r="H17" i="22"/>
  <c r="E17" i="22"/>
  <c r="AC16" i="22"/>
  <c r="Z16" i="22"/>
  <c r="W16" i="22"/>
  <c r="T16" i="22"/>
  <c r="Q16" i="22"/>
  <c r="N16" i="22"/>
  <c r="K16" i="22"/>
  <c r="H16" i="22"/>
  <c r="E16" i="22"/>
  <c r="AC15" i="22"/>
  <c r="Z15" i="22"/>
  <c r="W15" i="22"/>
  <c r="T15" i="22"/>
  <c r="Q15" i="22"/>
  <c r="N15" i="22"/>
  <c r="K15" i="22"/>
  <c r="H15" i="22"/>
  <c r="E15" i="22"/>
  <c r="AC14" i="22"/>
  <c r="Z14" i="22"/>
  <c r="W14" i="22"/>
  <c r="T14" i="22"/>
  <c r="Q14" i="22"/>
  <c r="N14" i="22"/>
  <c r="K14" i="22"/>
  <c r="H14" i="22"/>
  <c r="E14" i="22"/>
  <c r="AC13" i="22"/>
  <c r="Z13" i="22"/>
  <c r="W13" i="22"/>
  <c r="T13" i="22"/>
  <c r="Q13" i="22"/>
  <c r="N13" i="22"/>
  <c r="K13" i="22"/>
  <c r="H13" i="22"/>
  <c r="E13" i="22"/>
  <c r="AC12" i="22"/>
  <c r="Z12" i="22"/>
  <c r="W12" i="22"/>
  <c r="T12" i="22"/>
  <c r="Q12" i="22"/>
  <c r="N12" i="22"/>
  <c r="K12" i="22"/>
  <c r="H12" i="22"/>
  <c r="E12" i="22"/>
  <c r="AC11" i="22"/>
  <c r="Z11" i="22"/>
  <c r="W11" i="22"/>
  <c r="T11" i="22"/>
  <c r="Q11" i="22"/>
  <c r="N11" i="22"/>
  <c r="K11" i="22"/>
  <c r="H11" i="22"/>
  <c r="E11" i="22"/>
  <c r="AC10" i="22"/>
  <c r="Z10" i="22"/>
  <c r="W10" i="22"/>
  <c r="T10" i="22"/>
  <c r="Q10" i="22"/>
  <c r="N10" i="22"/>
  <c r="K10" i="22"/>
  <c r="H10" i="22"/>
  <c r="E10" i="22"/>
  <c r="AC9" i="22"/>
  <c r="Z9" i="22"/>
  <c r="W9" i="22"/>
  <c r="T9" i="22"/>
  <c r="Q9" i="22"/>
  <c r="N9" i="22"/>
  <c r="K9" i="22"/>
  <c r="H9" i="22"/>
  <c r="E9" i="22"/>
  <c r="AC8" i="22"/>
  <c r="Z8" i="22"/>
  <c r="W8" i="22"/>
  <c r="T8" i="22"/>
  <c r="Q8" i="22"/>
  <c r="N8" i="22"/>
  <c r="K8" i="22"/>
  <c r="H8" i="22"/>
  <c r="E8" i="22"/>
  <c r="AC24" i="21"/>
  <c r="Z24" i="21"/>
  <c r="W24" i="21"/>
  <c r="T24" i="21"/>
  <c r="Q24" i="21"/>
  <c r="N24" i="21"/>
  <c r="K24" i="21"/>
  <c r="H24" i="21"/>
  <c r="E24" i="21"/>
  <c r="AC23" i="21"/>
  <c r="Z23" i="21"/>
  <c r="W23" i="21"/>
  <c r="T23" i="21"/>
  <c r="Q23" i="21"/>
  <c r="N23" i="21"/>
  <c r="K23" i="21"/>
  <c r="H23" i="21"/>
  <c r="E23" i="21"/>
  <c r="AC22" i="21"/>
  <c r="Z22" i="21"/>
  <c r="W22" i="21"/>
  <c r="T22" i="21"/>
  <c r="Q22" i="21"/>
  <c r="N22" i="21"/>
  <c r="K22" i="21"/>
  <c r="H22" i="21"/>
  <c r="E22" i="21"/>
  <c r="AC21" i="21"/>
  <c r="Z21" i="21"/>
  <c r="W21" i="21"/>
  <c r="T21" i="21"/>
  <c r="Q21" i="21"/>
  <c r="N21" i="21"/>
  <c r="K21" i="21"/>
  <c r="H21" i="21"/>
  <c r="E21" i="21"/>
  <c r="AC20" i="21"/>
  <c r="Z20" i="21"/>
  <c r="W20" i="21"/>
  <c r="T20" i="21"/>
  <c r="Q20" i="21"/>
  <c r="N20" i="21"/>
  <c r="K20" i="21"/>
  <c r="H20" i="21"/>
  <c r="E20" i="21"/>
  <c r="AC19" i="21"/>
  <c r="Z19" i="21"/>
  <c r="W19" i="21"/>
  <c r="T19" i="21"/>
  <c r="Q19" i="21"/>
  <c r="N19" i="21"/>
  <c r="K19" i="21"/>
  <c r="H19" i="21"/>
  <c r="E19" i="21"/>
  <c r="AC18" i="21"/>
  <c r="Z18" i="21"/>
  <c r="W18" i="21"/>
  <c r="T18" i="21"/>
  <c r="Q18" i="21"/>
  <c r="N18" i="21"/>
  <c r="K18" i="21"/>
  <c r="H18" i="21"/>
  <c r="E18" i="21"/>
  <c r="AC17" i="21"/>
  <c r="Z17" i="21"/>
  <c r="W17" i="21"/>
  <c r="T17" i="21"/>
  <c r="Q17" i="21"/>
  <c r="N17" i="21"/>
  <c r="K17" i="21"/>
  <c r="H17" i="21"/>
  <c r="E17" i="21"/>
  <c r="AC16" i="21"/>
  <c r="Z16" i="21"/>
  <c r="W16" i="21"/>
  <c r="T16" i="21"/>
  <c r="Q16" i="21"/>
  <c r="N16" i="21"/>
  <c r="K16" i="21"/>
  <c r="H16" i="21"/>
  <c r="E16" i="21"/>
  <c r="AC15" i="21"/>
  <c r="Z15" i="21"/>
  <c r="W15" i="21"/>
  <c r="T15" i="21"/>
  <c r="Q15" i="21"/>
  <c r="N15" i="21"/>
  <c r="K15" i="21"/>
  <c r="H15" i="21"/>
  <c r="E15" i="21"/>
  <c r="AC14" i="21"/>
  <c r="Z14" i="21"/>
  <c r="W14" i="21"/>
  <c r="T14" i="21"/>
  <c r="Q14" i="21"/>
  <c r="N14" i="21"/>
  <c r="K14" i="21"/>
  <c r="H14" i="21"/>
  <c r="E14" i="21"/>
  <c r="AC13" i="21"/>
  <c r="Z13" i="21"/>
  <c r="W13" i="21"/>
  <c r="T13" i="21"/>
  <c r="Q13" i="21"/>
  <c r="N13" i="21"/>
  <c r="K13" i="21"/>
  <c r="H13" i="21"/>
  <c r="E13" i="21"/>
  <c r="AC12" i="21"/>
  <c r="Z12" i="21"/>
  <c r="W12" i="21"/>
  <c r="T12" i="21"/>
  <c r="Q12" i="21"/>
  <c r="N12" i="21"/>
  <c r="K12" i="21"/>
  <c r="H12" i="21"/>
  <c r="E12" i="21"/>
  <c r="AC11" i="21"/>
  <c r="Z11" i="21"/>
  <c r="W11" i="21"/>
  <c r="T11" i="21"/>
  <c r="Q11" i="21"/>
  <c r="N11" i="21"/>
  <c r="K11" i="21"/>
  <c r="H11" i="21"/>
  <c r="E11" i="21"/>
  <c r="AC10" i="21"/>
  <c r="Z10" i="21"/>
  <c r="W10" i="21"/>
  <c r="T10" i="21"/>
  <c r="Q10" i="21"/>
  <c r="N10" i="21"/>
  <c r="K10" i="21"/>
  <c r="H10" i="21"/>
  <c r="E10" i="21"/>
  <c r="AC9" i="21"/>
  <c r="Z9" i="21"/>
  <c r="W9" i="21"/>
  <c r="T9" i="21"/>
  <c r="Q9" i="21"/>
  <c r="N9" i="21"/>
  <c r="K9" i="21"/>
  <c r="H9" i="21"/>
  <c r="E9" i="21"/>
  <c r="AC8" i="21"/>
  <c r="Z8" i="21"/>
  <c r="W8" i="21"/>
  <c r="T8" i="21"/>
  <c r="Q8" i="21"/>
  <c r="N8" i="21"/>
  <c r="K8" i="21"/>
  <c r="H8" i="21"/>
  <c r="E8" i="21"/>
  <c r="AC24" i="20"/>
  <c r="Z24" i="20"/>
  <c r="W24" i="20"/>
  <c r="T24" i="20"/>
  <c r="Q24" i="20"/>
  <c r="N24" i="20"/>
  <c r="K24" i="20"/>
  <c r="H24" i="20"/>
  <c r="E24" i="20"/>
  <c r="AC23" i="20"/>
  <c r="Z23" i="20"/>
  <c r="W23" i="20"/>
  <c r="T23" i="20"/>
  <c r="Q23" i="20"/>
  <c r="N23" i="20"/>
  <c r="K23" i="20"/>
  <c r="H23" i="20"/>
  <c r="E23" i="20"/>
  <c r="AC22" i="20"/>
  <c r="Z22" i="20"/>
  <c r="W22" i="20"/>
  <c r="T22" i="20"/>
  <c r="Q22" i="20"/>
  <c r="N22" i="20"/>
  <c r="K22" i="20"/>
  <c r="H22" i="20"/>
  <c r="E22" i="20"/>
  <c r="AC21" i="20"/>
  <c r="Z21" i="20"/>
  <c r="W21" i="20"/>
  <c r="T21" i="20"/>
  <c r="Q21" i="20"/>
  <c r="N21" i="20"/>
  <c r="K21" i="20"/>
  <c r="H21" i="20"/>
  <c r="E21" i="20"/>
  <c r="AC20" i="20"/>
  <c r="Z20" i="20"/>
  <c r="W20" i="20"/>
  <c r="T20" i="20"/>
  <c r="Q20" i="20"/>
  <c r="N20" i="20"/>
  <c r="K20" i="20"/>
  <c r="H20" i="20"/>
  <c r="E20" i="20"/>
  <c r="AC19" i="20"/>
  <c r="Z19" i="20"/>
  <c r="W19" i="20"/>
  <c r="T19" i="20"/>
  <c r="Q19" i="20"/>
  <c r="N19" i="20"/>
  <c r="K19" i="20"/>
  <c r="H19" i="20"/>
  <c r="E19" i="20"/>
  <c r="AC18" i="20"/>
  <c r="Z18" i="20"/>
  <c r="W18" i="20"/>
  <c r="T18" i="20"/>
  <c r="Q18" i="20"/>
  <c r="N18" i="20"/>
  <c r="K18" i="20"/>
  <c r="H18" i="20"/>
  <c r="E18" i="20"/>
  <c r="AC17" i="20"/>
  <c r="Z17" i="20"/>
  <c r="W17" i="20"/>
  <c r="T17" i="20"/>
  <c r="Q17" i="20"/>
  <c r="N17" i="20"/>
  <c r="K17" i="20"/>
  <c r="H17" i="20"/>
  <c r="E17" i="20"/>
  <c r="AC16" i="20"/>
  <c r="Z16" i="20"/>
  <c r="W16" i="20"/>
  <c r="T16" i="20"/>
  <c r="Q16" i="20"/>
  <c r="N16" i="20"/>
  <c r="K16" i="20"/>
  <c r="H16" i="20"/>
  <c r="E16" i="20"/>
  <c r="AC15" i="20"/>
  <c r="Z15" i="20"/>
  <c r="W15" i="20"/>
  <c r="T15" i="20"/>
  <c r="Q15" i="20"/>
  <c r="N15" i="20"/>
  <c r="K15" i="20"/>
  <c r="H15" i="20"/>
  <c r="E15" i="20"/>
  <c r="AC14" i="20"/>
  <c r="Z14" i="20"/>
  <c r="W14" i="20"/>
  <c r="T14" i="20"/>
  <c r="Q14" i="20"/>
  <c r="N14" i="20"/>
  <c r="K14" i="20"/>
  <c r="H14" i="20"/>
  <c r="E14" i="20"/>
  <c r="AC13" i="20"/>
  <c r="Z13" i="20"/>
  <c r="W13" i="20"/>
  <c r="T13" i="20"/>
  <c r="Q13" i="20"/>
  <c r="N13" i="20"/>
  <c r="K13" i="20"/>
  <c r="H13" i="20"/>
  <c r="E13" i="20"/>
  <c r="AC12" i="20"/>
  <c r="Z12" i="20"/>
  <c r="W12" i="20"/>
  <c r="T12" i="20"/>
  <c r="Q12" i="20"/>
  <c r="N12" i="20"/>
  <c r="K12" i="20"/>
  <c r="H12" i="20"/>
  <c r="E12" i="20"/>
  <c r="AC11" i="20"/>
  <c r="Z11" i="20"/>
  <c r="W11" i="20"/>
  <c r="T11" i="20"/>
  <c r="Q11" i="20"/>
  <c r="N11" i="20"/>
  <c r="K11" i="20"/>
  <c r="H11" i="20"/>
  <c r="E11" i="20"/>
  <c r="AC10" i="20"/>
  <c r="Z10" i="20"/>
  <c r="W10" i="20"/>
  <c r="T10" i="20"/>
  <c r="Q10" i="20"/>
  <c r="N10" i="20"/>
  <c r="K10" i="20"/>
  <c r="H10" i="20"/>
  <c r="E10" i="20"/>
  <c r="AC9" i="20"/>
  <c r="Z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24" i="10"/>
  <c r="Z24" i="10"/>
  <c r="W24" i="10"/>
  <c r="T24" i="10"/>
  <c r="Q24" i="10"/>
  <c r="N24" i="10"/>
  <c r="K24" i="10"/>
  <c r="H24" i="10"/>
  <c r="E24" i="10"/>
  <c r="AC23" i="10"/>
  <c r="Z23" i="10"/>
  <c r="W23" i="10"/>
  <c r="T23" i="10"/>
  <c r="Q23" i="10"/>
  <c r="N23" i="10"/>
  <c r="K23" i="10"/>
  <c r="H23" i="10"/>
  <c r="E23" i="10"/>
  <c r="AC22" i="10"/>
  <c r="Z22" i="10"/>
  <c r="W22" i="10"/>
  <c r="T22" i="10"/>
  <c r="Q22" i="10"/>
  <c r="N22" i="10"/>
  <c r="K22" i="10"/>
  <c r="H22" i="10"/>
  <c r="E22" i="10"/>
  <c r="AC21" i="10"/>
  <c r="Z21" i="10"/>
  <c r="W21" i="10"/>
  <c r="T21" i="10"/>
  <c r="Q21" i="10"/>
  <c r="N21" i="10"/>
  <c r="K21" i="10"/>
  <c r="H21" i="10"/>
  <c r="E21" i="10"/>
  <c r="AC20" i="10"/>
  <c r="Z20" i="10"/>
  <c r="W20" i="10"/>
  <c r="T20" i="10"/>
  <c r="Q20" i="10"/>
  <c r="N20" i="10"/>
  <c r="K20" i="10"/>
  <c r="H20" i="10"/>
  <c r="E20" i="10"/>
  <c r="AC19" i="10"/>
  <c r="Z19" i="10"/>
  <c r="W19" i="10"/>
  <c r="T19" i="10"/>
  <c r="Q19" i="10"/>
  <c r="N19" i="10"/>
  <c r="K19" i="10"/>
  <c r="H19" i="10"/>
  <c r="E19" i="10"/>
  <c r="AC18" i="10"/>
  <c r="Z18" i="10"/>
  <c r="W18" i="10"/>
  <c r="T18" i="10"/>
  <c r="Q18" i="10"/>
  <c r="N18" i="10"/>
  <c r="K18" i="10"/>
  <c r="H18" i="10"/>
  <c r="E18" i="10"/>
  <c r="AC17" i="10"/>
  <c r="Z17" i="10"/>
  <c r="W17" i="10"/>
  <c r="T17" i="10"/>
  <c r="Q17" i="10"/>
  <c r="N17" i="10"/>
  <c r="K17" i="10"/>
  <c r="H17" i="10"/>
  <c r="E17" i="10"/>
  <c r="AC16" i="10"/>
  <c r="Z16" i="10"/>
  <c r="W16" i="10"/>
  <c r="T16" i="10"/>
  <c r="Q16" i="10"/>
  <c r="N16" i="10"/>
  <c r="K16" i="10"/>
  <c r="H16" i="10"/>
  <c r="E16" i="10"/>
  <c r="AC15" i="10"/>
  <c r="Z15" i="10"/>
  <c r="W15" i="10"/>
  <c r="T15" i="10"/>
  <c r="Q15" i="10"/>
  <c r="N15" i="10"/>
  <c r="K15" i="10"/>
  <c r="H15" i="10"/>
  <c r="E15" i="10"/>
  <c r="AC14" i="10"/>
  <c r="Z14" i="10"/>
  <c r="W14" i="10"/>
  <c r="T14" i="10"/>
  <c r="Q14" i="10"/>
  <c r="N14" i="10"/>
  <c r="K14" i="10"/>
  <c r="H14" i="10"/>
  <c r="E14" i="10"/>
  <c r="AC13" i="10"/>
  <c r="Z13" i="10"/>
  <c r="W13" i="10"/>
  <c r="T13" i="10"/>
  <c r="Q13" i="10"/>
  <c r="N13" i="10"/>
  <c r="K13" i="10"/>
  <c r="H13" i="10"/>
  <c r="E13" i="10"/>
  <c r="AC12" i="10"/>
  <c r="Z12" i="10"/>
  <c r="W12" i="10"/>
  <c r="T12" i="10"/>
  <c r="Q12" i="10"/>
  <c r="N12" i="10"/>
  <c r="K12" i="10"/>
  <c r="H12" i="10"/>
  <c r="E12" i="10"/>
  <c r="AC11" i="10"/>
  <c r="Z11" i="10"/>
  <c r="W11" i="10"/>
  <c r="T11" i="10"/>
  <c r="Q11" i="10"/>
  <c r="N11" i="10"/>
  <c r="K11" i="10"/>
  <c r="H11" i="10"/>
  <c r="E11" i="10"/>
  <c r="AC10" i="10"/>
  <c r="Z10" i="10"/>
  <c r="W10" i="10"/>
  <c r="T10" i="10"/>
  <c r="Q10" i="10"/>
  <c r="N10" i="10"/>
  <c r="K10" i="10"/>
  <c r="H10" i="10"/>
  <c r="E10" i="10"/>
  <c r="AC9" i="10"/>
  <c r="Z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4" i="18"/>
  <c r="Z24" i="18"/>
  <c r="W24" i="18"/>
  <c r="T24" i="18"/>
  <c r="Q24" i="18"/>
  <c r="N24" i="18"/>
  <c r="K24" i="18"/>
  <c r="H24" i="18"/>
  <c r="E24" i="18"/>
  <c r="AC23" i="18"/>
  <c r="Z23" i="18"/>
  <c r="W23" i="18"/>
  <c r="T23" i="18"/>
  <c r="Q23" i="18"/>
  <c r="N23" i="18"/>
  <c r="K23" i="18"/>
  <c r="H23" i="18"/>
  <c r="E23" i="18"/>
  <c r="AC22" i="18"/>
  <c r="Z22" i="18"/>
  <c r="W22" i="18"/>
  <c r="T22" i="18"/>
  <c r="Q22" i="18"/>
  <c r="N22" i="18"/>
  <c r="K22" i="18"/>
  <c r="H22" i="18"/>
  <c r="E22" i="18"/>
  <c r="AC21" i="18"/>
  <c r="Z21" i="18"/>
  <c r="W21" i="18"/>
  <c r="T21" i="18"/>
  <c r="Q21" i="18"/>
  <c r="N21" i="18"/>
  <c r="K21" i="18"/>
  <c r="H21" i="18"/>
  <c r="E21" i="18"/>
  <c r="AC20" i="18"/>
  <c r="Z20" i="18"/>
  <c r="W20" i="18"/>
  <c r="T20" i="18"/>
  <c r="Q20" i="18"/>
  <c r="N20" i="18"/>
  <c r="K20" i="18"/>
  <c r="H20" i="18"/>
  <c r="E20" i="18"/>
  <c r="AC19" i="18"/>
  <c r="Z19" i="18"/>
  <c r="W19" i="18"/>
  <c r="T19" i="18"/>
  <c r="Q19" i="18"/>
  <c r="N19" i="18"/>
  <c r="K19" i="18"/>
  <c r="H19" i="18"/>
  <c r="E19" i="18"/>
  <c r="AC18" i="18"/>
  <c r="Z18" i="18"/>
  <c r="W18" i="18"/>
  <c r="T18" i="18"/>
  <c r="Q18" i="18"/>
  <c r="N18" i="18"/>
  <c r="K18" i="18"/>
  <c r="H18" i="18"/>
  <c r="E18" i="18"/>
  <c r="AC17" i="18"/>
  <c r="Z17" i="18"/>
  <c r="W17" i="18"/>
  <c r="T17" i="18"/>
  <c r="Q17" i="18"/>
  <c r="N17" i="18"/>
  <c r="K17" i="18"/>
  <c r="H17" i="18"/>
  <c r="E17" i="18"/>
  <c r="AC16" i="18"/>
  <c r="Z16" i="18"/>
  <c r="W16" i="18"/>
  <c r="T16" i="18"/>
  <c r="Q16" i="18"/>
  <c r="N16" i="18"/>
  <c r="K16" i="18"/>
  <c r="H16" i="18"/>
  <c r="E16" i="18"/>
  <c r="AC15" i="18"/>
  <c r="Z15" i="18"/>
  <c r="W15" i="18"/>
  <c r="T15" i="18"/>
  <c r="Q15" i="18"/>
  <c r="N15" i="18"/>
  <c r="K15" i="18"/>
  <c r="H15" i="18"/>
  <c r="E15" i="18"/>
  <c r="AC14" i="18"/>
  <c r="Z14" i="18"/>
  <c r="W14" i="18"/>
  <c r="T14" i="18"/>
  <c r="Q14" i="18"/>
  <c r="N14" i="18"/>
  <c r="K14" i="18"/>
  <c r="H14" i="18"/>
  <c r="E14" i="18"/>
  <c r="AC13" i="18"/>
  <c r="Z13" i="18"/>
  <c r="W13" i="18"/>
  <c r="T13" i="18"/>
  <c r="Q13" i="18"/>
  <c r="N13" i="18"/>
  <c r="K13" i="18"/>
  <c r="H13" i="18"/>
  <c r="E13" i="18"/>
  <c r="AC12" i="18"/>
  <c r="Z12" i="18"/>
  <c r="W12" i="18"/>
  <c r="T12" i="18"/>
  <c r="Q12" i="18"/>
  <c r="N12" i="18"/>
  <c r="K12" i="18"/>
  <c r="H12" i="18"/>
  <c r="E12" i="18"/>
  <c r="AC11" i="18"/>
  <c r="Z11" i="18"/>
  <c r="W11" i="18"/>
  <c r="T11" i="18"/>
  <c r="Q11" i="18"/>
  <c r="N11" i="18"/>
  <c r="K11" i="18"/>
  <c r="H11" i="18"/>
  <c r="E11" i="18"/>
  <c r="AC10" i="18"/>
  <c r="Z10" i="18"/>
  <c r="W10" i="18"/>
  <c r="T10" i="18"/>
  <c r="Q10" i="18"/>
  <c r="N10" i="18"/>
  <c r="K10" i="18"/>
  <c r="H10" i="18"/>
  <c r="E10" i="18"/>
  <c r="AC9" i="18"/>
  <c r="Z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4" i="7"/>
  <c r="Z24" i="7"/>
  <c r="W24" i="7"/>
  <c r="T24" i="7"/>
  <c r="Q24" i="7"/>
  <c r="N24" i="7"/>
  <c r="K24" i="7"/>
  <c r="H24" i="7"/>
  <c r="E24" i="7"/>
  <c r="AC23" i="7"/>
  <c r="Z23" i="7"/>
  <c r="W23" i="7"/>
  <c r="T23" i="7"/>
  <c r="Q23" i="7"/>
  <c r="N23" i="7"/>
  <c r="K23" i="7"/>
  <c r="H23" i="7"/>
  <c r="E23" i="7"/>
  <c r="AC22" i="7"/>
  <c r="Z22" i="7"/>
  <c r="W22" i="7"/>
  <c r="T22" i="7"/>
  <c r="Q22" i="7"/>
  <c r="N22" i="7"/>
  <c r="K22" i="7"/>
  <c r="H22" i="7"/>
  <c r="E22" i="7"/>
  <c r="AC21" i="7"/>
  <c r="Z21" i="7"/>
  <c r="W21" i="7"/>
  <c r="T21" i="7"/>
  <c r="Q21" i="7"/>
  <c r="N21" i="7"/>
  <c r="K21" i="7"/>
  <c r="H21" i="7"/>
  <c r="E21" i="7"/>
  <c r="AC20" i="7"/>
  <c r="Z20" i="7"/>
  <c r="W20" i="7"/>
  <c r="T20" i="7"/>
  <c r="Q20" i="7"/>
  <c r="N20" i="7"/>
  <c r="K20" i="7"/>
  <c r="H20" i="7"/>
  <c r="E20" i="7"/>
  <c r="AC19" i="7"/>
  <c r="Z19" i="7"/>
  <c r="W19" i="7"/>
  <c r="T19" i="7"/>
  <c r="Q19" i="7"/>
  <c r="N19" i="7"/>
  <c r="K19" i="7"/>
  <c r="H19" i="7"/>
  <c r="E19" i="7"/>
  <c r="AC18" i="7"/>
  <c r="Z18" i="7"/>
  <c r="W18" i="7"/>
  <c r="T18" i="7"/>
  <c r="Q18" i="7"/>
  <c r="N18" i="7"/>
  <c r="K18" i="7"/>
  <c r="H18" i="7"/>
  <c r="E18" i="7"/>
  <c r="AC17" i="7"/>
  <c r="Z17" i="7"/>
  <c r="W17" i="7"/>
  <c r="T17" i="7"/>
  <c r="Q17" i="7"/>
  <c r="N17" i="7"/>
  <c r="K17" i="7"/>
  <c r="H17" i="7"/>
  <c r="E17" i="7"/>
  <c r="AC16" i="7"/>
  <c r="Z16" i="7"/>
  <c r="W16" i="7"/>
  <c r="T16" i="7"/>
  <c r="Q16" i="7"/>
  <c r="N16" i="7"/>
  <c r="K16" i="7"/>
  <c r="H16" i="7"/>
  <c r="E16" i="7"/>
  <c r="AC15" i="7"/>
  <c r="Z15" i="7"/>
  <c r="W15" i="7"/>
  <c r="T15" i="7"/>
  <c r="Q15" i="7"/>
  <c r="N15" i="7"/>
  <c r="K15" i="7"/>
  <c r="H15" i="7"/>
  <c r="E15" i="7"/>
  <c r="AC14" i="7"/>
  <c r="Z14" i="7"/>
  <c r="W14" i="7"/>
  <c r="T14" i="7"/>
  <c r="Q14" i="7"/>
  <c r="N14" i="7"/>
  <c r="K14" i="7"/>
  <c r="H14" i="7"/>
  <c r="E14" i="7"/>
  <c r="AC13" i="7"/>
  <c r="Z13" i="7"/>
  <c r="W13" i="7"/>
  <c r="T13" i="7"/>
  <c r="Q13" i="7"/>
  <c r="N13" i="7"/>
  <c r="K13" i="7"/>
  <c r="H13" i="7"/>
  <c r="E13" i="7"/>
  <c r="AC12" i="7"/>
  <c r="Z12" i="7"/>
  <c r="W12" i="7"/>
  <c r="T12" i="7"/>
  <c r="Q12" i="7"/>
  <c r="N12" i="7"/>
  <c r="K12" i="7"/>
  <c r="H12" i="7"/>
  <c r="E12" i="7"/>
  <c r="AC11" i="7"/>
  <c r="Z11" i="7"/>
  <c r="W11" i="7"/>
  <c r="T11" i="7"/>
  <c r="Q11" i="7"/>
  <c r="N11" i="7"/>
  <c r="K11" i="7"/>
  <c r="H11" i="7"/>
  <c r="E11" i="7"/>
  <c r="AC10" i="7"/>
  <c r="Z10" i="7"/>
  <c r="W10" i="7"/>
  <c r="T10" i="7"/>
  <c r="Q10" i="7"/>
  <c r="N10" i="7"/>
  <c r="K10" i="7"/>
  <c r="H10" i="7"/>
  <c r="E10" i="7"/>
  <c r="AC9" i="7"/>
  <c r="Z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4" i="15"/>
  <c r="Z24" i="15"/>
  <c r="W24" i="15"/>
  <c r="T24" i="15"/>
  <c r="Q24" i="15"/>
  <c r="N24" i="15"/>
  <c r="K24" i="15"/>
  <c r="H24" i="15"/>
  <c r="E24" i="15"/>
  <c r="AC23" i="15"/>
  <c r="Z23" i="15"/>
  <c r="W23" i="15"/>
  <c r="T23" i="15"/>
  <c r="Q23" i="15"/>
  <c r="N23" i="15"/>
  <c r="K23" i="15"/>
  <c r="H23" i="15"/>
  <c r="E23" i="15"/>
  <c r="AC22" i="15"/>
  <c r="Z22" i="15"/>
  <c r="W22" i="15"/>
  <c r="T22" i="15"/>
  <c r="Q22" i="15"/>
  <c r="N22" i="15"/>
  <c r="K22" i="15"/>
  <c r="H22" i="15"/>
  <c r="E22" i="15"/>
  <c r="AC21" i="15"/>
  <c r="Z21" i="15"/>
  <c r="W21" i="15"/>
  <c r="T21" i="15"/>
  <c r="Q21" i="15"/>
  <c r="N21" i="15"/>
  <c r="K21" i="15"/>
  <c r="H21" i="15"/>
  <c r="E21" i="15"/>
  <c r="AC20" i="15"/>
  <c r="Z20" i="15"/>
  <c r="W20" i="15"/>
  <c r="T20" i="15"/>
  <c r="Q20" i="15"/>
  <c r="N20" i="15"/>
  <c r="K20" i="15"/>
  <c r="H20" i="15"/>
  <c r="E20" i="15"/>
  <c r="AC19" i="15"/>
  <c r="Z19" i="15"/>
  <c r="W19" i="15"/>
  <c r="T19" i="15"/>
  <c r="Q19" i="15"/>
  <c r="N19" i="15"/>
  <c r="K19" i="15"/>
  <c r="H19" i="15"/>
  <c r="E19" i="15"/>
  <c r="AC18" i="15"/>
  <c r="Z18" i="15"/>
  <c r="W18" i="15"/>
  <c r="T18" i="15"/>
  <c r="Q18" i="15"/>
  <c r="N18" i="15"/>
  <c r="K18" i="15"/>
  <c r="H18" i="15"/>
  <c r="E18" i="15"/>
  <c r="AC17" i="15"/>
  <c r="Z17" i="15"/>
  <c r="W17" i="15"/>
  <c r="T17" i="15"/>
  <c r="Q17" i="15"/>
  <c r="N17" i="15"/>
  <c r="K17" i="15"/>
  <c r="H17" i="15"/>
  <c r="E17" i="15"/>
  <c r="AC16" i="15"/>
  <c r="Z16" i="15"/>
  <c r="W16" i="15"/>
  <c r="T16" i="15"/>
  <c r="Q16" i="15"/>
  <c r="N16" i="15"/>
  <c r="K16" i="15"/>
  <c r="H16" i="15"/>
  <c r="E16" i="15"/>
  <c r="AC15" i="15"/>
  <c r="Z15" i="15"/>
  <c r="W15" i="15"/>
  <c r="T15" i="15"/>
  <c r="Q15" i="15"/>
  <c r="N15" i="15"/>
  <c r="K15" i="15"/>
  <c r="H15" i="15"/>
  <c r="E15" i="15"/>
  <c r="AC14" i="15"/>
  <c r="Z14" i="15"/>
  <c r="W14" i="15"/>
  <c r="T14" i="15"/>
  <c r="Q14" i="15"/>
  <c r="N14" i="15"/>
  <c r="K14" i="15"/>
  <c r="H14" i="15"/>
  <c r="E14" i="15"/>
  <c r="AC13" i="15"/>
  <c r="Z13" i="15"/>
  <c r="W13" i="15"/>
  <c r="T13" i="15"/>
  <c r="Q13" i="15"/>
  <c r="N13" i="15"/>
  <c r="K13" i="15"/>
  <c r="H13" i="15"/>
  <c r="E13" i="15"/>
  <c r="AC12" i="15"/>
  <c r="Z12" i="15"/>
  <c r="W12" i="15"/>
  <c r="T12" i="15"/>
  <c r="Q12" i="15"/>
  <c r="N12" i="15"/>
  <c r="K12" i="15"/>
  <c r="H12" i="15"/>
  <c r="E12" i="15"/>
  <c r="AC11" i="15"/>
  <c r="Z11" i="15"/>
  <c r="W11" i="15"/>
  <c r="T11" i="15"/>
  <c r="Q11" i="15"/>
  <c r="N11" i="15"/>
  <c r="K11" i="15"/>
  <c r="H11" i="15"/>
  <c r="E11" i="15"/>
  <c r="AC10" i="15"/>
  <c r="Z10" i="15"/>
  <c r="W10" i="15"/>
  <c r="T10" i="15"/>
  <c r="Q10" i="15"/>
  <c r="N10" i="15"/>
  <c r="K10" i="15"/>
  <c r="H10" i="15"/>
  <c r="E10" i="15"/>
  <c r="AC9" i="15"/>
  <c r="Z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4" i="14"/>
  <c r="Z24" i="14"/>
  <c r="W24" i="14"/>
  <c r="T24" i="14"/>
  <c r="Q24" i="14"/>
  <c r="N24" i="14"/>
  <c r="K24" i="14"/>
  <c r="H24" i="14"/>
  <c r="E24" i="14"/>
  <c r="AC23" i="14"/>
  <c r="Z23" i="14"/>
  <c r="W23" i="14"/>
  <c r="T23" i="14"/>
  <c r="Q23" i="14"/>
  <c r="N23" i="14"/>
  <c r="K23" i="14"/>
  <c r="H23" i="14"/>
  <c r="E23" i="14"/>
  <c r="AC22" i="14"/>
  <c r="Z22" i="14"/>
  <c r="W22" i="14"/>
  <c r="T22" i="14"/>
  <c r="Q22" i="14"/>
  <c r="N22" i="14"/>
  <c r="K22" i="14"/>
  <c r="H22" i="14"/>
  <c r="E22" i="14"/>
  <c r="AC21" i="14"/>
  <c r="Z21" i="14"/>
  <c r="W21" i="14"/>
  <c r="T21" i="14"/>
  <c r="Q21" i="14"/>
  <c r="N21" i="14"/>
  <c r="K21" i="14"/>
  <c r="H21" i="14"/>
  <c r="E21" i="14"/>
  <c r="AC20" i="14"/>
  <c r="Z20" i="14"/>
  <c r="W20" i="14"/>
  <c r="T20" i="14"/>
  <c r="Q20" i="14"/>
  <c r="N20" i="14"/>
  <c r="K20" i="14"/>
  <c r="H20" i="14"/>
  <c r="E20" i="14"/>
  <c r="AC19" i="14"/>
  <c r="Z19" i="14"/>
  <c r="W19" i="14"/>
  <c r="T19" i="14"/>
  <c r="Q19" i="14"/>
  <c r="N19" i="14"/>
  <c r="K19" i="14"/>
  <c r="H19" i="14"/>
  <c r="E19" i="14"/>
  <c r="AC18" i="14"/>
  <c r="Z18" i="14"/>
  <c r="W18" i="14"/>
  <c r="T18" i="14"/>
  <c r="Q18" i="14"/>
  <c r="N18" i="14"/>
  <c r="K18" i="14"/>
  <c r="H18" i="14"/>
  <c r="E18" i="14"/>
  <c r="AC17" i="14"/>
  <c r="Z17" i="14"/>
  <c r="W17" i="14"/>
  <c r="T17" i="14"/>
  <c r="Q17" i="14"/>
  <c r="N17" i="14"/>
  <c r="K17" i="14"/>
  <c r="H17" i="14"/>
  <c r="E17" i="14"/>
  <c r="AC16" i="14"/>
  <c r="Z16" i="14"/>
  <c r="W16" i="14"/>
  <c r="T16" i="14"/>
  <c r="Q16" i="14"/>
  <c r="N16" i="14"/>
  <c r="K16" i="14"/>
  <c r="H16" i="14"/>
  <c r="E16" i="14"/>
  <c r="AC15" i="14"/>
  <c r="Z15" i="14"/>
  <c r="W15" i="14"/>
  <c r="T15" i="14"/>
  <c r="Q15" i="14"/>
  <c r="N15" i="14"/>
  <c r="K15" i="14"/>
  <c r="H15" i="14"/>
  <c r="E15" i="14"/>
  <c r="AC14" i="14"/>
  <c r="Z14" i="14"/>
  <c r="W14" i="14"/>
  <c r="T14" i="14"/>
  <c r="Q14" i="14"/>
  <c r="N14" i="14"/>
  <c r="K14" i="14"/>
  <c r="H14" i="14"/>
  <c r="E14" i="14"/>
  <c r="AC13" i="14"/>
  <c r="Z13" i="14"/>
  <c r="W13" i="14"/>
  <c r="T13" i="14"/>
  <c r="Q13" i="14"/>
  <c r="N13" i="14"/>
  <c r="K13" i="14"/>
  <c r="H13" i="14"/>
  <c r="E13" i="14"/>
  <c r="AC12" i="14"/>
  <c r="Z12" i="14"/>
  <c r="W12" i="14"/>
  <c r="T12" i="14"/>
  <c r="Q12" i="14"/>
  <c r="N12" i="14"/>
  <c r="K12" i="14"/>
  <c r="H12" i="14"/>
  <c r="E12" i="14"/>
  <c r="AC11" i="14"/>
  <c r="Z11" i="14"/>
  <c r="W11" i="14"/>
  <c r="T11" i="14"/>
  <c r="Q11" i="14"/>
  <c r="N11" i="14"/>
  <c r="K11" i="14"/>
  <c r="H11" i="14"/>
  <c r="E11" i="14"/>
  <c r="AC10" i="14"/>
  <c r="Z10" i="14"/>
  <c r="W10" i="14"/>
  <c r="T10" i="14"/>
  <c r="Q10" i="14"/>
  <c r="N10" i="14"/>
  <c r="K10" i="14"/>
  <c r="H10" i="14"/>
  <c r="E10" i="14"/>
  <c r="AC9" i="14"/>
  <c r="Z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4" i="13"/>
  <c r="Z24" i="13"/>
  <c r="W24" i="13"/>
  <c r="T24" i="13"/>
  <c r="Q24" i="13"/>
  <c r="N24" i="13"/>
  <c r="K24" i="13"/>
  <c r="H24" i="13"/>
  <c r="E24" i="13"/>
  <c r="AC23" i="13"/>
  <c r="Z23" i="13"/>
  <c r="W23" i="13"/>
  <c r="T23" i="13"/>
  <c r="Q23" i="13"/>
  <c r="N23" i="13"/>
  <c r="K23" i="13"/>
  <c r="H23" i="13"/>
  <c r="E23" i="13"/>
  <c r="AC22" i="13"/>
  <c r="Z22" i="13"/>
  <c r="W22" i="13"/>
  <c r="T22" i="13"/>
  <c r="Q22" i="13"/>
  <c r="N22" i="13"/>
  <c r="K22" i="13"/>
  <c r="H22" i="13"/>
  <c r="E22" i="13"/>
  <c r="AC21" i="13"/>
  <c r="Z21" i="13"/>
  <c r="W21" i="13"/>
  <c r="T21" i="13"/>
  <c r="Q21" i="13"/>
  <c r="N21" i="13"/>
  <c r="K21" i="13"/>
  <c r="H21" i="13"/>
  <c r="E21" i="13"/>
  <c r="AC20" i="13"/>
  <c r="Z20" i="13"/>
  <c r="W20" i="13"/>
  <c r="T20" i="13"/>
  <c r="Q20" i="13"/>
  <c r="N20" i="13"/>
  <c r="K20" i="13"/>
  <c r="H20" i="13"/>
  <c r="E20" i="13"/>
  <c r="AC19" i="13"/>
  <c r="Z19" i="13"/>
  <c r="W19" i="13"/>
  <c r="T19" i="13"/>
  <c r="Q19" i="13"/>
  <c r="N19" i="13"/>
  <c r="K19" i="13"/>
  <c r="H19" i="13"/>
  <c r="E19" i="13"/>
  <c r="AC18" i="13"/>
  <c r="Z18" i="13"/>
  <c r="W18" i="13"/>
  <c r="T18" i="13"/>
  <c r="Q18" i="13"/>
  <c r="N18" i="13"/>
  <c r="K18" i="13"/>
  <c r="H18" i="13"/>
  <c r="E18" i="13"/>
  <c r="AC17" i="13"/>
  <c r="Z17" i="13"/>
  <c r="W17" i="13"/>
  <c r="T17" i="13"/>
  <c r="Q17" i="13"/>
  <c r="N17" i="13"/>
  <c r="K17" i="13"/>
  <c r="H17" i="13"/>
  <c r="E17" i="13"/>
  <c r="AC16" i="13"/>
  <c r="Z16" i="13"/>
  <c r="W16" i="13"/>
  <c r="T16" i="13"/>
  <c r="Q16" i="13"/>
  <c r="N16" i="13"/>
  <c r="K16" i="13"/>
  <c r="H16" i="13"/>
  <c r="E16" i="13"/>
  <c r="AC15" i="13"/>
  <c r="Z15" i="13"/>
  <c r="W15" i="13"/>
  <c r="T15" i="13"/>
  <c r="Q15" i="13"/>
  <c r="N15" i="13"/>
  <c r="K15" i="13"/>
  <c r="H15" i="13"/>
  <c r="E15" i="13"/>
  <c r="AC14" i="13"/>
  <c r="Z14" i="13"/>
  <c r="W14" i="13"/>
  <c r="T14" i="13"/>
  <c r="Q14" i="13"/>
  <c r="N14" i="13"/>
  <c r="K14" i="13"/>
  <c r="H14" i="13"/>
  <c r="E14" i="13"/>
  <c r="AC13" i="13"/>
  <c r="Z13" i="13"/>
  <c r="W13" i="13"/>
  <c r="T13" i="13"/>
  <c r="Q13" i="13"/>
  <c r="N13" i="13"/>
  <c r="K13" i="13"/>
  <c r="H13" i="13"/>
  <c r="E13" i="13"/>
  <c r="AC12" i="13"/>
  <c r="Z12" i="13"/>
  <c r="W12" i="13"/>
  <c r="T12" i="13"/>
  <c r="Q12" i="13"/>
  <c r="N12" i="13"/>
  <c r="K12" i="13"/>
  <c r="H12" i="13"/>
  <c r="E12" i="13"/>
  <c r="AC11" i="13"/>
  <c r="Z11" i="13"/>
  <c r="W11" i="13"/>
  <c r="T11" i="13"/>
  <c r="Q11" i="13"/>
  <c r="N11" i="13"/>
  <c r="K11" i="13"/>
  <c r="H11" i="13"/>
  <c r="E11" i="13"/>
  <c r="AC10" i="13"/>
  <c r="Z10" i="13"/>
  <c r="W10" i="13"/>
  <c r="T10" i="13"/>
  <c r="Q10" i="13"/>
  <c r="N10" i="13"/>
  <c r="K10" i="13"/>
  <c r="H10" i="13"/>
  <c r="E10" i="13"/>
  <c r="AC9" i="13"/>
  <c r="Z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4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AC22" i="12"/>
  <c r="Z22" i="12"/>
  <c r="W22" i="12"/>
  <c r="T22" i="12"/>
  <c r="Q22" i="12"/>
  <c r="N22" i="12"/>
  <c r="K22" i="12"/>
  <c r="H22" i="12"/>
  <c r="E22" i="12"/>
  <c r="AC21" i="12"/>
  <c r="Z21" i="12"/>
  <c r="W21" i="12"/>
  <c r="T21" i="12"/>
  <c r="Q21" i="12"/>
  <c r="N21" i="12"/>
  <c r="K21" i="12"/>
  <c r="H21" i="12"/>
  <c r="E21" i="12"/>
  <c r="AC20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AC18" i="12"/>
  <c r="Z18" i="12"/>
  <c r="W18" i="12"/>
  <c r="T18" i="12"/>
  <c r="Q18" i="12"/>
  <c r="N18" i="12"/>
  <c r="K18" i="12"/>
  <c r="H18" i="12"/>
  <c r="E18" i="12"/>
  <c r="AC17" i="12"/>
  <c r="Z17" i="12"/>
  <c r="W17" i="12"/>
  <c r="T17" i="12"/>
  <c r="Q17" i="12"/>
  <c r="N17" i="12"/>
  <c r="K17" i="12"/>
  <c r="H17" i="12"/>
  <c r="E17" i="12"/>
  <c r="AC16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AC14" i="12"/>
  <c r="Z14" i="12"/>
  <c r="W14" i="12"/>
  <c r="T14" i="12"/>
  <c r="Q14" i="12"/>
  <c r="N14" i="12"/>
  <c r="K14" i="12"/>
  <c r="H14" i="12"/>
  <c r="E14" i="12"/>
  <c r="AC13" i="12"/>
  <c r="Z13" i="12"/>
  <c r="W13" i="12"/>
  <c r="T13" i="12"/>
  <c r="Q13" i="12"/>
  <c r="N13" i="12"/>
  <c r="K13" i="12"/>
  <c r="H13" i="12"/>
  <c r="E13" i="12"/>
  <c r="AC12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AC10" i="12"/>
  <c r="Z10" i="12"/>
  <c r="W10" i="12"/>
  <c r="T10" i="12"/>
  <c r="Q10" i="12"/>
  <c r="N10" i="12"/>
  <c r="K10" i="12"/>
  <c r="H10" i="12"/>
  <c r="E10" i="12"/>
  <c r="AC9" i="12"/>
  <c r="Z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Z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Z10" i="11"/>
  <c r="W10" i="11"/>
  <c r="T10" i="11"/>
  <c r="Q10" i="11"/>
  <c r="N10" i="11"/>
  <c r="K10" i="11"/>
  <c r="H10" i="11"/>
  <c r="E10" i="11"/>
  <c r="AC9" i="11"/>
  <c r="Z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Z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Z10" i="2"/>
  <c r="W10" i="2"/>
  <c r="T10" i="2"/>
  <c r="Q10" i="2"/>
  <c r="N10" i="2"/>
  <c r="K10" i="2"/>
  <c r="H10" i="2"/>
  <c r="E10" i="2"/>
  <c r="AC9" i="2"/>
  <c r="Z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24" i="38"/>
  <c r="Z24" i="38"/>
  <c r="W24" i="38"/>
  <c r="T24" i="38"/>
  <c r="Q24" i="38"/>
  <c r="N24" i="38"/>
  <c r="K24" i="38"/>
  <c r="H24" i="38"/>
  <c r="E24" i="38"/>
  <c r="AC23" i="38"/>
  <c r="Z23" i="38"/>
  <c r="W23" i="38"/>
  <c r="T23" i="38"/>
  <c r="Q23" i="38"/>
  <c r="N23" i="38"/>
  <c r="K23" i="38"/>
  <c r="H23" i="38"/>
  <c r="E23" i="38"/>
  <c r="AC22" i="38"/>
  <c r="Z22" i="38"/>
  <c r="W22" i="38"/>
  <c r="T22" i="38"/>
  <c r="Q22" i="38"/>
  <c r="N22" i="38"/>
  <c r="K22" i="38"/>
  <c r="H22" i="38"/>
  <c r="E22" i="38"/>
  <c r="AC21" i="38"/>
  <c r="Z21" i="38"/>
  <c r="W21" i="38"/>
  <c r="T21" i="38"/>
  <c r="Q21" i="38"/>
  <c r="N21" i="38"/>
  <c r="K21" i="38"/>
  <c r="H21" i="38"/>
  <c r="E21" i="38"/>
  <c r="AC20" i="38"/>
  <c r="Z20" i="38"/>
  <c r="W20" i="38"/>
  <c r="T20" i="38"/>
  <c r="Q20" i="38"/>
  <c r="N20" i="38"/>
  <c r="K20" i="38"/>
  <c r="H20" i="38"/>
  <c r="E20" i="38"/>
  <c r="AC19" i="38"/>
  <c r="Z19" i="38"/>
  <c r="W19" i="38"/>
  <c r="T19" i="38"/>
  <c r="Q19" i="38"/>
  <c r="N19" i="38"/>
  <c r="K19" i="38"/>
  <c r="H19" i="38"/>
  <c r="E19" i="38"/>
  <c r="AC18" i="38"/>
  <c r="Z18" i="38"/>
  <c r="W18" i="38"/>
  <c r="T18" i="38"/>
  <c r="Q18" i="38"/>
  <c r="N18" i="38"/>
  <c r="K18" i="38"/>
  <c r="H18" i="38"/>
  <c r="E18" i="38"/>
  <c r="AC17" i="38"/>
  <c r="Z17" i="38"/>
  <c r="W17" i="38"/>
  <c r="T17" i="38"/>
  <c r="Q17" i="38"/>
  <c r="N17" i="38"/>
  <c r="K17" i="38"/>
  <c r="H17" i="38"/>
  <c r="E17" i="38"/>
  <c r="AC16" i="38"/>
  <c r="Z16" i="38"/>
  <c r="W16" i="38"/>
  <c r="T16" i="38"/>
  <c r="Q16" i="38"/>
  <c r="N16" i="38"/>
  <c r="K16" i="38"/>
  <c r="H16" i="38"/>
  <c r="E16" i="38"/>
  <c r="AC15" i="38"/>
  <c r="Z15" i="38"/>
  <c r="W15" i="38"/>
  <c r="T15" i="38"/>
  <c r="Q15" i="38"/>
  <c r="N15" i="38"/>
  <c r="K15" i="38"/>
  <c r="H15" i="38"/>
  <c r="E15" i="38"/>
  <c r="AC14" i="38"/>
  <c r="Z14" i="38"/>
  <c r="W14" i="38"/>
  <c r="T14" i="38"/>
  <c r="Q14" i="38"/>
  <c r="N14" i="38"/>
  <c r="K14" i="38"/>
  <c r="H14" i="38"/>
  <c r="E14" i="38"/>
  <c r="AC13" i="38"/>
  <c r="Z13" i="38"/>
  <c r="W13" i="38"/>
  <c r="T13" i="38"/>
  <c r="Q13" i="38"/>
  <c r="N13" i="38"/>
  <c r="K13" i="38"/>
  <c r="H13" i="38"/>
  <c r="E13" i="38"/>
  <c r="AC12" i="38"/>
  <c r="Z12" i="38"/>
  <c r="W12" i="38"/>
  <c r="T12" i="38"/>
  <c r="Q12" i="38"/>
  <c r="N12" i="38"/>
  <c r="K12" i="38"/>
  <c r="H12" i="38"/>
  <c r="E12" i="38"/>
  <c r="AC11" i="38"/>
  <c r="Z11" i="38"/>
  <c r="W11" i="38"/>
  <c r="T11" i="38"/>
  <c r="Q11" i="38"/>
  <c r="N11" i="38"/>
  <c r="K11" i="38"/>
  <c r="H11" i="38"/>
  <c r="E11" i="38"/>
  <c r="AC10" i="38"/>
  <c r="Z10" i="38"/>
  <c r="W10" i="38"/>
  <c r="T10" i="38"/>
  <c r="Q10" i="38"/>
  <c r="N10" i="38"/>
  <c r="K10" i="38"/>
  <c r="H10" i="38"/>
  <c r="E10" i="38"/>
  <c r="AC9" i="38"/>
  <c r="Z9" i="38"/>
  <c r="W9" i="38"/>
  <c r="T9" i="38"/>
  <c r="Q9" i="38"/>
  <c r="N9" i="38"/>
  <c r="K9" i="38"/>
  <c r="H9" i="38"/>
  <c r="E9" i="38"/>
  <c r="AC8" i="38"/>
  <c r="Z8" i="38"/>
  <c r="W8" i="38"/>
  <c r="T8" i="38"/>
  <c r="Q8" i="38"/>
  <c r="N8" i="38"/>
  <c r="K8" i="38"/>
  <c r="H8" i="38"/>
  <c r="E8" i="38"/>
  <c r="B25" i="19"/>
  <c r="B26" i="19"/>
  <c r="AG26" i="22"/>
  <c r="B20" i="38"/>
  <c r="B21" i="38"/>
  <c r="B22" i="38"/>
  <c r="B22" i="19" s="1"/>
  <c r="B23" i="38"/>
  <c r="B25" i="32" s="1"/>
  <c r="B25" i="29" s="1"/>
  <c r="B24" i="38"/>
  <c r="B26" i="32" s="1"/>
  <c r="B26" i="29" s="1"/>
  <c r="B19" i="38"/>
  <c r="B19" i="19" s="1"/>
  <c r="B18" i="38"/>
  <c r="B18" i="19" s="1"/>
  <c r="B8" i="38"/>
  <c r="B8" i="19" s="1"/>
  <c r="B9" i="38"/>
  <c r="B9" i="19" s="1"/>
  <c r="B10" i="38"/>
  <c r="B10" i="19" s="1"/>
  <c r="B11" i="38"/>
  <c r="B11" i="19" s="1"/>
  <c r="B12" i="38"/>
  <c r="B12" i="19" s="1"/>
  <c r="B13" i="38"/>
  <c r="B13" i="19" s="1"/>
  <c r="B14" i="38"/>
  <c r="B15" i="38"/>
  <c r="B15" i="19" s="1"/>
  <c r="B16" i="38"/>
  <c r="B16" i="19" s="1"/>
  <c r="B17" i="38"/>
  <c r="B17" i="19" s="1"/>
  <c r="AG22" i="10" l="1"/>
  <c r="AG22" i="22"/>
  <c r="AG13" i="24"/>
  <c r="AG22" i="24"/>
  <c r="AG22" i="25"/>
  <c r="AG23" i="26"/>
  <c r="AG21" i="26"/>
  <c r="AG22" i="26"/>
  <c r="AG24" i="26"/>
  <c r="AG25" i="30"/>
  <c r="AG20" i="22"/>
  <c r="B24" i="19"/>
  <c r="B24" i="9" s="1"/>
  <c r="B24" i="8" s="1"/>
  <c r="B24" i="33" s="1"/>
  <c r="B24" i="32" s="1"/>
  <c r="B24" i="31" s="1"/>
  <c r="B24" i="30" s="1"/>
  <c r="B24" i="29" s="1"/>
  <c r="B24" i="28" s="1"/>
  <c r="B24" i="26" s="1"/>
  <c r="B24" i="25" s="1"/>
  <c r="B24" i="34" s="1"/>
  <c r="B16" i="9"/>
  <c r="B16" i="8" s="1"/>
  <c r="B16" i="33" s="1"/>
  <c r="B16" i="32" s="1"/>
  <c r="B16" i="31" s="1"/>
  <c r="B16" i="30" s="1"/>
  <c r="B16" i="29" s="1"/>
  <c r="B16" i="28" s="1"/>
  <c r="B16" i="26" s="1"/>
  <c r="B16" i="25" s="1"/>
  <c r="B15" i="9"/>
  <c r="B15" i="8" s="1"/>
  <c r="B15" i="33" s="1"/>
  <c r="B15" i="32" s="1"/>
  <c r="B15" i="31" s="1"/>
  <c r="B15" i="30" s="1"/>
  <c r="B15" i="29" s="1"/>
  <c r="B15" i="28" s="1"/>
  <c r="B15" i="26" s="1"/>
  <c r="B15" i="25" s="1"/>
  <c r="AG24" i="29"/>
  <c r="B22" i="9"/>
  <c r="B22" i="8" s="1"/>
  <c r="B22" i="33" s="1"/>
  <c r="B22" i="32" s="1"/>
  <c r="B22" i="31" s="1"/>
  <c r="B22" i="30" s="1"/>
  <c r="B22" i="29" s="1"/>
  <c r="B22" i="28" s="1"/>
  <c r="B22" i="26" s="1"/>
  <c r="B22" i="25" s="1"/>
  <c r="AG22" i="21"/>
  <c r="B23" i="19"/>
  <c r="B23" i="9" s="1"/>
  <c r="B23" i="8" s="1"/>
  <c r="B23" i="33" s="1"/>
  <c r="B23" i="32" s="1"/>
  <c r="B23" i="31" s="1"/>
  <c r="B23" i="30" s="1"/>
  <c r="B23" i="29" s="1"/>
  <c r="B23" i="28" s="1"/>
  <c r="B23" i="26" s="1"/>
  <c r="B23" i="25" s="1"/>
  <c r="B23" i="34" s="1"/>
  <c r="B13" i="9"/>
  <c r="B13" i="8" s="1"/>
  <c r="B13" i="33" s="1"/>
  <c r="B13" i="32" s="1"/>
  <c r="B13" i="31" s="1"/>
  <c r="B13" i="30" s="1"/>
  <c r="B13" i="29" s="1"/>
  <c r="B13" i="28" s="1"/>
  <c r="B13" i="26" s="1"/>
  <c r="B13" i="25" s="1"/>
  <c r="B11" i="9"/>
  <c r="B11" i="8" s="1"/>
  <c r="B11" i="33" s="1"/>
  <c r="B11" i="32" s="1"/>
  <c r="B11" i="31" s="1"/>
  <c r="B11" i="30" s="1"/>
  <c r="B11" i="29" s="1"/>
  <c r="B11" i="28" s="1"/>
  <c r="B11" i="26" s="1"/>
  <c r="B11" i="25" s="1"/>
  <c r="B21" i="19"/>
  <c r="B21" i="9" s="1"/>
  <c r="B21" i="8" s="1"/>
  <c r="B21" i="33" s="1"/>
  <c r="B21" i="32" s="1"/>
  <c r="B21" i="31" s="1"/>
  <c r="B21" i="30" s="1"/>
  <c r="B21" i="29" s="1"/>
  <c r="B21" i="28" s="1"/>
  <c r="B21" i="26" s="1"/>
  <c r="B21" i="25" s="1"/>
  <c r="B10" i="9"/>
  <c r="B10" i="8" s="1"/>
  <c r="B10" i="33" s="1"/>
  <c r="B10" i="32" s="1"/>
  <c r="B10" i="31" s="1"/>
  <c r="B10" i="30" s="1"/>
  <c r="B10" i="29" s="1"/>
  <c r="B10" i="28" s="1"/>
  <c r="B10" i="26" s="1"/>
  <c r="B10" i="25" s="1"/>
  <c r="B20" i="19"/>
  <c r="B20" i="9" s="1"/>
  <c r="B20" i="8" s="1"/>
  <c r="B20" i="33" s="1"/>
  <c r="B20" i="32" s="1"/>
  <c r="B20" i="31" s="1"/>
  <c r="B20" i="30" s="1"/>
  <c r="B20" i="29" s="1"/>
  <c r="B20" i="28" s="1"/>
  <c r="B20" i="26" s="1"/>
  <c r="B20" i="25" s="1"/>
  <c r="B8" i="9"/>
  <c r="B8" i="8" s="1"/>
  <c r="B8" i="33" s="1"/>
  <c r="B8" i="32" s="1"/>
  <c r="B8" i="31" s="1"/>
  <c r="B8" i="30" s="1"/>
  <c r="B8" i="29" s="1"/>
  <c r="B8" i="28" s="1"/>
  <c r="B8" i="26" s="1"/>
  <c r="B8" i="25" s="1"/>
  <c r="AG25" i="29"/>
  <c r="AG22" i="29"/>
  <c r="AG20" i="29"/>
  <c r="AG21" i="24"/>
  <c r="B18" i="9"/>
  <c r="B18" i="8" s="1"/>
  <c r="B18" i="33" s="1"/>
  <c r="B18" i="32" s="1"/>
  <c r="B18" i="31" s="1"/>
  <c r="B18" i="30" s="1"/>
  <c r="B18" i="29" s="1"/>
  <c r="B18" i="28" s="1"/>
  <c r="B18" i="26" s="1"/>
  <c r="B18" i="25" s="1"/>
  <c r="B17" i="9"/>
  <c r="B17" i="8" s="1"/>
  <c r="B17" i="33" s="1"/>
  <c r="B17" i="32" s="1"/>
  <c r="B17" i="31" s="1"/>
  <c r="B17" i="30" s="1"/>
  <c r="B17" i="29" s="1"/>
  <c r="B17" i="28" s="1"/>
  <c r="B17" i="26" s="1"/>
  <c r="B17" i="25" s="1"/>
  <c r="B14" i="19"/>
  <c r="B14" i="9" s="1"/>
  <c r="B14" i="8" s="1"/>
  <c r="B14" i="33" s="1"/>
  <c r="B14" i="32" s="1"/>
  <c r="B14" i="31" s="1"/>
  <c r="B14" i="30" s="1"/>
  <c r="B14" i="29" s="1"/>
  <c r="B14" i="28" s="1"/>
  <c r="B14" i="26" s="1"/>
  <c r="B14" i="25" s="1"/>
  <c r="B14" i="34" s="1"/>
  <c r="AG21" i="30"/>
  <c r="AG24" i="30"/>
  <c r="AG25" i="31"/>
  <c r="AG23" i="31"/>
  <c r="AG21" i="32"/>
  <c r="AG24" i="23"/>
  <c r="AG23" i="33"/>
  <c r="AG24" i="33"/>
  <c r="AG22" i="33"/>
  <c r="AG21" i="8"/>
  <c r="AG22" i="8"/>
  <c r="AG25" i="9"/>
  <c r="AG23" i="9"/>
  <c r="AG26" i="19"/>
  <c r="AG24" i="19"/>
  <c r="AG23" i="19"/>
  <c r="B19" i="9"/>
  <c r="B19" i="8" s="1"/>
  <c r="B19" i="33" s="1"/>
  <c r="B19" i="32" s="1"/>
  <c r="B19" i="31" s="1"/>
  <c r="AG25" i="38"/>
  <c r="AG24" i="38"/>
  <c r="AG21" i="16"/>
  <c r="AG23" i="5"/>
  <c r="AG21" i="13"/>
  <c r="AG23" i="15"/>
  <c r="AG21" i="7"/>
  <c r="AG22" i="11"/>
  <c r="AG20" i="7"/>
  <c r="AG20" i="10"/>
  <c r="AG23" i="10"/>
  <c r="AG24" i="21"/>
  <c r="AG20" i="2"/>
  <c r="AG23" i="13"/>
  <c r="AG24" i="13"/>
  <c r="AG22" i="27"/>
  <c r="AG22" i="5"/>
  <c r="AG22" i="3"/>
  <c r="AG22" i="19"/>
  <c r="AG26" i="38"/>
  <c r="AG26" i="29"/>
  <c r="AG23" i="29"/>
  <c r="AG25" i="32"/>
  <c r="AG20" i="33"/>
  <c r="AG23" i="8"/>
  <c r="AG23" i="38"/>
  <c r="AG24" i="8"/>
  <c r="AG20" i="8"/>
  <c r="AG24" i="9"/>
  <c r="AG22" i="38"/>
  <c r="AG20" i="19"/>
  <c r="AG22" i="31"/>
  <c r="AG26" i="32"/>
  <c r="AG21" i="38"/>
  <c r="B12" i="9"/>
  <c r="B12" i="8" s="1"/>
  <c r="B12" i="33" s="1"/>
  <c r="B12" i="32" s="1"/>
  <c r="B12" i="31" s="1"/>
  <c r="B12" i="30" s="1"/>
  <c r="B12" i="29" s="1"/>
  <c r="B12" i="28" s="1"/>
  <c r="B12" i="26" s="1"/>
  <c r="B12" i="25" s="1"/>
  <c r="B12" i="34" s="1"/>
  <c r="AG20" i="38"/>
  <c r="B9" i="9"/>
  <c r="B9" i="8" s="1"/>
  <c r="B9" i="33" s="1"/>
  <c r="B9" i="32" s="1"/>
  <c r="B9" i="31" s="1"/>
  <c r="B9" i="30" s="1"/>
  <c r="B9" i="29" s="1"/>
  <c r="B9" i="28" s="1"/>
  <c r="B9" i="26" s="1"/>
  <c r="B9" i="25" s="1"/>
  <c r="B9" i="34" s="1"/>
  <c r="AG19" i="38"/>
  <c r="AG25" i="19"/>
  <c r="AG21" i="19"/>
  <c r="AG26" i="31"/>
  <c r="AG20" i="28"/>
  <c r="AG21" i="28"/>
  <c r="AG24" i="28"/>
  <c r="AG20" i="16"/>
  <c r="AG24" i="16"/>
  <c r="AG20" i="27"/>
  <c r="AG24" i="27"/>
  <c r="AG20" i="5"/>
  <c r="AG24" i="5"/>
  <c r="AG20" i="4"/>
  <c r="AG24" i="4"/>
  <c r="AG20" i="3"/>
  <c r="AG21" i="3"/>
  <c r="AG24" i="3"/>
  <c r="AG21" i="2"/>
  <c r="AG24" i="2"/>
  <c r="AG20" i="6"/>
  <c r="AG21" i="6"/>
  <c r="AG24" i="6"/>
  <c r="AG20" i="11"/>
  <c r="AG21" i="11"/>
  <c r="AG24" i="11"/>
  <c r="AG20" i="12"/>
  <c r="AG21" i="12"/>
  <c r="AG24" i="12"/>
  <c r="AG20" i="13"/>
  <c r="AG20" i="14"/>
  <c r="AG21" i="14"/>
  <c r="AG24" i="14"/>
  <c r="AG20" i="15"/>
  <c r="AG21" i="15"/>
  <c r="AG22" i="15"/>
  <c r="AG24" i="15"/>
  <c r="AG24" i="7"/>
  <c r="AG20" i="18"/>
  <c r="AG21" i="18"/>
  <c r="AG22" i="18"/>
  <c r="AG24" i="18"/>
  <c r="AG21" i="10"/>
  <c r="AG24" i="10"/>
  <c r="AG20" i="20"/>
  <c r="AG21" i="20"/>
  <c r="AG22" i="20"/>
  <c r="AG20" i="21"/>
  <c r="AG21" i="22"/>
  <c r="AG24" i="22"/>
  <c r="AG25" i="22"/>
  <c r="AG20" i="23"/>
  <c r="AG22" i="23"/>
  <c r="AG20" i="24"/>
  <c r="AG26" i="9"/>
  <c r="AG21" i="29"/>
  <c r="AG21" i="33"/>
  <c r="AG24" i="31"/>
  <c r="AG23" i="28"/>
  <c r="AG23" i="16"/>
  <c r="AG23" i="27"/>
  <c r="AG23" i="4"/>
  <c r="AG23" i="3"/>
  <c r="AG23" i="2"/>
  <c r="AG23" i="6"/>
  <c r="AG23" i="11"/>
  <c r="AG23" i="12"/>
  <c r="AG23" i="14"/>
  <c r="AG23" i="7"/>
  <c r="AG23" i="18"/>
  <c r="AG23" i="20"/>
  <c r="AG24" i="20"/>
  <c r="AG21" i="21"/>
  <c r="AG23" i="21"/>
  <c r="AG23" i="22"/>
  <c r="AG21" i="23"/>
  <c r="AG23" i="23"/>
  <c r="AG23" i="24"/>
  <c r="AG24" i="24"/>
  <c r="AG20" i="25"/>
  <c r="AG21" i="25"/>
  <c r="AG23" i="25"/>
  <c r="AG24" i="25"/>
  <c r="AG20" i="26"/>
  <c r="AG20" i="30"/>
  <c r="AG22" i="9"/>
  <c r="AG21" i="31"/>
  <c r="AG21" i="9"/>
  <c r="AG24" i="32"/>
  <c r="AG20" i="31"/>
  <c r="AG22" i="28"/>
  <c r="AG22" i="16"/>
  <c r="AG22" i="4"/>
  <c r="AG22" i="2"/>
  <c r="AG22" i="6"/>
  <c r="AG22" i="12"/>
  <c r="AG22" i="13"/>
  <c r="AG22" i="14"/>
  <c r="AG22" i="7"/>
  <c r="AG20" i="9"/>
  <c r="AG23" i="32"/>
  <c r="AG22" i="30"/>
  <c r="AG23" i="30"/>
  <c r="AG26" i="30"/>
  <c r="AG22" i="32"/>
  <c r="AG20" i="32"/>
  <c r="AG21" i="27"/>
  <c r="AG21" i="5"/>
  <c r="AG21" i="4"/>
  <c r="B8" i="20" l="1"/>
  <c r="B8" i="34"/>
  <c r="B20" i="4"/>
  <c r="B20" i="34"/>
  <c r="B21" i="15"/>
  <c r="B21" i="34"/>
  <c r="B10" i="18"/>
  <c r="B10" i="34"/>
  <c r="B11" i="5"/>
  <c r="B11" i="34"/>
  <c r="B13" i="22"/>
  <c r="B13" i="34"/>
  <c r="B17" i="5"/>
  <c r="B17" i="34"/>
  <c r="B18" i="7"/>
  <c r="B18" i="34"/>
  <c r="B22" i="22"/>
  <c r="B22" i="34"/>
  <c r="B15" i="5"/>
  <c r="B15" i="34"/>
  <c r="B16" i="10"/>
  <c r="B16" i="34"/>
  <c r="B16" i="21"/>
  <c r="B16" i="3"/>
  <c r="B16" i="23"/>
  <c r="B10" i="5"/>
  <c r="B16" i="16"/>
  <c r="B16" i="24"/>
  <c r="B16" i="4"/>
  <c r="B13" i="6"/>
  <c r="B10" i="10"/>
  <c r="B10" i="3"/>
  <c r="B10" i="11"/>
  <c r="B10" i="6"/>
  <c r="B10" i="13"/>
  <c r="B10" i="23"/>
  <c r="B10" i="2"/>
  <c r="B10" i="15"/>
  <c r="B10" i="22"/>
  <c r="B10" i="4"/>
  <c r="B10" i="24"/>
  <c r="B10" i="7"/>
  <c r="B10" i="27"/>
  <c r="B16" i="20"/>
  <c r="B22" i="10"/>
  <c r="B22" i="13"/>
  <c r="B22" i="2"/>
  <c r="B22" i="18"/>
  <c r="B22" i="24"/>
  <c r="B22" i="15"/>
  <c r="B16" i="15"/>
  <c r="B16" i="2"/>
  <c r="B18" i="14"/>
  <c r="B16" i="5"/>
  <c r="B18" i="24"/>
  <c r="B8" i="12"/>
  <c r="B8" i="27"/>
  <c r="B15" i="22"/>
  <c r="B15" i="20"/>
  <c r="B15" i="21"/>
  <c r="B16" i="6"/>
  <c r="B8" i="21"/>
  <c r="B15" i="18"/>
  <c r="B10" i="12"/>
  <c r="B10" i="16"/>
  <c r="B22" i="16"/>
  <c r="B15" i="2"/>
  <c r="B16" i="11"/>
  <c r="B8" i="23"/>
  <c r="B15" i="11"/>
  <c r="B22" i="6"/>
  <c r="B8" i="3"/>
  <c r="B22" i="7"/>
  <c r="B22" i="5"/>
  <c r="B22" i="23"/>
  <c r="B22" i="12"/>
  <c r="B22" i="4"/>
  <c r="B16" i="14"/>
  <c r="B8" i="14"/>
  <c r="B15" i="12"/>
  <c r="B13" i="20"/>
  <c r="B8" i="15"/>
  <c r="B15" i="15"/>
  <c r="B8" i="11"/>
  <c r="B22" i="3"/>
  <c r="B22" i="20"/>
  <c r="B15" i="14"/>
  <c r="B15" i="4"/>
  <c r="B15" i="16"/>
  <c r="B22" i="14"/>
  <c r="B22" i="27"/>
  <c r="B22" i="21"/>
  <c r="B22" i="11"/>
  <c r="B15" i="6"/>
  <c r="B15" i="10"/>
  <c r="B8" i="24"/>
  <c r="B15" i="23"/>
  <c r="B15" i="3"/>
  <c r="B15" i="27"/>
  <c r="B8" i="6"/>
  <c r="B15" i="24"/>
  <c r="B24" i="2"/>
  <c r="B24" i="13"/>
  <c r="B24" i="4"/>
  <c r="B24" i="22"/>
  <c r="B24" i="14"/>
  <c r="B24" i="23"/>
  <c r="B24" i="7"/>
  <c r="B14" i="2"/>
  <c r="B14" i="15"/>
  <c r="B14" i="11"/>
  <c r="B14" i="22"/>
  <c r="B16" i="7"/>
  <c r="B16" i="12"/>
  <c r="B8" i="22"/>
  <c r="B16" i="22"/>
  <c r="B16" i="18"/>
  <c r="B8" i="18"/>
  <c r="B16" i="13"/>
  <c r="B16" i="27"/>
  <c r="B8" i="5"/>
  <c r="B15" i="13"/>
  <c r="B10" i="14"/>
  <c r="B10" i="21"/>
  <c r="B8" i="2"/>
  <c r="B15" i="7"/>
  <c r="B10" i="20"/>
  <c r="B8" i="4"/>
  <c r="B8" i="16"/>
  <c r="B8" i="13"/>
  <c r="B23" i="27"/>
  <c r="B23" i="23"/>
  <c r="B23" i="7"/>
  <c r="B23" i="24"/>
  <c r="B23" i="14"/>
  <c r="B23" i="21"/>
  <c r="B23" i="6"/>
  <c r="B23" i="20"/>
  <c r="B23" i="3"/>
  <c r="B23" i="16"/>
  <c r="B23" i="13"/>
  <c r="B23" i="4"/>
  <c r="B23" i="10"/>
  <c r="B23" i="22"/>
  <c r="B23" i="18"/>
  <c r="B23" i="12"/>
  <c r="B23" i="15"/>
  <c r="B23" i="11"/>
  <c r="B23" i="5"/>
  <c r="B23" i="2"/>
  <c r="B24" i="27"/>
  <c r="B24" i="20"/>
  <c r="B14" i="13"/>
  <c r="B17" i="22"/>
  <c r="B11" i="24"/>
  <c r="B11" i="27"/>
  <c r="B18" i="4"/>
  <c r="B18" i="18"/>
  <c r="B13" i="23"/>
  <c r="B11" i="16"/>
  <c r="B18" i="23"/>
  <c r="B13" i="13"/>
  <c r="B24" i="11"/>
  <c r="B24" i="3"/>
  <c r="B14" i="23"/>
  <c r="B17" i="15"/>
  <c r="B17" i="6"/>
  <c r="B11" i="22"/>
  <c r="B11" i="18"/>
  <c r="B18" i="3"/>
  <c r="B13" i="10"/>
  <c r="B13" i="14"/>
  <c r="B17" i="4"/>
  <c r="B11" i="3"/>
  <c r="B18" i="16"/>
  <c r="B17" i="2"/>
  <c r="B24" i="18"/>
  <c r="B24" i="15"/>
  <c r="B14" i="5"/>
  <c r="B14" i="14"/>
  <c r="B17" i="21"/>
  <c r="B17" i="11"/>
  <c r="B11" i="20"/>
  <c r="B18" i="21"/>
  <c r="B13" i="7"/>
  <c r="B17" i="10"/>
  <c r="B13" i="24"/>
  <c r="B24" i="24"/>
  <c r="B14" i="6"/>
  <c r="B14" i="7"/>
  <c r="B17" i="13"/>
  <c r="B17" i="16"/>
  <c r="B11" i="23"/>
  <c r="B11" i="21"/>
  <c r="B18" i="2"/>
  <c r="B13" i="5"/>
  <c r="B13" i="15"/>
  <c r="B19" i="30"/>
  <c r="B19" i="29" s="1"/>
  <c r="B19" i="28" s="1"/>
  <c r="B19" i="26" s="1"/>
  <c r="B19" i="25" s="1"/>
  <c r="B24" i="5"/>
  <c r="B14" i="10"/>
  <c r="B14" i="20"/>
  <c r="B17" i="7"/>
  <c r="B11" i="14"/>
  <c r="B11" i="6"/>
  <c r="B18" i="13"/>
  <c r="B18" i="22"/>
  <c r="B13" i="27"/>
  <c r="B13" i="18"/>
  <c r="B18" i="20"/>
  <c r="B24" i="12"/>
  <c r="B14" i="27"/>
  <c r="B14" i="21"/>
  <c r="B17" i="3"/>
  <c r="B17" i="27"/>
  <c r="B11" i="4"/>
  <c r="B11" i="11"/>
  <c r="B18" i="11"/>
  <c r="B18" i="6"/>
  <c r="B13" i="12"/>
  <c r="B13" i="3"/>
  <c r="B11" i="10"/>
  <c r="B24" i="10"/>
  <c r="B14" i="16"/>
  <c r="B14" i="4"/>
  <c r="B8" i="10"/>
  <c r="B17" i="12"/>
  <c r="B17" i="18"/>
  <c r="B11" i="2"/>
  <c r="B11" i="12"/>
  <c r="B18" i="5"/>
  <c r="B18" i="15"/>
  <c r="B13" i="16"/>
  <c r="B13" i="21"/>
  <c r="B24" i="16"/>
  <c r="B24" i="21"/>
  <c r="B14" i="18"/>
  <c r="B14" i="3"/>
  <c r="B17" i="14"/>
  <c r="B17" i="24"/>
  <c r="B11" i="13"/>
  <c r="B18" i="10"/>
  <c r="B13" i="4"/>
  <c r="B13" i="2"/>
  <c r="B17" i="20"/>
  <c r="B11" i="15"/>
  <c r="B14" i="12"/>
  <c r="B11" i="7"/>
  <c r="B18" i="27"/>
  <c r="B24" i="6"/>
  <c r="B14" i="24"/>
  <c r="B8" i="7"/>
  <c r="B17" i="23"/>
  <c r="B18" i="12"/>
  <c r="B13" i="11"/>
  <c r="B20" i="22"/>
  <c r="B20" i="10"/>
  <c r="B20" i="7"/>
  <c r="B20" i="2"/>
  <c r="B20" i="15"/>
  <c r="B20" i="16"/>
  <c r="B20" i="11"/>
  <c r="B20" i="23"/>
  <c r="B20" i="13"/>
  <c r="B20" i="27"/>
  <c r="B20" i="20"/>
  <c r="B20" i="3"/>
  <c r="B20" i="18"/>
  <c r="B20" i="24"/>
  <c r="B20" i="5"/>
  <c r="B20" i="21"/>
  <c r="B20" i="14"/>
  <c r="B20" i="12"/>
  <c r="B20" i="6"/>
  <c r="B21" i="21"/>
  <c r="B21" i="18"/>
  <c r="B21" i="24"/>
  <c r="B21" i="22"/>
  <c r="B21" i="4"/>
  <c r="B21" i="27"/>
  <c r="B21" i="12"/>
  <c r="B21" i="13"/>
  <c r="B21" i="20"/>
  <c r="B21" i="16"/>
  <c r="B21" i="11"/>
  <c r="B21" i="6"/>
  <c r="B21" i="5"/>
  <c r="B21" i="7"/>
  <c r="B21" i="10"/>
  <c r="B21" i="23"/>
  <c r="B21" i="14"/>
  <c r="B21" i="3"/>
  <c r="B21" i="2"/>
  <c r="B9" i="14"/>
  <c r="B9" i="23"/>
  <c r="B9" i="13"/>
  <c r="B9" i="12"/>
  <c r="B9" i="22"/>
  <c r="B9" i="20"/>
  <c r="B9" i="4"/>
  <c r="B9" i="10"/>
  <c r="B9" i="5"/>
  <c r="B9" i="18"/>
  <c r="B9" i="21"/>
  <c r="B9" i="15"/>
  <c r="B9" i="11"/>
  <c r="B9" i="2"/>
  <c r="B9" i="16"/>
  <c r="B9" i="7"/>
  <c r="B9" i="27"/>
  <c r="B9" i="24"/>
  <c r="B9" i="6"/>
  <c r="B9" i="3"/>
  <c r="B12" i="11"/>
  <c r="B12" i="6"/>
  <c r="B12" i="22"/>
  <c r="B12" i="2"/>
  <c r="B12" i="20"/>
  <c r="B12" i="10"/>
  <c r="B12" i="7"/>
  <c r="B12" i="16"/>
  <c r="B12" i="24"/>
  <c r="B12" i="15"/>
  <c r="B12" i="14"/>
  <c r="B12" i="13"/>
  <c r="B12" i="4"/>
  <c r="B12" i="18"/>
  <c r="B12" i="21"/>
  <c r="B12" i="12"/>
  <c r="B12" i="27"/>
  <c r="B12" i="23"/>
  <c r="B12" i="3"/>
  <c r="B12" i="5"/>
  <c r="AG17" i="4"/>
  <c r="AG18" i="4"/>
  <c r="AG8" i="4"/>
  <c r="AG12" i="4"/>
  <c r="AG16" i="4"/>
  <c r="AG9" i="4"/>
  <c r="AG13" i="4"/>
  <c r="AG14" i="4"/>
  <c r="AG11" i="4"/>
  <c r="AG19" i="4"/>
  <c r="AG15" i="4"/>
  <c r="AG10" i="4"/>
  <c r="B19" i="7" l="1"/>
  <c r="B19" i="34"/>
  <c r="B19" i="13"/>
  <c r="B19" i="3"/>
  <c r="B19" i="15"/>
  <c r="B19" i="20"/>
  <c r="B19" i="12"/>
  <c r="B19" i="27"/>
  <c r="B19" i="23"/>
  <c r="B19" i="11"/>
  <c r="B19" i="4"/>
  <c r="B19" i="10"/>
  <c r="B19" i="16"/>
  <c r="B19" i="21"/>
  <c r="B19" i="6"/>
  <c r="B19" i="18"/>
  <c r="B19" i="2"/>
  <c r="B19" i="24"/>
  <c r="B19" i="14"/>
  <c r="B19" i="5"/>
  <c r="B19" i="22"/>
  <c r="AG9" i="38" l="1"/>
  <c r="AG10" i="38"/>
  <c r="AG11" i="38"/>
  <c r="AG12" i="38"/>
  <c r="AG14" i="38"/>
  <c r="AG15" i="38"/>
  <c r="AG16" i="38"/>
  <c r="AG17" i="38"/>
  <c r="AG18" i="38"/>
  <c r="AG8" i="38"/>
  <c r="AG13" i="38"/>
  <c r="AG13" i="33" l="1"/>
  <c r="AG11" i="14" l="1"/>
  <c r="AG16" i="15" l="1"/>
  <c r="AG16" i="22"/>
  <c r="AG8" i="26"/>
  <c r="AG15" i="6"/>
  <c r="AG14" i="13"/>
  <c r="AG14" i="15"/>
  <c r="AG19" i="7"/>
  <c r="AG11" i="7"/>
  <c r="AG16" i="18"/>
  <c r="AG10" i="18"/>
  <c r="AG19" i="14"/>
  <c r="AG13" i="28"/>
  <c r="AG18" i="28"/>
  <c r="AG10" i="28"/>
  <c r="AG14" i="28"/>
  <c r="AG16" i="28"/>
  <c r="AG9" i="11"/>
  <c r="AG12" i="12"/>
  <c r="AG19" i="15"/>
  <c r="AG12" i="15"/>
  <c r="AG17" i="7"/>
  <c r="AG14" i="18"/>
  <c r="AG12" i="20"/>
  <c r="AG17" i="21"/>
  <c r="AG11" i="22"/>
  <c r="AG8" i="28"/>
  <c r="AG16" i="14"/>
  <c r="AG18" i="15"/>
  <c r="AG11" i="15"/>
  <c r="AG16" i="7"/>
  <c r="AG10" i="7"/>
  <c r="AG13" i="18"/>
  <c r="AG11" i="20"/>
  <c r="AG16" i="21"/>
  <c r="AG10" i="21"/>
  <c r="AG14" i="22"/>
  <c r="AG15" i="13"/>
  <c r="AG12" i="13"/>
  <c r="AG10" i="13"/>
  <c r="AG10" i="14"/>
  <c r="AG17" i="15"/>
  <c r="AG15" i="7"/>
  <c r="AG9" i="7"/>
  <c r="AG12" i="18"/>
  <c r="AG15" i="21"/>
  <c r="AG9" i="21"/>
  <c r="AG9" i="13"/>
  <c r="AG9" i="14"/>
  <c r="AG14" i="7"/>
  <c r="AG19" i="18"/>
  <c r="AG11" i="18"/>
  <c r="AG14" i="21"/>
  <c r="AG14" i="6"/>
  <c r="AG16" i="12"/>
  <c r="AG10" i="12"/>
  <c r="AG17" i="13"/>
  <c r="AG17" i="14"/>
  <c r="AG13" i="14"/>
  <c r="AG15" i="15"/>
  <c r="AG10" i="15"/>
  <c r="AG13" i="7"/>
  <c r="AG8" i="7"/>
  <c r="AG18" i="18"/>
  <c r="AG16" i="20"/>
  <c r="AG10" i="20"/>
  <c r="AG13" i="21"/>
  <c r="AG8" i="21"/>
  <c r="AG16" i="23"/>
  <c r="AG10" i="23"/>
  <c r="AG19" i="24"/>
  <c r="AG18" i="24"/>
  <c r="AG17" i="24"/>
  <c r="AG16" i="24"/>
  <c r="AG15" i="24"/>
  <c r="AG14" i="24"/>
  <c r="AG12" i="24"/>
  <c r="AG11" i="24"/>
  <c r="AG10" i="24"/>
  <c r="AG9" i="24"/>
  <c r="AG8" i="24"/>
  <c r="AG15" i="12"/>
  <c r="AG9" i="12"/>
  <c r="AG12" i="14"/>
  <c r="AG8" i="14"/>
  <c r="AG9" i="15"/>
  <c r="AG12" i="7"/>
  <c r="AG17" i="18"/>
  <c r="AG15" i="20"/>
  <c r="AG9" i="20"/>
  <c r="AG12" i="21"/>
  <c r="AG17" i="22"/>
  <c r="AG15" i="23"/>
  <c r="AG9" i="23"/>
  <c r="AG19" i="13"/>
  <c r="AG14" i="20"/>
  <c r="AG19" i="21"/>
  <c r="AG11" i="21"/>
  <c r="AG14" i="23"/>
  <c r="AG10" i="11"/>
  <c r="AG13" i="12"/>
  <c r="AG8" i="12"/>
  <c r="AG18" i="13"/>
  <c r="AG11" i="13"/>
  <c r="AG14" i="14"/>
  <c r="AG8" i="15"/>
  <c r="AG18" i="7"/>
  <c r="AG15" i="18"/>
  <c r="AG9" i="18"/>
  <c r="AG13" i="20"/>
  <c r="AG8" i="20"/>
  <c r="AG18" i="21"/>
  <c r="AG19" i="22"/>
  <c r="AG13" i="22"/>
  <c r="AG13" i="23"/>
  <c r="AG8" i="23"/>
  <c r="AG11" i="29"/>
  <c r="AG9" i="29"/>
  <c r="AG19" i="29"/>
  <c r="AG8" i="29"/>
  <c r="AG13" i="29"/>
  <c r="AG18" i="29"/>
  <c r="AG15" i="29"/>
  <c r="AG11" i="30"/>
  <c r="AG19" i="30"/>
  <c r="AG13" i="30"/>
  <c r="AG18" i="30"/>
  <c r="AG8" i="30"/>
  <c r="AG10" i="30"/>
  <c r="AG15" i="30"/>
  <c r="AG9" i="30"/>
  <c r="AG17" i="30"/>
  <c r="AG12" i="30"/>
  <c r="AG14" i="30"/>
  <c r="AG16" i="30"/>
  <c r="AG9" i="31"/>
  <c r="AG13" i="31"/>
  <c r="AG8" i="31"/>
  <c r="AG10" i="31"/>
  <c r="AG19" i="31"/>
  <c r="AG18" i="31"/>
  <c r="AG15" i="31"/>
  <c r="AG14" i="31"/>
  <c r="AG11" i="31"/>
  <c r="AG16" i="31"/>
  <c r="AG12" i="31"/>
  <c r="AG17" i="31"/>
  <c r="AG19" i="32"/>
  <c r="AG15" i="32"/>
  <c r="AG13" i="32"/>
  <c r="AG8" i="32"/>
  <c r="AG9" i="32"/>
  <c r="AG18" i="32"/>
  <c r="AG10" i="32"/>
  <c r="AG14" i="32"/>
  <c r="AG17" i="32"/>
  <c r="AG12" i="32"/>
  <c r="AG16" i="32"/>
  <c r="AG9" i="33"/>
  <c r="AG17" i="33"/>
  <c r="AG18" i="33"/>
  <c r="AG14" i="33"/>
  <c r="AG16" i="33"/>
  <c r="AG11" i="33"/>
  <c r="AG19" i="33"/>
  <c r="AG15" i="33"/>
  <c r="AG8" i="33"/>
  <c r="AG10" i="33"/>
  <c r="AG12" i="33"/>
  <c r="AG19" i="8"/>
  <c r="AG9" i="8"/>
  <c r="AG12" i="8"/>
  <c r="AG14" i="8"/>
  <c r="AG16" i="8"/>
  <c r="AG11" i="8"/>
  <c r="AG13" i="8"/>
  <c r="AG8" i="8"/>
  <c r="AG15" i="8"/>
  <c r="AG10" i="8"/>
  <c r="AG18" i="8"/>
  <c r="AG17" i="8"/>
  <c r="AG16" i="9"/>
  <c r="AG13" i="9"/>
  <c r="AG19" i="9"/>
  <c r="AG11" i="9"/>
  <c r="AG10" i="9"/>
  <c r="AG12" i="9"/>
  <c r="AG8" i="9"/>
  <c r="AG17" i="9"/>
  <c r="AG15" i="9"/>
  <c r="AG18" i="9"/>
  <c r="AG9" i="9"/>
  <c r="AG14" i="9"/>
  <c r="AG15" i="19"/>
  <c r="AG12" i="19"/>
  <c r="AG9" i="19"/>
  <c r="AG8" i="19"/>
  <c r="AG18" i="19"/>
  <c r="AG10" i="19"/>
  <c r="AG14" i="19"/>
  <c r="AG19" i="19"/>
  <c r="AG19" i="16"/>
  <c r="AG17" i="16"/>
  <c r="AG15" i="16"/>
  <c r="AG13" i="16"/>
  <c r="AG11" i="16"/>
  <c r="AG9" i="16"/>
  <c r="AG8" i="16"/>
  <c r="AG18" i="27"/>
  <c r="AG16" i="27"/>
  <c r="AG14" i="27"/>
  <c r="AG12" i="27"/>
  <c r="AG10" i="27"/>
  <c r="AG19" i="5"/>
  <c r="AG17" i="5"/>
  <c r="AG15" i="5"/>
  <c r="AG13" i="5"/>
  <c r="AG11" i="5"/>
  <c r="AG9" i="5"/>
  <c r="AG8" i="5"/>
  <c r="AG19" i="3"/>
  <c r="AG17" i="3"/>
  <c r="AG15" i="3"/>
  <c r="AG13" i="3"/>
  <c r="AG11" i="3"/>
  <c r="AG9" i="3"/>
  <c r="AG8" i="3"/>
  <c r="AG18" i="2"/>
  <c r="AG16" i="2"/>
  <c r="AG14" i="2"/>
  <c r="AG12" i="2"/>
  <c r="AG10" i="2"/>
  <c r="AG18" i="6"/>
  <c r="AG13" i="6"/>
  <c r="AG8" i="6"/>
  <c r="AG18" i="16"/>
  <c r="AG16" i="16"/>
  <c r="AG14" i="16"/>
  <c r="AG12" i="16"/>
  <c r="AG10" i="16"/>
  <c r="AG19" i="27"/>
  <c r="AG17" i="27"/>
  <c r="AG15" i="27"/>
  <c r="AG13" i="27"/>
  <c r="AG11" i="27"/>
  <c r="AG9" i="27"/>
  <c r="AG8" i="27"/>
  <c r="AG18" i="5"/>
  <c r="AG16" i="5"/>
  <c r="AG14" i="5"/>
  <c r="AG12" i="5"/>
  <c r="AG10" i="5"/>
  <c r="AG18" i="3"/>
  <c r="AG16" i="3"/>
  <c r="AG14" i="3"/>
  <c r="AG12" i="3"/>
  <c r="AG10" i="3"/>
  <c r="AG19" i="2"/>
  <c r="AG17" i="2"/>
  <c r="AG15" i="2"/>
  <c r="AG13" i="2"/>
  <c r="AG11" i="2"/>
  <c r="AG9" i="2"/>
  <c r="AG8" i="2"/>
  <c r="AG19" i="6"/>
  <c r="AG17" i="6"/>
  <c r="AG16" i="6"/>
  <c r="AG18" i="11"/>
  <c r="AG13" i="13"/>
  <c r="AG10" i="6"/>
  <c r="AG13" i="11"/>
  <c r="AG8" i="11"/>
  <c r="AG18" i="12"/>
  <c r="AG11" i="6"/>
  <c r="AG16" i="11"/>
  <c r="AG19" i="11"/>
  <c r="AG11" i="11"/>
  <c r="AG16" i="13"/>
  <c r="AG8" i="13"/>
  <c r="AG15" i="14"/>
  <c r="AG14" i="11"/>
  <c r="AG19" i="12"/>
  <c r="AG11" i="12"/>
  <c r="AG12" i="6"/>
  <c r="AG17" i="11"/>
  <c r="AG14" i="12"/>
  <c r="AG9" i="6"/>
  <c r="AG12" i="11"/>
  <c r="AG17" i="12"/>
  <c r="AG18" i="14"/>
  <c r="AG15" i="11"/>
  <c r="AG13" i="15"/>
  <c r="AG8" i="18"/>
  <c r="AG18" i="10"/>
  <c r="AG18" i="22"/>
  <c r="AG16" i="10"/>
  <c r="AG14" i="10"/>
  <c r="AG12" i="10"/>
  <c r="AG10" i="10"/>
  <c r="AG19" i="20"/>
  <c r="AG17" i="20"/>
  <c r="AG19" i="10"/>
  <c r="AG12" i="22"/>
  <c r="AG17" i="10"/>
  <c r="AG16" i="26"/>
  <c r="AG15" i="10"/>
  <c r="AG13" i="10"/>
  <c r="AG11" i="10"/>
  <c r="AG9" i="10"/>
  <c r="AG8" i="10"/>
  <c r="AG18" i="20"/>
  <c r="AG15" i="22"/>
  <c r="AG19" i="23"/>
  <c r="AG11" i="23"/>
  <c r="AG10" i="26"/>
  <c r="AG17" i="23"/>
  <c r="AG9" i="22"/>
  <c r="AG12" i="23"/>
  <c r="AG19" i="25"/>
  <c r="AG8" i="22"/>
  <c r="AG18" i="23"/>
  <c r="AG11" i="25"/>
  <c r="AG10" i="22"/>
  <c r="AG14" i="25"/>
  <c r="AG19" i="26"/>
  <c r="AG11" i="26"/>
  <c r="AG17" i="25"/>
  <c r="AG14" i="26"/>
  <c r="AG19" i="28"/>
  <c r="AG11" i="28"/>
  <c r="AG16" i="29"/>
  <c r="AG10" i="29"/>
  <c r="AG12" i="25"/>
  <c r="AG17" i="26"/>
  <c r="AG15" i="25"/>
  <c r="AG9" i="25"/>
  <c r="AG12" i="26"/>
  <c r="AG17" i="28"/>
  <c r="AG14" i="29"/>
  <c r="AG18" i="25"/>
  <c r="AG15" i="26"/>
  <c r="AG9" i="26"/>
  <c r="AG12" i="28"/>
  <c r="AG17" i="29"/>
  <c r="AG13" i="25"/>
  <c r="AG8" i="25"/>
  <c r="AG18" i="26"/>
  <c r="AG15" i="28"/>
  <c r="AG9" i="28"/>
  <c r="AG12" i="29"/>
  <c r="AG16" i="25"/>
  <c r="AG10" i="25"/>
  <c r="AG13" i="26"/>
  <c r="AG11" i="32"/>
  <c r="AG17" i="19"/>
  <c r="AG16" i="19"/>
  <c r="AG11" i="19"/>
  <c r="AG13" i="19"/>
  <c r="AH26" i="38" l="1"/>
  <c r="AJ26" i="38" s="1"/>
  <c r="AH26" i="19" s="1"/>
  <c r="AJ26" i="19" s="1"/>
  <c r="AH25" i="38"/>
  <c r="AJ25" i="38" s="1"/>
  <c r="AH25" i="19" s="1"/>
  <c r="AH23" i="38" l="1"/>
  <c r="AJ23" i="38" s="1"/>
  <c r="AH21" i="38"/>
  <c r="AJ21" i="38" s="1"/>
  <c r="AH22" i="38"/>
  <c r="AJ22" i="38" s="1"/>
  <c r="AH24" i="38"/>
  <c r="AJ24" i="38" s="1"/>
  <c r="AH19" i="38"/>
  <c r="AJ19" i="38" s="1"/>
  <c r="AH20" i="38"/>
  <c r="AJ20" i="38" s="1"/>
  <c r="AH18" i="38"/>
  <c r="AJ18" i="38" s="1"/>
  <c r="AH17" i="38"/>
  <c r="AJ17" i="38" s="1"/>
  <c r="AH17" i="19" s="1"/>
  <c r="AH20" i="19" l="1"/>
  <c r="AJ20" i="19" s="1"/>
  <c r="AH20" i="9" s="1"/>
  <c r="AJ20" i="9" s="1"/>
  <c r="AH20" i="8" s="1"/>
  <c r="AJ20" i="8" s="1"/>
  <c r="AH20" i="33" s="1"/>
  <c r="AJ20" i="33" s="1"/>
  <c r="AH20" i="32" s="1"/>
  <c r="AJ20" i="32" s="1"/>
  <c r="AH20" i="31" s="1"/>
  <c r="AJ20" i="31" s="1"/>
  <c r="AH20" i="30" s="1"/>
  <c r="AJ20" i="30" s="1"/>
  <c r="AH20" i="29" s="1"/>
  <c r="AJ20" i="29" s="1"/>
  <c r="AH20" i="28" s="1"/>
  <c r="AJ20" i="28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1" s="1"/>
  <c r="AJ20" i="21" s="1"/>
  <c r="AH20" i="20" s="1"/>
  <c r="AJ20" i="20" s="1"/>
  <c r="AH20" i="10" s="1"/>
  <c r="AJ20" i="10" s="1"/>
  <c r="AH19" i="19"/>
  <c r="AH26" i="9"/>
  <c r="AJ26" i="9" s="1"/>
  <c r="AH26" i="32" s="1"/>
  <c r="AJ26" i="32" s="1"/>
  <c r="AH26" i="31" s="1"/>
  <c r="AJ26" i="31" s="1"/>
  <c r="AH26" i="30" s="1"/>
  <c r="AJ26" i="30" s="1"/>
  <c r="AH26" i="29" s="1"/>
  <c r="AJ26" i="29" s="1"/>
  <c r="AH26" i="22" s="1"/>
  <c r="AJ26" i="22" s="1"/>
  <c r="AH24" i="19"/>
  <c r="AJ24" i="19" s="1"/>
  <c r="AH24" i="9" s="1"/>
  <c r="AJ24" i="9" s="1"/>
  <c r="AH24" i="8" s="1"/>
  <c r="AJ24" i="8" s="1"/>
  <c r="AH24" i="33" s="1"/>
  <c r="AJ24" i="33" s="1"/>
  <c r="AH24" i="32" s="1"/>
  <c r="AJ24" i="32" s="1"/>
  <c r="AH24" i="31" s="1"/>
  <c r="AJ24" i="31" s="1"/>
  <c r="AH24" i="30" s="1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4" i="10" s="1"/>
  <c r="AJ24" i="10" s="1"/>
  <c r="AH22" i="19"/>
  <c r="AJ22" i="19" s="1"/>
  <c r="AH22" i="9" s="1"/>
  <c r="AJ22" i="9" s="1"/>
  <c r="AH22" i="8" s="1"/>
  <c r="AJ22" i="8" s="1"/>
  <c r="AH22" i="33" s="1"/>
  <c r="AJ22" i="33" s="1"/>
  <c r="AH22" i="32" s="1"/>
  <c r="AJ22" i="32" s="1"/>
  <c r="AH22" i="31" s="1"/>
  <c r="AJ22" i="31" s="1"/>
  <c r="AH22" i="30" s="1"/>
  <c r="AJ22" i="30" s="1"/>
  <c r="AH22" i="29" s="1"/>
  <c r="AJ22" i="29" s="1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1" i="19"/>
  <c r="AJ21" i="19" s="1"/>
  <c r="AH21" i="9" s="1"/>
  <c r="AJ21" i="9" s="1"/>
  <c r="AH21" i="8" s="1"/>
  <c r="AJ21" i="8" s="1"/>
  <c r="AH21" i="33" s="1"/>
  <c r="AJ21" i="33" s="1"/>
  <c r="AH21" i="32" s="1"/>
  <c r="AJ21" i="32" s="1"/>
  <c r="AH21" i="31" s="1"/>
  <c r="AJ21" i="31" s="1"/>
  <c r="AH21" i="30" s="1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H21" i="10" s="1"/>
  <c r="AJ21" i="10" s="1"/>
  <c r="AJ25" i="19"/>
  <c r="AH25" i="9" s="1"/>
  <c r="AJ25" i="9" s="1"/>
  <c r="AH25" i="32" s="1"/>
  <c r="AJ25" i="32" s="1"/>
  <c r="AH25" i="31" s="1"/>
  <c r="AJ25" i="31" s="1"/>
  <c r="AH25" i="30" s="1"/>
  <c r="AJ25" i="30" s="1"/>
  <c r="AH25" i="29" s="1"/>
  <c r="AJ25" i="29" s="1"/>
  <c r="AH25" i="22" s="1"/>
  <c r="AJ25" i="22" s="1"/>
  <c r="AH23" i="19"/>
  <c r="AJ23" i="19" s="1"/>
  <c r="AH23" i="9" s="1"/>
  <c r="AJ23" i="9" s="1"/>
  <c r="AH23" i="8" s="1"/>
  <c r="AJ23" i="8" s="1"/>
  <c r="AH23" i="33" s="1"/>
  <c r="AJ23" i="33" s="1"/>
  <c r="AH23" i="32" s="1"/>
  <c r="AJ23" i="32" s="1"/>
  <c r="AH23" i="31" s="1"/>
  <c r="AJ23" i="31" s="1"/>
  <c r="AH23" i="30" s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23" i="20" s="1"/>
  <c r="AJ23" i="20" s="1"/>
  <c r="AH23" i="10" s="1"/>
  <c r="AJ23" i="10" s="1"/>
  <c r="AH18" i="19"/>
  <c r="AH22" i="10" l="1"/>
  <c r="AJ22" i="10" s="1"/>
  <c r="AH20" i="18"/>
  <c r="AJ20" i="18" s="1"/>
  <c r="AH24" i="18"/>
  <c r="AJ24" i="18" s="1"/>
  <c r="AH21" i="18"/>
  <c r="AJ21" i="18" s="1"/>
  <c r="AH23" i="18"/>
  <c r="AJ23" i="18" s="1"/>
  <c r="AH21" i="7" l="1"/>
  <c r="AJ21" i="7" s="1"/>
  <c r="AH24" i="7"/>
  <c r="AJ24" i="7" s="1"/>
  <c r="AH20" i="7"/>
  <c r="AJ20" i="7" s="1"/>
  <c r="AH23" i="7"/>
  <c r="AJ23" i="7" s="1"/>
  <c r="AH22" i="18"/>
  <c r="AJ22" i="18" s="1"/>
  <c r="AH23" i="15" l="1"/>
  <c r="AJ23" i="15" s="1"/>
  <c r="AH21" i="15"/>
  <c r="AJ21" i="15" s="1"/>
  <c r="AH20" i="15"/>
  <c r="AJ20" i="15" s="1"/>
  <c r="AH24" i="15"/>
  <c r="AJ24" i="15" s="1"/>
  <c r="AH22" i="7"/>
  <c r="AJ22" i="7" s="1"/>
  <c r="AH20" i="14" l="1"/>
  <c r="AJ20" i="14" s="1"/>
  <c r="AH21" i="14"/>
  <c r="AJ21" i="14" s="1"/>
  <c r="AH24" i="14"/>
  <c r="AJ24" i="14" s="1"/>
  <c r="AH23" i="14"/>
  <c r="AJ23" i="14" s="1"/>
  <c r="AH22" i="15"/>
  <c r="AJ22" i="15" s="1"/>
  <c r="AH21" i="13" l="1"/>
  <c r="AJ21" i="13" s="1"/>
  <c r="AH23" i="13"/>
  <c r="AJ23" i="13" s="1"/>
  <c r="AH20" i="13"/>
  <c r="AJ20" i="13" s="1"/>
  <c r="AH24" i="13"/>
  <c r="AJ24" i="13" s="1"/>
  <c r="AH22" i="14"/>
  <c r="AJ22" i="14" s="1"/>
  <c r="AH21" i="12" l="1"/>
  <c r="AJ21" i="12" s="1"/>
  <c r="AH22" i="13"/>
  <c r="AJ22" i="13" s="1"/>
  <c r="AH24" i="12"/>
  <c r="AJ24" i="12" s="1"/>
  <c r="AH23" i="12"/>
  <c r="AJ23" i="12" s="1"/>
  <c r="AH20" i="12"/>
  <c r="AJ20" i="12" s="1"/>
  <c r="AH23" i="11" l="1"/>
  <c r="AJ23" i="11" s="1"/>
  <c r="AH24" i="11"/>
  <c r="AJ24" i="11" s="1"/>
  <c r="AH22" i="12"/>
  <c r="AJ22" i="12" s="1"/>
  <c r="AH20" i="11"/>
  <c r="AJ20" i="11" s="1"/>
  <c r="AH21" i="11"/>
  <c r="AJ21" i="11" s="1"/>
  <c r="AH24" i="6" l="1"/>
  <c r="AJ24" i="6" s="1"/>
  <c r="AH22" i="11"/>
  <c r="AJ22" i="11" s="1"/>
  <c r="AH21" i="6"/>
  <c r="AJ21" i="6" s="1"/>
  <c r="AH20" i="6"/>
  <c r="AJ20" i="6" s="1"/>
  <c r="AH23" i="6"/>
  <c r="AJ23" i="6" s="1"/>
  <c r="AH12" i="38"/>
  <c r="AJ12" i="38" s="1"/>
  <c r="AH12" i="19" s="1"/>
  <c r="AH8" i="38" l="1"/>
  <c r="AJ8" i="38" s="1"/>
  <c r="AH8" i="19" s="1"/>
  <c r="AH11" i="38"/>
  <c r="AJ11" i="38" s="1"/>
  <c r="AH11" i="19" s="1"/>
  <c r="AH9" i="38"/>
  <c r="AJ9" i="38" s="1"/>
  <c r="AH9" i="19" s="1"/>
  <c r="AH20" i="2"/>
  <c r="AJ20" i="2" s="1"/>
  <c r="AH23" i="2"/>
  <c r="AJ23" i="2" s="1"/>
  <c r="AH21" i="2"/>
  <c r="AJ21" i="2" s="1"/>
  <c r="AH22" i="6"/>
  <c r="AJ22" i="6" s="1"/>
  <c r="AH24" i="2"/>
  <c r="AJ24" i="2" s="1"/>
  <c r="AH10" i="38"/>
  <c r="AJ10" i="38" s="1"/>
  <c r="AH10" i="19" s="1"/>
  <c r="AI25" i="38"/>
  <c r="AI26" i="38"/>
  <c r="AH16" i="38"/>
  <c r="AJ16" i="38" s="1"/>
  <c r="AH16" i="19" s="1"/>
  <c r="AH13" i="38"/>
  <c r="AJ13" i="38" s="1"/>
  <c r="AH13" i="19" s="1"/>
  <c r="AJ13" i="19" s="1"/>
  <c r="AH14" i="38"/>
  <c r="AJ14" i="38" s="1"/>
  <c r="AH14" i="19" s="1"/>
  <c r="AH15" i="38"/>
  <c r="AJ15" i="38" s="1"/>
  <c r="AH15" i="19" s="1"/>
  <c r="AI11" i="38" l="1"/>
  <c r="AI20" i="38"/>
  <c r="AI19" i="38"/>
  <c r="AI24" i="38"/>
  <c r="AI21" i="38"/>
  <c r="AI22" i="38"/>
  <c r="AI23" i="38"/>
  <c r="AI18" i="38"/>
  <c r="AK23" i="38"/>
  <c r="AI23" i="19" s="1"/>
  <c r="AK22" i="38"/>
  <c r="AI22" i="19" s="1"/>
  <c r="AK20" i="38"/>
  <c r="AI20" i="19" s="1"/>
  <c r="AK24" i="38"/>
  <c r="AI24" i="19" s="1"/>
  <c r="AK25" i="38"/>
  <c r="AK21" i="38"/>
  <c r="AI21" i="19" s="1"/>
  <c r="AK26" i="38"/>
  <c r="AI26" i="19" s="1"/>
  <c r="AK19" i="38"/>
  <c r="AI19" i="19" s="1"/>
  <c r="AI15" i="38"/>
  <c r="AH24" i="3"/>
  <c r="AH23" i="3"/>
  <c r="AH22" i="2"/>
  <c r="AJ22" i="2" s="1"/>
  <c r="AH20" i="3"/>
  <c r="AH21" i="3"/>
  <c r="AI13" i="38"/>
  <c r="AI17" i="38"/>
  <c r="AI16" i="38"/>
  <c r="AI8" i="38"/>
  <c r="AI9" i="38"/>
  <c r="AI14" i="38"/>
  <c r="AI12" i="38"/>
  <c r="AI10" i="38"/>
  <c r="AJ16" i="19"/>
  <c r="AK14" i="38"/>
  <c r="AJ11" i="19"/>
  <c r="AH11" i="9" s="1"/>
  <c r="AK10" i="38"/>
  <c r="AK8" i="38"/>
  <c r="AI8" i="19" s="1"/>
  <c r="AK17" i="38"/>
  <c r="AK12" i="38"/>
  <c r="AK11" i="38"/>
  <c r="AK18" i="38"/>
  <c r="AI18" i="19" s="1"/>
  <c r="AK9" i="38"/>
  <c r="AI9" i="19" s="1"/>
  <c r="AJ15" i="19"/>
  <c r="AK13" i="38"/>
  <c r="AK15" i="38"/>
  <c r="AI15" i="19" s="1"/>
  <c r="AJ18" i="19"/>
  <c r="AK16" i="38"/>
  <c r="AJ17" i="19"/>
  <c r="AJ9" i="19"/>
  <c r="AJ8" i="19"/>
  <c r="AJ10" i="19"/>
  <c r="AJ19" i="19"/>
  <c r="AJ12" i="19"/>
  <c r="AJ14" i="19"/>
  <c r="A16" i="38" l="1"/>
  <c r="AI16" i="19"/>
  <c r="A13" i="38"/>
  <c r="AI13" i="19"/>
  <c r="A14" i="38"/>
  <c r="AI14" i="19"/>
  <c r="A10" i="38"/>
  <c r="AI10" i="19"/>
  <c r="A11" i="38"/>
  <c r="AI11" i="19"/>
  <c r="A12" i="38"/>
  <c r="AI12" i="19"/>
  <c r="A17" i="38"/>
  <c r="AI17" i="19"/>
  <c r="A25" i="38"/>
  <c r="AI25" i="19"/>
  <c r="AK24" i="19"/>
  <c r="AK26" i="19"/>
  <c r="A24" i="38"/>
  <c r="A22" i="38"/>
  <c r="A21" i="38"/>
  <c r="A19" i="38"/>
  <c r="A18" i="38"/>
  <c r="AK25" i="19"/>
  <c r="AK20" i="19"/>
  <c r="AK21" i="19"/>
  <c r="AK23" i="19"/>
  <c r="AK22" i="19"/>
  <c r="AJ23" i="3"/>
  <c r="AH23" i="4" s="1"/>
  <c r="AJ23" i="4" s="1"/>
  <c r="AJ21" i="3"/>
  <c r="AH21" i="4" s="1"/>
  <c r="AJ21" i="4" s="1"/>
  <c r="AJ20" i="3"/>
  <c r="AH20" i="4" s="1"/>
  <c r="AJ20" i="4" s="1"/>
  <c r="AJ24" i="3"/>
  <c r="AH24" i="4" s="1"/>
  <c r="AJ24" i="4" s="1"/>
  <c r="AH22" i="3"/>
  <c r="A15" i="38"/>
  <c r="AH13" i="9"/>
  <c r="AJ13" i="9" s="1"/>
  <c r="A26" i="38"/>
  <c r="AH16" i="9"/>
  <c r="AJ16" i="9" s="1"/>
  <c r="AH18" i="9"/>
  <c r="AJ18" i="9" s="1"/>
  <c r="AH8" i="9"/>
  <c r="AJ8" i="9" s="1"/>
  <c r="AH15" i="9"/>
  <c r="AJ15" i="9" s="1"/>
  <c r="AH14" i="9"/>
  <c r="AJ14" i="9" s="1"/>
  <c r="AH10" i="9"/>
  <c r="AJ10" i="9" s="1"/>
  <c r="AH9" i="9"/>
  <c r="AJ9" i="9" s="1"/>
  <c r="AH19" i="9"/>
  <c r="AJ19" i="9" s="1"/>
  <c r="AH17" i="9"/>
  <c r="AJ17" i="9" s="1"/>
  <c r="A23" i="38"/>
  <c r="A9" i="38"/>
  <c r="A20" i="38"/>
  <c r="A8" i="38"/>
  <c r="AJ11" i="9"/>
  <c r="AI22" i="9" l="1"/>
  <c r="A22" i="19"/>
  <c r="A26" i="19"/>
  <c r="AI26" i="9"/>
  <c r="A23" i="19"/>
  <c r="AI23" i="9"/>
  <c r="A24" i="19"/>
  <c r="AI24" i="9"/>
  <c r="A21" i="19"/>
  <c r="AI21" i="9"/>
  <c r="AI20" i="9"/>
  <c r="A20" i="19"/>
  <c r="A25" i="19"/>
  <c r="AI25" i="9"/>
  <c r="AH24" i="5"/>
  <c r="AJ24" i="5" s="1"/>
  <c r="AH23" i="5"/>
  <c r="AJ23" i="5" s="1"/>
  <c r="AJ22" i="3"/>
  <c r="AH22" i="4" s="1"/>
  <c r="AJ22" i="4" s="1"/>
  <c r="AH21" i="5"/>
  <c r="AJ21" i="5" s="1"/>
  <c r="AH20" i="5"/>
  <c r="AJ20" i="5" s="1"/>
  <c r="AH9" i="8"/>
  <c r="AJ9" i="8" s="1"/>
  <c r="AH8" i="8"/>
  <c r="AJ8" i="8" s="1"/>
  <c r="AH15" i="8"/>
  <c r="AJ15" i="8" s="1"/>
  <c r="AH11" i="8"/>
  <c r="AJ11" i="8" s="1"/>
  <c r="AH19" i="8"/>
  <c r="AJ19" i="8" s="1"/>
  <c r="AH10" i="8"/>
  <c r="AJ10" i="8" s="1"/>
  <c r="AH17" i="8"/>
  <c r="AJ17" i="8" s="1"/>
  <c r="AH13" i="8"/>
  <c r="AJ13" i="8" s="1"/>
  <c r="AH16" i="8"/>
  <c r="AJ16" i="8" s="1"/>
  <c r="AH18" i="8"/>
  <c r="AJ18" i="8" s="1"/>
  <c r="AH14" i="8"/>
  <c r="AJ14" i="8" s="1"/>
  <c r="AH21" i="27" l="1"/>
  <c r="AJ21" i="27" s="1"/>
  <c r="AH22" i="5"/>
  <c r="AJ22" i="5" s="1"/>
  <c r="AH23" i="27"/>
  <c r="AJ23" i="27" s="1"/>
  <c r="AH20" i="27"/>
  <c r="AJ20" i="27" s="1"/>
  <c r="AH24" i="27"/>
  <c r="AJ24" i="27" s="1"/>
  <c r="AH11" i="33"/>
  <c r="AJ11" i="33" s="1"/>
  <c r="AH16" i="33"/>
  <c r="AJ16" i="33" s="1"/>
  <c r="AH13" i="33"/>
  <c r="AH15" i="33"/>
  <c r="AJ15" i="33" s="1"/>
  <c r="AH15" i="32" s="1"/>
  <c r="AJ15" i="32" s="1"/>
  <c r="AH8" i="33"/>
  <c r="AJ8" i="33" s="1"/>
  <c r="AH14" i="33"/>
  <c r="AJ14" i="33" s="1"/>
  <c r="AH18" i="33"/>
  <c r="AJ18" i="33" s="1"/>
  <c r="AH10" i="33"/>
  <c r="AJ10" i="33" s="1"/>
  <c r="AH19" i="33"/>
  <c r="AJ19" i="33" s="1"/>
  <c r="AH9" i="33"/>
  <c r="AJ9" i="33" s="1"/>
  <c r="AH17" i="33"/>
  <c r="AH23" i="16" l="1"/>
  <c r="AJ23" i="16" s="1"/>
  <c r="AH23" i="34" s="1"/>
  <c r="AJ23" i="34" s="1"/>
  <c r="AH24" i="16"/>
  <c r="AJ24" i="16" s="1"/>
  <c r="AH24" i="34" s="1"/>
  <c r="AJ24" i="34" s="1"/>
  <c r="AH20" i="16"/>
  <c r="AJ20" i="16" s="1"/>
  <c r="AH20" i="34" s="1"/>
  <c r="AJ20" i="34" s="1"/>
  <c r="AH22" i="27"/>
  <c r="AJ22" i="27" s="1"/>
  <c r="AH21" i="16"/>
  <c r="AJ21" i="16" s="1"/>
  <c r="AH21" i="34" s="1"/>
  <c r="AJ21" i="34" s="1"/>
  <c r="AH14" i="32"/>
  <c r="AJ14" i="32" s="1"/>
  <c r="AH9" i="32"/>
  <c r="AJ9" i="32" s="1"/>
  <c r="AH16" i="32"/>
  <c r="AJ16" i="32" s="1"/>
  <c r="AH15" i="31"/>
  <c r="AJ15" i="31" s="1"/>
  <c r="AH15" i="30" s="1"/>
  <c r="AJ15" i="30" s="1"/>
  <c r="AH10" i="32"/>
  <c r="AJ10" i="32" s="1"/>
  <c r="AH18" i="32"/>
  <c r="AJ18" i="32" s="1"/>
  <c r="AH8" i="32"/>
  <c r="AJ8" i="32" s="1"/>
  <c r="AH11" i="32"/>
  <c r="AJ11" i="32" s="1"/>
  <c r="AH22" i="16" l="1"/>
  <c r="AJ22" i="16" s="1"/>
  <c r="AH22" i="34" s="1"/>
  <c r="AJ22" i="34" s="1"/>
  <c r="AH15" i="29"/>
  <c r="AJ15" i="29" s="1"/>
  <c r="AH9" i="31"/>
  <c r="AJ9" i="31" s="1"/>
  <c r="AH10" i="31"/>
  <c r="AJ10" i="31" s="1"/>
  <c r="AH11" i="31"/>
  <c r="AJ11" i="31" s="1"/>
  <c r="AH11" i="30" s="1"/>
  <c r="AJ11" i="30" s="1"/>
  <c r="AH18" i="31"/>
  <c r="AJ18" i="31" s="1"/>
  <c r="AH18" i="30" s="1"/>
  <c r="AJ18" i="30" s="1"/>
  <c r="AH14" i="31"/>
  <c r="AJ14" i="31" s="1"/>
  <c r="AH8" i="31"/>
  <c r="AJ8" i="31" s="1"/>
  <c r="AH8" i="30" s="1"/>
  <c r="AJ8" i="30" s="1"/>
  <c r="AH16" i="31"/>
  <c r="AJ16" i="31" s="1"/>
  <c r="AH16" i="30" l="1"/>
  <c r="AJ16" i="30" s="1"/>
  <c r="AH14" i="30"/>
  <c r="AJ14" i="30" s="1"/>
  <c r="AH11" i="29"/>
  <c r="AJ11" i="29" s="1"/>
  <c r="AH15" i="28"/>
  <c r="AJ15" i="28" s="1"/>
  <c r="AH18" i="29"/>
  <c r="AJ18" i="29" s="1"/>
  <c r="AH10" i="30"/>
  <c r="AJ10" i="30" s="1"/>
  <c r="AH8" i="29"/>
  <c r="AJ8" i="29" s="1"/>
  <c r="AH9" i="30"/>
  <c r="AJ9" i="30" s="1"/>
  <c r="AH18" i="28" l="1"/>
  <c r="AJ18" i="28" s="1"/>
  <c r="AH14" i="29"/>
  <c r="AJ14" i="29" s="1"/>
  <c r="AH15" i="26"/>
  <c r="AJ15" i="26" s="1"/>
  <c r="AH9" i="29"/>
  <c r="AJ9" i="29" s="1"/>
  <c r="AH8" i="28"/>
  <c r="AJ8" i="28" s="1"/>
  <c r="AH10" i="29"/>
  <c r="AJ10" i="29" s="1"/>
  <c r="AH11" i="28"/>
  <c r="AJ11" i="28" s="1"/>
  <c r="AH16" i="29"/>
  <c r="AJ16" i="29" s="1"/>
  <c r="AH15" i="25" l="1"/>
  <c r="AJ15" i="25" s="1"/>
  <c r="AH14" i="28"/>
  <c r="AJ14" i="28" s="1"/>
  <c r="AH11" i="26"/>
  <c r="AJ11" i="26" s="1"/>
  <c r="AH10" i="28"/>
  <c r="AJ10" i="28" s="1"/>
  <c r="AH8" i="26"/>
  <c r="AJ8" i="26" s="1"/>
  <c r="AH18" i="26"/>
  <c r="AJ18" i="26" s="1"/>
  <c r="AH16" i="28"/>
  <c r="AJ16" i="28" s="1"/>
  <c r="AH9" i="28"/>
  <c r="AJ9" i="28" s="1"/>
  <c r="AH12" i="9"/>
  <c r="AJ12" i="9" s="1"/>
  <c r="AH12" i="8" l="1"/>
  <c r="AJ12" i="8" s="1"/>
  <c r="AK25" i="9"/>
  <c r="AK23" i="9"/>
  <c r="AK20" i="9"/>
  <c r="AK22" i="9"/>
  <c r="AK26" i="9"/>
  <c r="AK21" i="9"/>
  <c r="AK24" i="9"/>
  <c r="AH8" i="25"/>
  <c r="AJ8" i="25" s="1"/>
  <c r="AH11" i="25"/>
  <c r="AJ11" i="25" s="1"/>
  <c r="AH9" i="26"/>
  <c r="AJ9" i="26" s="1"/>
  <c r="AH16" i="26"/>
  <c r="AJ16" i="26" s="1"/>
  <c r="AH15" i="24"/>
  <c r="AJ15" i="24" s="1"/>
  <c r="AK10" i="19"/>
  <c r="AK15" i="19"/>
  <c r="AK17" i="19"/>
  <c r="AK9" i="19"/>
  <c r="AK11" i="19"/>
  <c r="AK13" i="19"/>
  <c r="AK8" i="19"/>
  <c r="AK14" i="19"/>
  <c r="AK12" i="19"/>
  <c r="AK19" i="19"/>
  <c r="AK16" i="19"/>
  <c r="AK18" i="19"/>
  <c r="AH18" i="25"/>
  <c r="AJ18" i="25" s="1"/>
  <c r="AH10" i="26"/>
  <c r="AJ10" i="26" s="1"/>
  <c r="AH14" i="26"/>
  <c r="AJ14" i="26" s="1"/>
  <c r="AI24" i="8" l="1"/>
  <c r="A24" i="9"/>
  <c r="A21" i="9"/>
  <c r="AI21" i="8"/>
  <c r="A26" i="9"/>
  <c r="A22" i="9"/>
  <c r="AI22" i="8"/>
  <c r="AI20" i="8"/>
  <c r="A20" i="9"/>
  <c r="AI23" i="8"/>
  <c r="A23" i="9"/>
  <c r="A25" i="9"/>
  <c r="AH12" i="33"/>
  <c r="AJ12" i="33" s="1"/>
  <c r="AK23" i="8"/>
  <c r="AK21" i="8"/>
  <c r="AK20" i="8"/>
  <c r="AK24" i="8"/>
  <c r="AK22" i="8"/>
  <c r="AI11" i="9"/>
  <c r="AI9" i="9"/>
  <c r="AI19" i="9"/>
  <c r="AI14" i="9"/>
  <c r="AI17" i="9"/>
  <c r="AI18" i="9"/>
  <c r="AI15" i="9"/>
  <c r="AI16" i="9"/>
  <c r="AI8" i="9"/>
  <c r="AH10" i="25"/>
  <c r="AJ10" i="25" s="1"/>
  <c r="AH15" i="23"/>
  <c r="AJ15" i="23" s="1"/>
  <c r="AH11" i="24"/>
  <c r="AJ11" i="24" s="1"/>
  <c r="AH9" i="25"/>
  <c r="AJ9" i="25" s="1"/>
  <c r="AK11" i="9"/>
  <c r="AI11" i="8" s="1"/>
  <c r="AK19" i="9"/>
  <c r="AK15" i="9"/>
  <c r="AI15" i="8" s="1"/>
  <c r="AK17" i="9"/>
  <c r="AK14" i="9"/>
  <c r="AK18" i="9"/>
  <c r="AI18" i="8" s="1"/>
  <c r="AK16" i="9"/>
  <c r="AK8" i="9"/>
  <c r="AK9" i="9"/>
  <c r="AI9" i="8" s="1"/>
  <c r="AK10" i="9"/>
  <c r="AI10" i="8" s="1"/>
  <c r="AK12" i="9"/>
  <c r="AK13" i="9"/>
  <c r="AH14" i="25"/>
  <c r="AJ14" i="25" s="1"/>
  <c r="AH16" i="25"/>
  <c r="AJ16" i="25" s="1"/>
  <c r="AH8" i="24"/>
  <c r="AJ8" i="24" s="1"/>
  <c r="AH18" i="24"/>
  <c r="AJ18" i="24" s="1"/>
  <c r="A11" i="19"/>
  <c r="AI10" i="9"/>
  <c r="A15" i="19"/>
  <c r="AI13" i="9"/>
  <c r="A14" i="19"/>
  <c r="AI12" i="9"/>
  <c r="AJ13" i="33"/>
  <c r="A19" i="19"/>
  <c r="A9" i="19"/>
  <c r="A16" i="19"/>
  <c r="A8" i="19"/>
  <c r="A17" i="19"/>
  <c r="A10" i="19"/>
  <c r="A12" i="19"/>
  <c r="A13" i="19"/>
  <c r="A18" i="19"/>
  <c r="A22" i="8" l="1"/>
  <c r="AI22" i="33"/>
  <c r="AI24" i="33"/>
  <c r="A24" i="8"/>
  <c r="A20" i="8"/>
  <c r="AI20" i="33"/>
  <c r="A21" i="8"/>
  <c r="AI21" i="33"/>
  <c r="AI23" i="33"/>
  <c r="A23" i="8"/>
  <c r="AH12" i="32"/>
  <c r="AJ12" i="32" s="1"/>
  <c r="AH18" i="23"/>
  <c r="AJ18" i="23" s="1"/>
  <c r="AH14" i="24"/>
  <c r="AJ14" i="24" s="1"/>
  <c r="AH10" i="24"/>
  <c r="AJ10" i="24" s="1"/>
  <c r="AH15" i="22"/>
  <c r="AJ15" i="22" s="1"/>
  <c r="AH13" i="32"/>
  <c r="AJ13" i="32" s="1"/>
  <c r="AK12" i="8"/>
  <c r="AK11" i="8"/>
  <c r="AI11" i="33" s="1"/>
  <c r="AK17" i="8"/>
  <c r="AK19" i="8"/>
  <c r="AK15" i="8"/>
  <c r="AI15" i="33" s="1"/>
  <c r="AK8" i="8"/>
  <c r="AI8" i="33" s="1"/>
  <c r="AK18" i="8"/>
  <c r="AI18" i="33" s="1"/>
  <c r="AK16" i="8"/>
  <c r="AK9" i="8"/>
  <c r="AK14" i="8"/>
  <c r="AK13" i="8"/>
  <c r="AI13" i="33" s="1"/>
  <c r="AK10" i="8"/>
  <c r="AH8" i="23"/>
  <c r="AJ8" i="23" s="1"/>
  <c r="AH16" i="24"/>
  <c r="AJ16" i="24" s="1"/>
  <c r="AH9" i="24"/>
  <c r="AJ9" i="24" s="1"/>
  <c r="AH11" i="23"/>
  <c r="AJ11" i="23" s="1"/>
  <c r="A17" i="9"/>
  <c r="AI17" i="8"/>
  <c r="A16" i="9"/>
  <c r="AI16" i="8"/>
  <c r="A13" i="9"/>
  <c r="AI13" i="8"/>
  <c r="A8" i="9"/>
  <c r="AI8" i="8"/>
  <c r="A19" i="9"/>
  <c r="AI19" i="8"/>
  <c r="A14" i="9"/>
  <c r="AI14" i="8"/>
  <c r="A12" i="9"/>
  <c r="AI12" i="8"/>
  <c r="AJ17" i="33"/>
  <c r="AK23" i="33" s="1"/>
  <c r="A10" i="9"/>
  <c r="A18" i="9"/>
  <c r="A11" i="9"/>
  <c r="A9" i="9"/>
  <c r="A15" i="9"/>
  <c r="AK20" i="33" l="1"/>
  <c r="AI20" i="32" s="1"/>
  <c r="AK24" i="33"/>
  <c r="AI24" i="32" s="1"/>
  <c r="AK22" i="33"/>
  <c r="A22" i="33" s="1"/>
  <c r="AK21" i="33"/>
  <c r="AI21" i="32" s="1"/>
  <c r="A23" i="33"/>
  <c r="AI23" i="32"/>
  <c r="AH12" i="31"/>
  <c r="AJ12" i="31" s="1"/>
  <c r="AK13" i="33"/>
  <c r="AI13" i="32" s="1"/>
  <c r="AH11" i="22"/>
  <c r="AJ11" i="22" s="1"/>
  <c r="AH15" i="21"/>
  <c r="AJ15" i="21" s="1"/>
  <c r="AH9" i="23"/>
  <c r="AJ9" i="23" s="1"/>
  <c r="AH14" i="23"/>
  <c r="AJ14" i="23" s="1"/>
  <c r="AK12" i="33"/>
  <c r="A12" i="33" s="1"/>
  <c r="AK16" i="33"/>
  <c r="AI16" i="32" s="1"/>
  <c r="AK18" i="33"/>
  <c r="AI18" i="32" s="1"/>
  <c r="AK10" i="33"/>
  <c r="A10" i="33" s="1"/>
  <c r="AK11" i="33"/>
  <c r="A11" i="33" s="1"/>
  <c r="AK9" i="33"/>
  <c r="A9" i="33" s="1"/>
  <c r="AK14" i="33"/>
  <c r="A14" i="33" s="1"/>
  <c r="AK15" i="33"/>
  <c r="AI15" i="32" s="1"/>
  <c r="AK8" i="33"/>
  <c r="AI8" i="32" s="1"/>
  <c r="AK19" i="33"/>
  <c r="AI19" i="32" s="1"/>
  <c r="AH16" i="23"/>
  <c r="AJ16" i="23" s="1"/>
  <c r="AH8" i="22"/>
  <c r="AJ8" i="22" s="1"/>
  <c r="AH13" i="31"/>
  <c r="AJ13" i="31" s="1"/>
  <c r="AH17" i="32"/>
  <c r="AJ17" i="32" s="1"/>
  <c r="AK17" i="33"/>
  <c r="A17" i="33" s="1"/>
  <c r="AH10" i="23"/>
  <c r="AJ10" i="23" s="1"/>
  <c r="AH18" i="22"/>
  <c r="AJ18" i="22" s="1"/>
  <c r="A8" i="8"/>
  <c r="AH19" i="32"/>
  <c r="AJ19" i="32" s="1"/>
  <c r="A17" i="8"/>
  <c r="AI17" i="33"/>
  <c r="A14" i="8"/>
  <c r="AI14" i="33"/>
  <c r="A10" i="8"/>
  <c r="AI10" i="33"/>
  <c r="A9" i="8"/>
  <c r="AI9" i="33"/>
  <c r="A19" i="8"/>
  <c r="AI19" i="33"/>
  <c r="A12" i="8"/>
  <c r="AI12" i="33"/>
  <c r="A16" i="8"/>
  <c r="AI16" i="33"/>
  <c r="A13" i="8"/>
  <c r="A18" i="8"/>
  <c r="A15" i="8"/>
  <c r="A11" i="8"/>
  <c r="A21" i="33" l="1"/>
  <c r="AI22" i="32"/>
  <c r="A20" i="33"/>
  <c r="A24" i="33"/>
  <c r="AK26" i="32"/>
  <c r="AI26" i="31" s="1"/>
  <c r="AI26" i="32"/>
  <c r="AK21" i="32"/>
  <c r="A21" i="32" s="1"/>
  <c r="AK20" i="32"/>
  <c r="AK25" i="32"/>
  <c r="AK23" i="32"/>
  <c r="AK22" i="32"/>
  <c r="AK24" i="32"/>
  <c r="AH12" i="30"/>
  <c r="AJ12" i="30" s="1"/>
  <c r="AI25" i="32"/>
  <c r="AK13" i="32"/>
  <c r="AI13" i="31" s="1"/>
  <c r="AH15" i="20"/>
  <c r="AJ15" i="20" s="1"/>
  <c r="AK15" i="32"/>
  <c r="AI15" i="31" s="1"/>
  <c r="AK9" i="32"/>
  <c r="AI9" i="31" s="1"/>
  <c r="AK18" i="32"/>
  <c r="AI18" i="31" s="1"/>
  <c r="AK8" i="32"/>
  <c r="AI8" i="31" s="1"/>
  <c r="AK12" i="32"/>
  <c r="AI12" i="31" s="1"/>
  <c r="AK10" i="32"/>
  <c r="AI10" i="31" s="1"/>
  <c r="AK11" i="32"/>
  <c r="A11" i="32" s="1"/>
  <c r="AK14" i="32"/>
  <c r="AI14" i="31" s="1"/>
  <c r="AK16" i="32"/>
  <c r="A16" i="32" s="1"/>
  <c r="AH18" i="21"/>
  <c r="AJ18" i="21" s="1"/>
  <c r="AH17" i="31"/>
  <c r="AJ17" i="31" s="1"/>
  <c r="AK17" i="32"/>
  <c r="AI17" i="31" s="1"/>
  <c r="AH13" i="30"/>
  <c r="AJ13" i="30" s="1"/>
  <c r="AH14" i="22"/>
  <c r="AJ14" i="22" s="1"/>
  <c r="AH10" i="22"/>
  <c r="AJ10" i="22" s="1"/>
  <c r="AH8" i="21"/>
  <c r="AJ8" i="21" s="1"/>
  <c r="AH9" i="22"/>
  <c r="AJ9" i="22" s="1"/>
  <c r="AH16" i="22"/>
  <c r="AJ16" i="22" s="1"/>
  <c r="AH19" i="31"/>
  <c r="AJ19" i="31" s="1"/>
  <c r="AK19" i="32"/>
  <c r="AI19" i="31" s="1"/>
  <c r="AH11" i="21"/>
  <c r="AJ11" i="21" s="1"/>
  <c r="A16" i="33"/>
  <c r="AI14" i="32"/>
  <c r="A15" i="33"/>
  <c r="AI17" i="32"/>
  <c r="A8" i="33"/>
  <c r="AI10" i="32"/>
  <c r="A18" i="33"/>
  <c r="AI11" i="32"/>
  <c r="A13" i="33"/>
  <c r="A19" i="33"/>
  <c r="AI12" i="32"/>
  <c r="AI9" i="32"/>
  <c r="AI21" i="31" l="1"/>
  <c r="A26" i="32"/>
  <c r="AK25" i="31"/>
  <c r="AI25" i="30" s="1"/>
  <c r="AK22" i="31"/>
  <c r="AI22" i="30" s="1"/>
  <c r="AK20" i="31"/>
  <c r="A20" i="31" s="1"/>
  <c r="AH12" i="29"/>
  <c r="AJ12" i="29" s="1"/>
  <c r="AI24" i="31"/>
  <c r="A24" i="32"/>
  <c r="A22" i="32"/>
  <c r="AI22" i="31"/>
  <c r="AI23" i="31"/>
  <c r="A23" i="32"/>
  <c r="A25" i="32"/>
  <c r="AI25" i="31"/>
  <c r="AK23" i="31"/>
  <c r="A20" i="32"/>
  <c r="AI20" i="31"/>
  <c r="AK26" i="31"/>
  <c r="AK21" i="31"/>
  <c r="AK24" i="31"/>
  <c r="AK13" i="31"/>
  <c r="A13" i="31" s="1"/>
  <c r="AH14" i="21"/>
  <c r="AJ14" i="21" s="1"/>
  <c r="AH18" i="20"/>
  <c r="AJ18" i="20" s="1"/>
  <c r="AK16" i="31"/>
  <c r="A16" i="31" s="1"/>
  <c r="AK8" i="31"/>
  <c r="A8" i="31" s="1"/>
  <c r="AK18" i="31"/>
  <c r="A18" i="31" s="1"/>
  <c r="AK15" i="31"/>
  <c r="A15" i="31" s="1"/>
  <c r="AK11" i="31"/>
  <c r="AI11" i="30" s="1"/>
  <c r="AK10" i="31"/>
  <c r="A10" i="31" s="1"/>
  <c r="AK12" i="31"/>
  <c r="A12" i="31" s="1"/>
  <c r="AK9" i="31"/>
  <c r="AK14" i="31"/>
  <c r="A14" i="31" s="1"/>
  <c r="AH13" i="29"/>
  <c r="AJ13" i="29" s="1"/>
  <c r="AH11" i="20"/>
  <c r="AJ11" i="20" s="1"/>
  <c r="AH16" i="21"/>
  <c r="AJ16" i="21" s="1"/>
  <c r="AH8" i="20"/>
  <c r="AJ8" i="20" s="1"/>
  <c r="AH19" i="30"/>
  <c r="AJ19" i="30" s="1"/>
  <c r="AK19" i="31"/>
  <c r="AI19" i="30" s="1"/>
  <c r="AH9" i="21"/>
  <c r="AJ9" i="21" s="1"/>
  <c r="AH10" i="21"/>
  <c r="AJ10" i="21" s="1"/>
  <c r="AH17" i="30"/>
  <c r="AJ17" i="30" s="1"/>
  <c r="AK17" i="31"/>
  <c r="AI17" i="30" s="1"/>
  <c r="AH15" i="10"/>
  <c r="AJ15" i="10" s="1"/>
  <c r="A14" i="32"/>
  <c r="A15" i="32"/>
  <c r="A17" i="32"/>
  <c r="A12" i="32"/>
  <c r="AI16" i="31"/>
  <c r="A10" i="32"/>
  <c r="AI11" i="31"/>
  <c r="A9" i="32"/>
  <c r="A8" i="32"/>
  <c r="A19" i="32"/>
  <c r="A13" i="32"/>
  <c r="A18" i="32"/>
  <c r="A25" i="31" l="1"/>
  <c r="AI20" i="30"/>
  <c r="A22" i="31"/>
  <c r="AK24" i="30"/>
  <c r="A24" i="30" s="1"/>
  <c r="AK26" i="30"/>
  <c r="AK25" i="30"/>
  <c r="AK23" i="30"/>
  <c r="AK21" i="30"/>
  <c r="AK22" i="30"/>
  <c r="AK20" i="30"/>
  <c r="AH12" i="28"/>
  <c r="AJ12" i="28" s="1"/>
  <c r="AI23" i="30"/>
  <c r="A23" i="31"/>
  <c r="A24" i="31"/>
  <c r="AI24" i="30"/>
  <c r="AI21" i="30"/>
  <c r="A21" i="31"/>
  <c r="A26" i="31"/>
  <c r="AI26" i="30"/>
  <c r="AI9" i="30"/>
  <c r="A9" i="31"/>
  <c r="A11" i="31"/>
  <c r="AI8" i="30"/>
  <c r="AI16" i="30"/>
  <c r="A19" i="31"/>
  <c r="AI14" i="30"/>
  <c r="AI15" i="30"/>
  <c r="AI12" i="30"/>
  <c r="AI13" i="30"/>
  <c r="AI10" i="30"/>
  <c r="AK18" i="30"/>
  <c r="AI18" i="29" s="1"/>
  <c r="AK15" i="30"/>
  <c r="A15" i="30" s="1"/>
  <c r="AK16" i="30"/>
  <c r="AI16" i="29" s="1"/>
  <c r="A17" i="31"/>
  <c r="AH15" i="18"/>
  <c r="AJ15" i="18" s="1"/>
  <c r="AH9" i="20"/>
  <c r="AJ9" i="20" s="1"/>
  <c r="AK8" i="30"/>
  <c r="AI8" i="29" s="1"/>
  <c r="AH16" i="20"/>
  <c r="AJ16" i="20" s="1"/>
  <c r="AH13" i="28"/>
  <c r="AJ13" i="28" s="1"/>
  <c r="AH18" i="10"/>
  <c r="AJ18" i="10" s="1"/>
  <c r="AK12" i="30"/>
  <c r="AI12" i="29" s="1"/>
  <c r="AK9" i="30"/>
  <c r="AI9" i="29" s="1"/>
  <c r="AH14" i="20"/>
  <c r="AJ14" i="20" s="1"/>
  <c r="AK14" i="30"/>
  <c r="AI14" i="29" s="1"/>
  <c r="AK11" i="30"/>
  <c r="AI11" i="29" s="1"/>
  <c r="AK13" i="30"/>
  <c r="A13" i="30" s="1"/>
  <c r="AI18" i="30"/>
  <c r="AH17" i="29"/>
  <c r="AJ17" i="29" s="1"/>
  <c r="AK17" i="30"/>
  <c r="A17" i="30" s="1"/>
  <c r="AH19" i="29"/>
  <c r="AJ19" i="29" s="1"/>
  <c r="AK19" i="30"/>
  <c r="AI19" i="29" s="1"/>
  <c r="AK10" i="30"/>
  <c r="A10" i="30" s="1"/>
  <c r="AH8" i="10"/>
  <c r="AJ8" i="10" s="1"/>
  <c r="AH11" i="10"/>
  <c r="AJ11" i="10" s="1"/>
  <c r="AH10" i="20"/>
  <c r="AJ10" i="20" s="1"/>
  <c r="AK20" i="29" l="1"/>
  <c r="AI20" i="28" s="1"/>
  <c r="AK21" i="29"/>
  <c r="A21" i="29" s="1"/>
  <c r="AI24" i="29"/>
  <c r="AK25" i="29"/>
  <c r="A25" i="29" s="1"/>
  <c r="AK22" i="29"/>
  <c r="AI22" i="28" s="1"/>
  <c r="AH12" i="26"/>
  <c r="AJ12" i="26" s="1"/>
  <c r="AI20" i="29"/>
  <c r="A20" i="30"/>
  <c r="AI22" i="29"/>
  <c r="A22" i="30"/>
  <c r="AI21" i="29"/>
  <c r="A21" i="30"/>
  <c r="AI23" i="29"/>
  <c r="A23" i="30"/>
  <c r="AK24" i="29"/>
  <c r="A25" i="30"/>
  <c r="AI25" i="29"/>
  <c r="AK26" i="29"/>
  <c r="A26" i="30"/>
  <c r="AI26" i="29"/>
  <c r="AK23" i="29"/>
  <c r="A18" i="30"/>
  <c r="A9" i="30"/>
  <c r="AI13" i="29"/>
  <c r="A16" i="30"/>
  <c r="A8" i="30"/>
  <c r="A19" i="30"/>
  <c r="A14" i="30"/>
  <c r="A11" i="30"/>
  <c r="A12" i="30"/>
  <c r="AI15" i="29"/>
  <c r="AI17" i="29"/>
  <c r="AK18" i="29"/>
  <c r="A18" i="29" s="1"/>
  <c r="AK9" i="29"/>
  <c r="A9" i="29" s="1"/>
  <c r="AI10" i="29"/>
  <c r="AH10" i="10"/>
  <c r="AJ10" i="10" s="1"/>
  <c r="AH11" i="18"/>
  <c r="AJ11" i="18" s="1"/>
  <c r="AH17" i="28"/>
  <c r="AJ17" i="28" s="1"/>
  <c r="AK17" i="29"/>
  <c r="AK12" i="29"/>
  <c r="AH18" i="18"/>
  <c r="AJ18" i="18" s="1"/>
  <c r="AK13" i="29"/>
  <c r="AH9" i="10"/>
  <c r="AJ9" i="10" s="1"/>
  <c r="AH19" i="28"/>
  <c r="AJ19" i="28" s="1"/>
  <c r="AK19" i="29"/>
  <c r="AH8" i="18"/>
  <c r="AJ8" i="18" s="1"/>
  <c r="AH14" i="10"/>
  <c r="AJ14" i="10" s="1"/>
  <c r="AK11" i="29"/>
  <c r="AH13" i="26"/>
  <c r="AJ13" i="26" s="1"/>
  <c r="AK8" i="29"/>
  <c r="AH15" i="7"/>
  <c r="AJ15" i="7" s="1"/>
  <c r="AK10" i="29"/>
  <c r="AK16" i="29"/>
  <c r="AH16" i="10"/>
  <c r="AJ16" i="10" s="1"/>
  <c r="AK15" i="29"/>
  <c r="AK14" i="29"/>
  <c r="A20" i="29" l="1"/>
  <c r="AK21" i="28"/>
  <c r="A21" i="28" s="1"/>
  <c r="A22" i="29"/>
  <c r="AI21" i="28"/>
  <c r="AK22" i="28"/>
  <c r="AK20" i="28"/>
  <c r="AI23" i="28"/>
  <c r="A23" i="29"/>
  <c r="A26" i="29"/>
  <c r="AK24" i="28"/>
  <c r="AK23" i="28"/>
  <c r="AH12" i="25"/>
  <c r="AJ12" i="25" s="1"/>
  <c r="AI24" i="28"/>
  <c r="A24" i="29"/>
  <c r="AK18" i="28"/>
  <c r="AI18" i="26" s="1"/>
  <c r="AK10" i="28"/>
  <c r="AI10" i="26" s="1"/>
  <c r="AI9" i="28"/>
  <c r="AK14" i="28"/>
  <c r="A14" i="28" s="1"/>
  <c r="AI18" i="28"/>
  <c r="AK16" i="28"/>
  <c r="A16" i="28" s="1"/>
  <c r="AK12" i="28"/>
  <c r="A12" i="28" s="1"/>
  <c r="AK13" i="28"/>
  <c r="A13" i="28" s="1"/>
  <c r="AK9" i="28"/>
  <c r="AK15" i="28"/>
  <c r="A15" i="28" s="1"/>
  <c r="AK8" i="28"/>
  <c r="AI8" i="26" s="1"/>
  <c r="AH14" i="18"/>
  <c r="AJ14" i="18" s="1"/>
  <c r="AH17" i="26"/>
  <c r="AJ17" i="26" s="1"/>
  <c r="AK17" i="28"/>
  <c r="AI14" i="28"/>
  <c r="A14" i="29"/>
  <c r="A19" i="29"/>
  <c r="AI19" i="28"/>
  <c r="A16" i="29"/>
  <c r="AI16" i="28"/>
  <c r="AH8" i="7"/>
  <c r="AJ8" i="7" s="1"/>
  <c r="AH19" i="26"/>
  <c r="AJ19" i="26" s="1"/>
  <c r="AK19" i="28"/>
  <c r="AH18" i="7"/>
  <c r="AJ18" i="7" s="1"/>
  <c r="AH11" i="7"/>
  <c r="AJ11" i="7" s="1"/>
  <c r="A10" i="29"/>
  <c r="AI10" i="28"/>
  <c r="AH15" i="15"/>
  <c r="AJ15" i="15" s="1"/>
  <c r="AI12" i="28"/>
  <c r="A12" i="29"/>
  <c r="AH16" i="18"/>
  <c r="AJ16" i="18" s="1"/>
  <c r="A15" i="29"/>
  <c r="AI15" i="28"/>
  <c r="AH13" i="25"/>
  <c r="AJ13" i="25" s="1"/>
  <c r="AH13" i="24" s="1"/>
  <c r="AI13" i="28"/>
  <c r="A13" i="29"/>
  <c r="A11" i="29"/>
  <c r="AI11" i="28"/>
  <c r="A17" i="29"/>
  <c r="AI17" i="28"/>
  <c r="AK11" i="28"/>
  <c r="AI8" i="28"/>
  <c r="A8" i="29"/>
  <c r="AH9" i="18"/>
  <c r="AJ9" i="18" s="1"/>
  <c r="AH10" i="18"/>
  <c r="AJ10" i="18" s="1"/>
  <c r="AI21" i="26" l="1"/>
  <c r="AK21" i="26"/>
  <c r="A21" i="26" s="1"/>
  <c r="AI23" i="26"/>
  <c r="A23" i="28"/>
  <c r="AI24" i="26"/>
  <c r="A24" i="28"/>
  <c r="AK24" i="26"/>
  <c r="AK23" i="26"/>
  <c r="AI20" i="26"/>
  <c r="A20" i="28"/>
  <c r="AK22" i="26"/>
  <c r="A22" i="28"/>
  <c r="AI22" i="26"/>
  <c r="AK20" i="26"/>
  <c r="AH12" i="24"/>
  <c r="AJ12" i="24" s="1"/>
  <c r="AI9" i="26"/>
  <c r="A9" i="28"/>
  <c r="A18" i="28"/>
  <c r="AI13" i="26"/>
  <c r="A10" i="28"/>
  <c r="AI14" i="26"/>
  <c r="AI16" i="26"/>
  <c r="AI12" i="26"/>
  <c r="A8" i="28"/>
  <c r="AI15" i="26"/>
  <c r="AK13" i="26"/>
  <c r="A13" i="26" s="1"/>
  <c r="AK16" i="26"/>
  <c r="A16" i="26" s="1"/>
  <c r="A11" i="28"/>
  <c r="AI11" i="26"/>
  <c r="AH8" i="15"/>
  <c r="AJ8" i="15" s="1"/>
  <c r="AK12" i="26"/>
  <c r="AK9" i="26"/>
  <c r="AH9" i="7"/>
  <c r="AJ9" i="7" s="1"/>
  <c r="AJ13" i="24"/>
  <c r="AK8" i="26"/>
  <c r="AK11" i="26"/>
  <c r="A11" i="26" s="1"/>
  <c r="AH11" i="15"/>
  <c r="AJ11" i="15" s="1"/>
  <c r="AK18" i="26"/>
  <c r="AK14" i="26"/>
  <c r="AH18" i="15"/>
  <c r="AJ18" i="15" s="1"/>
  <c r="AK15" i="26"/>
  <c r="AH14" i="7"/>
  <c r="AJ14" i="7" s="1"/>
  <c r="AH10" i="7"/>
  <c r="AJ10" i="7" s="1"/>
  <c r="AH16" i="7"/>
  <c r="AJ16" i="7" s="1"/>
  <c r="A19" i="28"/>
  <c r="AI19" i="26"/>
  <c r="AK10" i="26"/>
  <c r="A17" i="28"/>
  <c r="AI17" i="26"/>
  <c r="AH15" i="14"/>
  <c r="AJ15" i="14" s="1"/>
  <c r="AH19" i="25"/>
  <c r="AJ19" i="25" s="1"/>
  <c r="AK19" i="26"/>
  <c r="AH17" i="25"/>
  <c r="AJ17" i="25" s="1"/>
  <c r="AK17" i="26"/>
  <c r="AK23" i="25" l="1"/>
  <c r="AI23" i="24" s="1"/>
  <c r="AK21" i="25"/>
  <c r="A21" i="25" s="1"/>
  <c r="AK24" i="25"/>
  <c r="A24" i="25" s="1"/>
  <c r="AI21" i="25"/>
  <c r="AI22" i="25"/>
  <c r="A22" i="26"/>
  <c r="AK22" i="25"/>
  <c r="AH12" i="23"/>
  <c r="AJ12" i="23" s="1"/>
  <c r="A25" i="26"/>
  <c r="AI23" i="25"/>
  <c r="A23" i="26"/>
  <c r="AI24" i="25"/>
  <c r="A24" i="26"/>
  <c r="A26" i="26"/>
  <c r="AK20" i="25"/>
  <c r="AI20" i="25"/>
  <c r="A20" i="26"/>
  <c r="AI13" i="25"/>
  <c r="AK13" i="25"/>
  <c r="AI13" i="24" s="1"/>
  <c r="AI16" i="25"/>
  <c r="AK9" i="25"/>
  <c r="A9" i="25" s="1"/>
  <c r="AI19" i="25"/>
  <c r="A19" i="26"/>
  <c r="AH16" i="15"/>
  <c r="AJ16" i="15" s="1"/>
  <c r="AK16" i="25"/>
  <c r="AK12" i="25"/>
  <c r="AH13" i="23"/>
  <c r="AJ13" i="23" s="1"/>
  <c r="AH8" i="14"/>
  <c r="AJ8" i="14" s="1"/>
  <c r="AH19" i="24"/>
  <c r="AJ19" i="24" s="1"/>
  <c r="AK19" i="25"/>
  <c r="AH18" i="14"/>
  <c r="AJ18" i="14" s="1"/>
  <c r="AH11" i="14"/>
  <c r="AJ11" i="14" s="1"/>
  <c r="AH14" i="15"/>
  <c r="AJ14" i="15" s="1"/>
  <c r="AK11" i="25"/>
  <c r="AK10" i="25"/>
  <c r="A14" i="26"/>
  <c r="AI14" i="25"/>
  <c r="A17" i="26"/>
  <c r="AI17" i="25"/>
  <c r="A10" i="26"/>
  <c r="AI10" i="25"/>
  <c r="AK18" i="25"/>
  <c r="AH9" i="15"/>
  <c r="AJ9" i="15" s="1"/>
  <c r="AH17" i="24"/>
  <c r="AJ17" i="24" s="1"/>
  <c r="AK17" i="25"/>
  <c r="AH15" i="13"/>
  <c r="AJ15" i="13" s="1"/>
  <c r="AK14" i="25"/>
  <c r="AK15" i="25"/>
  <c r="AI11" i="25"/>
  <c r="A9" i="26"/>
  <c r="AI9" i="25"/>
  <c r="AH10" i="15"/>
  <c r="AJ10" i="15" s="1"/>
  <c r="AK8" i="25"/>
  <c r="A15" i="26"/>
  <c r="AI15" i="25"/>
  <c r="A18" i="26"/>
  <c r="AI18" i="25"/>
  <c r="A8" i="26"/>
  <c r="AI8" i="25"/>
  <c r="A12" i="26"/>
  <c r="AI12" i="25"/>
  <c r="AI21" i="24" l="1"/>
  <c r="A23" i="25"/>
  <c r="AK21" i="24"/>
  <c r="A21" i="24" s="1"/>
  <c r="AI24" i="24"/>
  <c r="AK22" i="24"/>
  <c r="AH12" i="22"/>
  <c r="AJ12" i="22" s="1"/>
  <c r="AI22" i="24"/>
  <c r="A22" i="25"/>
  <c r="A25" i="25"/>
  <c r="AK23" i="24"/>
  <c r="AK20" i="24"/>
  <c r="A26" i="25"/>
  <c r="A20" i="25"/>
  <c r="AI20" i="24"/>
  <c r="AK24" i="24"/>
  <c r="A13" i="25"/>
  <c r="AI9" i="24"/>
  <c r="AK13" i="24"/>
  <c r="AI13" i="23" s="1"/>
  <c r="AK10" i="24"/>
  <c r="AI10" i="23" s="1"/>
  <c r="AK9" i="24"/>
  <c r="A9" i="24" s="1"/>
  <c r="AK14" i="24"/>
  <c r="AI14" i="23" s="1"/>
  <c r="A8" i="25"/>
  <c r="AI8" i="24"/>
  <c r="AH8" i="13"/>
  <c r="AJ8" i="13" s="1"/>
  <c r="AH16" i="14"/>
  <c r="AJ16" i="14" s="1"/>
  <c r="AH10" i="14"/>
  <c r="AJ10" i="14" s="1"/>
  <c r="AK18" i="24"/>
  <c r="AH15" i="12"/>
  <c r="AJ15" i="12" s="1"/>
  <c r="A10" i="25"/>
  <c r="AI10" i="24"/>
  <c r="AH11" i="13"/>
  <c r="AJ11" i="13" s="1"/>
  <c r="AI19" i="24"/>
  <c r="A19" i="25"/>
  <c r="AH13" i="22"/>
  <c r="AJ13" i="22" s="1"/>
  <c r="AH9" i="14"/>
  <c r="AJ9" i="14" s="1"/>
  <c r="A11" i="25"/>
  <c r="AI11" i="24"/>
  <c r="AK15" i="24"/>
  <c r="AH17" i="23"/>
  <c r="AJ17" i="23" s="1"/>
  <c r="AK17" i="24"/>
  <c r="AH18" i="13"/>
  <c r="AJ18" i="13" s="1"/>
  <c r="AH19" i="23"/>
  <c r="AJ19" i="23" s="1"/>
  <c r="AK19" i="24"/>
  <c r="AI14" i="24"/>
  <c r="A14" i="25"/>
  <c r="AK12" i="24"/>
  <c r="AK16" i="24"/>
  <c r="A18" i="25"/>
  <c r="AI18" i="24"/>
  <c r="AH14" i="14"/>
  <c r="AJ14" i="14" s="1"/>
  <c r="AK8" i="24"/>
  <c r="A12" i="25"/>
  <c r="AI12" i="24"/>
  <c r="A17" i="25"/>
  <c r="AI17" i="24"/>
  <c r="AK11" i="24"/>
  <c r="A15" i="25"/>
  <c r="AI15" i="24"/>
  <c r="A16" i="25"/>
  <c r="AI16" i="24"/>
  <c r="AI21" i="23" l="1"/>
  <c r="AI24" i="23"/>
  <c r="A24" i="24"/>
  <c r="AK23" i="23"/>
  <c r="AK24" i="23"/>
  <c r="AK22" i="23"/>
  <c r="AK21" i="23"/>
  <c r="AK20" i="23"/>
  <c r="AI20" i="23"/>
  <c r="A20" i="24"/>
  <c r="A23" i="24"/>
  <c r="AI23" i="23"/>
  <c r="AH12" i="21"/>
  <c r="AJ12" i="21" s="1"/>
  <c r="AI22" i="23"/>
  <c r="A22" i="24"/>
  <c r="AI9" i="23"/>
  <c r="A13" i="24"/>
  <c r="A10" i="24"/>
  <c r="A14" i="24"/>
  <c r="AK18" i="23"/>
  <c r="A18" i="23" s="1"/>
  <c r="AK11" i="23"/>
  <c r="AI11" i="22" s="1"/>
  <c r="AK14" i="23"/>
  <c r="AI14" i="22" s="1"/>
  <c r="AK9" i="23"/>
  <c r="A9" i="23" s="1"/>
  <c r="AK12" i="23"/>
  <c r="A12" i="23" s="1"/>
  <c r="AK8" i="23"/>
  <c r="AI8" i="22" s="1"/>
  <c r="AK16" i="23"/>
  <c r="A16" i="23" s="1"/>
  <c r="AK10" i="23"/>
  <c r="AI10" i="22" s="1"/>
  <c r="AK15" i="23"/>
  <c r="A15" i="23" s="1"/>
  <c r="AH14" i="13"/>
  <c r="AJ14" i="13" s="1"/>
  <c r="AH10" i="13"/>
  <c r="AJ10" i="13" s="1"/>
  <c r="AH8" i="12"/>
  <c r="AJ8" i="12" s="1"/>
  <c r="A17" i="24"/>
  <c r="AI17" i="23"/>
  <c r="AH17" i="22"/>
  <c r="AJ17" i="22" s="1"/>
  <c r="AK17" i="23"/>
  <c r="AH11" i="12"/>
  <c r="AJ11" i="12" s="1"/>
  <c r="A11" i="24"/>
  <c r="AI11" i="23"/>
  <c r="AI16" i="23"/>
  <c r="A16" i="24"/>
  <c r="AI19" i="23"/>
  <c r="A19" i="24"/>
  <c r="A12" i="24"/>
  <c r="AI12" i="23"/>
  <c r="AH19" i="22"/>
  <c r="AJ19" i="22" s="1"/>
  <c r="AK19" i="23"/>
  <c r="AI15" i="23"/>
  <c r="A15" i="24"/>
  <c r="AH9" i="13"/>
  <c r="AJ9" i="13" s="1"/>
  <c r="AH15" i="11"/>
  <c r="AJ15" i="11" s="1"/>
  <c r="AK13" i="23"/>
  <c r="A8" i="24"/>
  <c r="AI8" i="23"/>
  <c r="AH18" i="12"/>
  <c r="AJ18" i="12" s="1"/>
  <c r="AH13" i="21"/>
  <c r="AJ13" i="21" s="1"/>
  <c r="AI18" i="23"/>
  <c r="A18" i="24"/>
  <c r="AH16" i="13"/>
  <c r="AJ16" i="13" s="1"/>
  <c r="AK24" i="22" l="1"/>
  <c r="AI24" i="21" s="1"/>
  <c r="AI25" i="22"/>
  <c r="AK21" i="22"/>
  <c r="A21" i="22" s="1"/>
  <c r="AK25" i="22"/>
  <c r="AK23" i="22"/>
  <c r="AI23" i="21" s="1"/>
  <c r="AK26" i="22"/>
  <c r="A26" i="22" s="1"/>
  <c r="AK22" i="22"/>
  <c r="A22" i="22" s="1"/>
  <c r="AI20" i="22"/>
  <c r="A20" i="23"/>
  <c r="A21" i="23"/>
  <c r="AI21" i="22"/>
  <c r="A22" i="23"/>
  <c r="AI22" i="22"/>
  <c r="AK20" i="22"/>
  <c r="AI24" i="22"/>
  <c r="A24" i="23"/>
  <c r="AI23" i="22"/>
  <c r="A23" i="23"/>
  <c r="AH12" i="20"/>
  <c r="AJ12" i="20" s="1"/>
  <c r="AI26" i="22"/>
  <c r="AI18" i="22"/>
  <c r="A10" i="23"/>
  <c r="A8" i="23"/>
  <c r="A11" i="23"/>
  <c r="AI16" i="22"/>
  <c r="AI9" i="22"/>
  <c r="AI15" i="22"/>
  <c r="AK8" i="22"/>
  <c r="AI8" i="21" s="1"/>
  <c r="AK13" i="22"/>
  <c r="AI13" i="21" s="1"/>
  <c r="AK15" i="22"/>
  <c r="A15" i="22" s="1"/>
  <c r="AK14" i="22"/>
  <c r="AI14" i="21" s="1"/>
  <c r="AK10" i="22"/>
  <c r="A10" i="22" s="1"/>
  <c r="AI12" i="22"/>
  <c r="AK11" i="22"/>
  <c r="AI11" i="21" s="1"/>
  <c r="A14" i="23"/>
  <c r="AH9" i="12"/>
  <c r="AJ9" i="12" s="1"/>
  <c r="AH14" i="12"/>
  <c r="AJ14" i="12" s="1"/>
  <c r="AH11" i="11"/>
  <c r="AJ11" i="11" s="1"/>
  <c r="AH8" i="11"/>
  <c r="AJ8" i="11" s="1"/>
  <c r="AH13" i="20"/>
  <c r="AJ13" i="20" s="1"/>
  <c r="A19" i="23"/>
  <c r="AI19" i="22"/>
  <c r="AK18" i="22"/>
  <c r="A17" i="23"/>
  <c r="AI17" i="22"/>
  <c r="AH19" i="21"/>
  <c r="AJ19" i="21" s="1"/>
  <c r="AK19" i="22"/>
  <c r="AK16" i="22"/>
  <c r="AH17" i="21"/>
  <c r="AJ17" i="21" s="1"/>
  <c r="AK17" i="22"/>
  <c r="AH10" i="12"/>
  <c r="AJ10" i="12" s="1"/>
  <c r="A13" i="23"/>
  <c r="AI13" i="22"/>
  <c r="AH16" i="12"/>
  <c r="AJ16" i="12" s="1"/>
  <c r="AH18" i="11"/>
  <c r="AJ18" i="11" s="1"/>
  <c r="AH15" i="6"/>
  <c r="AJ15" i="6" s="1"/>
  <c r="AH15" i="2" s="1"/>
  <c r="AK12" i="22"/>
  <c r="AK9" i="22"/>
  <c r="AI21" i="21" l="1"/>
  <c r="AI22" i="21"/>
  <c r="A24" i="22"/>
  <c r="A23" i="22"/>
  <c r="A25" i="22"/>
  <c r="AK23" i="21"/>
  <c r="AI23" i="20" s="1"/>
  <c r="AH12" i="10"/>
  <c r="AJ12" i="10" s="1"/>
  <c r="AK20" i="21"/>
  <c r="AK24" i="21"/>
  <c r="AK21" i="21"/>
  <c r="A20" i="22"/>
  <c r="AI20" i="21"/>
  <c r="AK22" i="21"/>
  <c r="AI15" i="21"/>
  <c r="A8" i="22"/>
  <c r="A14" i="22"/>
  <c r="AI10" i="21"/>
  <c r="A13" i="22"/>
  <c r="A11" i="22"/>
  <c r="A16" i="22"/>
  <c r="AI16" i="21"/>
  <c r="AK16" i="21"/>
  <c r="A9" i="22"/>
  <c r="AI9" i="21"/>
  <c r="AK12" i="21"/>
  <c r="AH8" i="6"/>
  <c r="AJ8" i="6" s="1"/>
  <c r="AH8" i="2" s="1"/>
  <c r="AK9" i="21"/>
  <c r="AH9" i="11"/>
  <c r="AJ9" i="11" s="1"/>
  <c r="AH17" i="20"/>
  <c r="AJ17" i="20" s="1"/>
  <c r="AK17" i="21"/>
  <c r="AH18" i="6"/>
  <c r="AJ18" i="6" s="1"/>
  <c r="AH18" i="2" s="1"/>
  <c r="AH19" i="20"/>
  <c r="AJ19" i="20" s="1"/>
  <c r="AK19" i="21"/>
  <c r="AK14" i="21"/>
  <c r="AK10" i="21"/>
  <c r="A19" i="22"/>
  <c r="AI19" i="21"/>
  <c r="AJ15" i="2"/>
  <c r="AH16" i="11"/>
  <c r="AJ16" i="11" s="1"/>
  <c r="AH11" i="6"/>
  <c r="AJ11" i="6" s="1"/>
  <c r="AH11" i="2" s="1"/>
  <c r="AK18" i="21"/>
  <c r="AK11" i="21"/>
  <c r="A12" i="22"/>
  <c r="AI12" i="21"/>
  <c r="AH10" i="11"/>
  <c r="AJ10" i="11" s="1"/>
  <c r="AK13" i="21"/>
  <c r="A17" i="22"/>
  <c r="AI17" i="21"/>
  <c r="A18" i="22"/>
  <c r="AI18" i="21"/>
  <c r="AH13" i="10"/>
  <c r="AJ13" i="10" s="1"/>
  <c r="AK15" i="21"/>
  <c r="AK8" i="21"/>
  <c r="AH14" i="11"/>
  <c r="AJ14" i="11" s="1"/>
  <c r="A23" i="21" l="1"/>
  <c r="AI24" i="20"/>
  <c r="A24" i="21"/>
  <c r="A20" i="21"/>
  <c r="AI20" i="20"/>
  <c r="AK23" i="20"/>
  <c r="AK20" i="20"/>
  <c r="AK21" i="20"/>
  <c r="AI22" i="20"/>
  <c r="A22" i="21"/>
  <c r="AK22" i="20"/>
  <c r="AK24" i="20"/>
  <c r="A21" i="21"/>
  <c r="AI21" i="20"/>
  <c r="AH12" i="18"/>
  <c r="AJ12" i="18" s="1"/>
  <c r="AK13" i="20"/>
  <c r="AI13" i="10" s="1"/>
  <c r="AK10" i="20"/>
  <c r="AI10" i="10" s="1"/>
  <c r="AK14" i="20"/>
  <c r="AI14" i="10" s="1"/>
  <c r="AH15" i="3"/>
  <c r="AI19" i="20"/>
  <c r="A19" i="21"/>
  <c r="AH9" i="6"/>
  <c r="AJ9" i="6" s="1"/>
  <c r="AI12" i="20"/>
  <c r="A12" i="21"/>
  <c r="AK16" i="20"/>
  <c r="AH13" i="18"/>
  <c r="AJ13" i="18" s="1"/>
  <c r="AI18" i="20"/>
  <c r="A18" i="21"/>
  <c r="AH19" i="10"/>
  <c r="AJ19" i="10" s="1"/>
  <c r="AK19" i="20"/>
  <c r="AK9" i="20"/>
  <c r="AI14" i="20"/>
  <c r="A14" i="21"/>
  <c r="AH10" i="6"/>
  <c r="AJ10" i="6" s="1"/>
  <c r="AH10" i="2" s="1"/>
  <c r="AK15" i="20"/>
  <c r="AK11" i="20"/>
  <c r="AH14" i="6"/>
  <c r="AJ14" i="6" s="1"/>
  <c r="AH14" i="2" s="1"/>
  <c r="AJ11" i="2"/>
  <c r="AJ18" i="2"/>
  <c r="AI9" i="20"/>
  <c r="A9" i="21"/>
  <c r="AK18" i="20"/>
  <c r="A8" i="21"/>
  <c r="AI8" i="20"/>
  <c r="AI15" i="20"/>
  <c r="A15" i="21"/>
  <c r="A11" i="21"/>
  <c r="AI11" i="20"/>
  <c r="A17" i="21"/>
  <c r="AI17" i="20"/>
  <c r="AJ8" i="2"/>
  <c r="AK8" i="20"/>
  <c r="A13" i="21"/>
  <c r="AI13" i="20"/>
  <c r="AH16" i="6"/>
  <c r="AJ16" i="6" s="1"/>
  <c r="AH16" i="2" s="1"/>
  <c r="A10" i="21"/>
  <c r="AI10" i="20"/>
  <c r="AH17" i="10"/>
  <c r="AJ17" i="10" s="1"/>
  <c r="AK17" i="20"/>
  <c r="AI16" i="20"/>
  <c r="A16" i="21"/>
  <c r="AK12" i="20"/>
  <c r="AK21" i="10" l="1"/>
  <c r="A21" i="10" s="1"/>
  <c r="AK22" i="10"/>
  <c r="AK24" i="10"/>
  <c r="AI21" i="10"/>
  <c r="A21" i="20"/>
  <c r="AK20" i="10"/>
  <c r="A20" i="20"/>
  <c r="AI20" i="10"/>
  <c r="AK23" i="10"/>
  <c r="A23" i="20"/>
  <c r="AI23" i="10"/>
  <c r="AH12" i="7"/>
  <c r="AJ12" i="7" s="1"/>
  <c r="A24" i="20"/>
  <c r="AI24" i="10"/>
  <c r="AI22" i="10"/>
  <c r="A22" i="20"/>
  <c r="AH9" i="2"/>
  <c r="AJ9" i="2" s="1"/>
  <c r="AJ15" i="3"/>
  <c r="AH15" i="4" s="1"/>
  <c r="AJ15" i="4" s="1"/>
  <c r="A14" i="20"/>
  <c r="A13" i="20"/>
  <c r="A10" i="20"/>
  <c r="AK9" i="10"/>
  <c r="A9" i="10" s="1"/>
  <c r="AK10" i="10"/>
  <c r="A10" i="10" s="1"/>
  <c r="AK16" i="10"/>
  <c r="A16" i="10" s="1"/>
  <c r="AH8" i="3"/>
  <c r="AK11" i="10"/>
  <c r="AI9" i="10"/>
  <c r="A9" i="20"/>
  <c r="A12" i="20"/>
  <c r="AI12" i="10"/>
  <c r="AH11" i="3"/>
  <c r="A17" i="20"/>
  <c r="AI17" i="10"/>
  <c r="AJ16" i="2"/>
  <c r="AI18" i="10"/>
  <c r="A18" i="20"/>
  <c r="AH17" i="18"/>
  <c r="AJ17" i="18" s="1"/>
  <c r="AK17" i="10"/>
  <c r="AK8" i="10"/>
  <c r="AK12" i="10"/>
  <c r="AJ14" i="2"/>
  <c r="AK13" i="10"/>
  <c r="A16" i="20"/>
  <c r="AI16" i="10"/>
  <c r="AI15" i="10"/>
  <c r="A15" i="20"/>
  <c r="AK15" i="10"/>
  <c r="AH13" i="7"/>
  <c r="AJ13" i="7" s="1"/>
  <c r="AK14" i="10"/>
  <c r="AH18" i="3"/>
  <c r="AJ10" i="2"/>
  <c r="AI19" i="10"/>
  <c r="A19" i="20"/>
  <c r="A8" i="20"/>
  <c r="AI8" i="10"/>
  <c r="AK18" i="10"/>
  <c r="A11" i="20"/>
  <c r="AI11" i="10"/>
  <c r="AH19" i="18"/>
  <c r="AJ19" i="18" s="1"/>
  <c r="AK19" i="10"/>
  <c r="AK22" i="18" l="1"/>
  <c r="AI22" i="7" s="1"/>
  <c r="AK24" i="18"/>
  <c r="AI24" i="7" s="1"/>
  <c r="AK20" i="18"/>
  <c r="AI20" i="7" s="1"/>
  <c r="AK21" i="18"/>
  <c r="A21" i="18" s="1"/>
  <c r="AI21" i="18"/>
  <c r="AK23" i="18"/>
  <c r="A23" i="18" s="1"/>
  <c r="AI20" i="18"/>
  <c r="A20" i="10"/>
  <c r="A26" i="10"/>
  <c r="AH12" i="15"/>
  <c r="AJ12" i="15" s="1"/>
  <c r="A24" i="10"/>
  <c r="AI24" i="18"/>
  <c r="A25" i="10"/>
  <c r="A22" i="10"/>
  <c r="AI22" i="18"/>
  <c r="AI23" i="18"/>
  <c r="A23" i="10"/>
  <c r="AJ8" i="3"/>
  <c r="AH8" i="4" s="1"/>
  <c r="AJ8" i="4" s="1"/>
  <c r="AJ11" i="3"/>
  <c r="AH11" i="4" s="1"/>
  <c r="AJ11" i="4" s="1"/>
  <c r="AJ18" i="3"/>
  <c r="AH18" i="4" s="1"/>
  <c r="AJ18" i="4" s="1"/>
  <c r="AI9" i="18"/>
  <c r="AI16" i="18"/>
  <c r="AI10" i="18"/>
  <c r="AK9" i="18"/>
  <c r="AI9" i="7" s="1"/>
  <c r="AK13" i="18"/>
  <c r="AI13" i="7" s="1"/>
  <c r="AI19" i="18"/>
  <c r="A19" i="10"/>
  <c r="AH19" i="7"/>
  <c r="AJ19" i="7" s="1"/>
  <c r="AK19" i="18"/>
  <c r="A14" i="10"/>
  <c r="AI14" i="18"/>
  <c r="AH13" i="15"/>
  <c r="AJ13" i="15" s="1"/>
  <c r="AK18" i="18"/>
  <c r="AH9" i="3"/>
  <c r="AH14" i="3"/>
  <c r="AK14" i="18"/>
  <c r="A15" i="10"/>
  <c r="AI15" i="18"/>
  <c r="AH16" i="3"/>
  <c r="AK16" i="18"/>
  <c r="AH15" i="5"/>
  <c r="AJ15" i="5" s="1"/>
  <c r="A18" i="10"/>
  <c r="AI18" i="18"/>
  <c r="AH10" i="3"/>
  <c r="A12" i="10"/>
  <c r="AI12" i="18"/>
  <c r="AK8" i="18"/>
  <c r="AH17" i="7"/>
  <c r="AJ17" i="7" s="1"/>
  <c r="AK17" i="18"/>
  <c r="A13" i="10"/>
  <c r="AI13" i="18"/>
  <c r="AI8" i="18"/>
  <c r="A8" i="10"/>
  <c r="AK12" i="18"/>
  <c r="AK15" i="18"/>
  <c r="AI17" i="18"/>
  <c r="A17" i="10"/>
  <c r="AK10" i="18"/>
  <c r="AK11" i="18"/>
  <c r="A11" i="10"/>
  <c r="AI11" i="18"/>
  <c r="A20" i="18" l="1"/>
  <c r="A22" i="18"/>
  <c r="A24" i="18"/>
  <c r="AI21" i="7"/>
  <c r="AI23" i="7"/>
  <c r="AK22" i="7"/>
  <c r="A22" i="7" s="1"/>
  <c r="AK20" i="7"/>
  <c r="AK24" i="7"/>
  <c r="AK21" i="7"/>
  <c r="AK23" i="7"/>
  <c r="AH12" i="14"/>
  <c r="AJ12" i="14" s="1"/>
  <c r="AJ9" i="3"/>
  <c r="AH9" i="4" s="1"/>
  <c r="AJ9" i="4" s="1"/>
  <c r="AJ14" i="3"/>
  <c r="AH14" i="4" s="1"/>
  <c r="AJ14" i="4" s="1"/>
  <c r="AJ10" i="3"/>
  <c r="AH10" i="4" s="1"/>
  <c r="AJ10" i="4" s="1"/>
  <c r="AJ16" i="3"/>
  <c r="AH16" i="4" s="1"/>
  <c r="AJ16" i="4" s="1"/>
  <c r="A13" i="18"/>
  <c r="AK13" i="7"/>
  <c r="A13" i="7" s="1"/>
  <c r="A9" i="18"/>
  <c r="AH15" i="27"/>
  <c r="AJ15" i="27" s="1"/>
  <c r="AK11" i="7"/>
  <c r="AK16" i="7"/>
  <c r="AH11" i="5"/>
  <c r="AJ11" i="5" s="1"/>
  <c r="A16" i="18"/>
  <c r="AI16" i="7"/>
  <c r="AH17" i="15"/>
  <c r="AJ17" i="15" s="1"/>
  <c r="AK17" i="7"/>
  <c r="AH13" i="14"/>
  <c r="AJ13" i="14" s="1"/>
  <c r="AK14" i="7"/>
  <c r="AH18" i="5"/>
  <c r="AJ18" i="5" s="1"/>
  <c r="AK10" i="7"/>
  <c r="AK12" i="7"/>
  <c r="A12" i="18"/>
  <c r="AI12" i="7"/>
  <c r="A11" i="18"/>
  <c r="AI11" i="7"/>
  <c r="AK8" i="7"/>
  <c r="AK15" i="7"/>
  <c r="A8" i="18"/>
  <c r="AI8" i="7"/>
  <c r="A10" i="18"/>
  <c r="AI10" i="7"/>
  <c r="AK9" i="7"/>
  <c r="A18" i="18"/>
  <c r="AI18" i="7"/>
  <c r="AI19" i="7"/>
  <c r="A19" i="18"/>
  <c r="A14" i="18"/>
  <c r="AI14" i="7"/>
  <c r="AK18" i="7"/>
  <c r="A15" i="18"/>
  <c r="AI15" i="7"/>
  <c r="A17" i="18"/>
  <c r="AI17" i="7"/>
  <c r="AH8" i="5"/>
  <c r="AJ8" i="5" s="1"/>
  <c r="AH19" i="15"/>
  <c r="AJ19" i="15" s="1"/>
  <c r="AK19" i="7"/>
  <c r="AK24" i="15" l="1"/>
  <c r="AI24" i="14" s="1"/>
  <c r="AK20" i="15"/>
  <c r="AI20" i="14" s="1"/>
  <c r="AI22" i="15"/>
  <c r="AK23" i="15"/>
  <c r="A23" i="15" s="1"/>
  <c r="AH12" i="13"/>
  <c r="AJ12" i="13" s="1"/>
  <c r="AI23" i="15"/>
  <c r="A23" i="7"/>
  <c r="AI21" i="15"/>
  <c r="A21" i="7"/>
  <c r="A24" i="7"/>
  <c r="AI24" i="15"/>
  <c r="A20" i="7"/>
  <c r="AI20" i="15"/>
  <c r="AK21" i="15"/>
  <c r="AK22" i="15"/>
  <c r="AI13" i="15"/>
  <c r="AK11" i="15"/>
  <c r="A11" i="15" s="1"/>
  <c r="AK16" i="15"/>
  <c r="A16" i="15" s="1"/>
  <c r="A10" i="7"/>
  <c r="AI10" i="15"/>
  <c r="AK13" i="15"/>
  <c r="A12" i="7"/>
  <c r="AI12" i="15"/>
  <c r="AI16" i="15"/>
  <c r="A16" i="7"/>
  <c r="AH8" i="27"/>
  <c r="AJ8" i="27" s="1"/>
  <c r="AI18" i="15"/>
  <c r="A18" i="7"/>
  <c r="AH13" i="13"/>
  <c r="AJ13" i="13" s="1"/>
  <c r="AH11" i="27"/>
  <c r="AJ11" i="27" s="1"/>
  <c r="AK18" i="15"/>
  <c r="A11" i="7"/>
  <c r="AI11" i="15"/>
  <c r="A15" i="7"/>
  <c r="AI15" i="15"/>
  <c r="A17" i="7"/>
  <c r="AI17" i="15"/>
  <c r="AK9" i="15"/>
  <c r="AH9" i="5"/>
  <c r="AJ9" i="5" s="1"/>
  <c r="AH10" i="5"/>
  <c r="AJ10" i="5" s="1"/>
  <c r="A8" i="7"/>
  <c r="AI8" i="15"/>
  <c r="AH17" i="14"/>
  <c r="AJ17" i="14" s="1"/>
  <c r="AK17" i="15"/>
  <c r="AK10" i="15"/>
  <c r="A19" i="7"/>
  <c r="AI19" i="15"/>
  <c r="AI9" i="15"/>
  <c r="A9" i="7"/>
  <c r="AK15" i="15"/>
  <c r="AK8" i="15"/>
  <c r="AH15" i="16"/>
  <c r="AJ15" i="16" s="1"/>
  <c r="AH15" i="34" s="1"/>
  <c r="AJ15" i="34" s="1"/>
  <c r="AH18" i="27"/>
  <c r="AJ18" i="27" s="1"/>
  <c r="AH16" i="5"/>
  <c r="AJ16" i="5" s="1"/>
  <c r="AH14" i="5"/>
  <c r="AJ14" i="5" s="1"/>
  <c r="A14" i="7"/>
  <c r="AI14" i="15"/>
  <c r="AK12" i="15"/>
  <c r="AK14" i="15"/>
  <c r="AH19" i="14"/>
  <c r="AJ19" i="14" s="1"/>
  <c r="AK19" i="15"/>
  <c r="A24" i="15" l="1"/>
  <c r="AI23" i="14"/>
  <c r="A20" i="15"/>
  <c r="AK23" i="14"/>
  <c r="AK24" i="14"/>
  <c r="AK21" i="14"/>
  <c r="AH12" i="12"/>
  <c r="AJ12" i="12" s="1"/>
  <c r="A22" i="15"/>
  <c r="AI22" i="14"/>
  <c r="A21" i="15"/>
  <c r="AI21" i="14"/>
  <c r="AK20" i="14"/>
  <c r="AK22" i="14"/>
  <c r="AI16" i="14"/>
  <c r="AK18" i="14"/>
  <c r="A18" i="14" s="1"/>
  <c r="AI11" i="14"/>
  <c r="AK14" i="14"/>
  <c r="A14" i="14" s="1"/>
  <c r="AK15" i="14"/>
  <c r="A15" i="14" s="1"/>
  <c r="AK11" i="14"/>
  <c r="A11" i="14" s="1"/>
  <c r="AH18" i="16"/>
  <c r="AJ18" i="16" s="1"/>
  <c r="AH18" i="34" s="1"/>
  <c r="AJ18" i="34" s="1"/>
  <c r="AK16" i="14"/>
  <c r="A15" i="15"/>
  <c r="AI15" i="14"/>
  <c r="AK13" i="14"/>
  <c r="AK9" i="14"/>
  <c r="AH14" i="27"/>
  <c r="AJ14" i="27" s="1"/>
  <c r="AH13" i="12"/>
  <c r="AJ13" i="12" s="1"/>
  <c r="A14" i="15"/>
  <c r="AI14" i="14"/>
  <c r="A10" i="15"/>
  <c r="AI10" i="14"/>
  <c r="AH9" i="27"/>
  <c r="AJ9" i="27" s="1"/>
  <c r="AI13" i="14"/>
  <c r="A13" i="15"/>
  <c r="A12" i="15"/>
  <c r="AI12" i="14"/>
  <c r="A9" i="15"/>
  <c r="AI9" i="14"/>
  <c r="AH8" i="16"/>
  <c r="AJ8" i="16" s="1"/>
  <c r="AH8" i="34" s="1"/>
  <c r="AJ8" i="34" s="1"/>
  <c r="A19" i="15"/>
  <c r="AI19" i="14"/>
  <c r="AK12" i="14"/>
  <c r="A18" i="15"/>
  <c r="AI18" i="14"/>
  <c r="AH11" i="16"/>
  <c r="AJ11" i="16" s="1"/>
  <c r="AH11" i="34" s="1"/>
  <c r="AJ11" i="34" s="1"/>
  <c r="AH16" i="27"/>
  <c r="AJ16" i="27" s="1"/>
  <c r="A17" i="15"/>
  <c r="AI17" i="14"/>
  <c r="A8" i="15"/>
  <c r="AI8" i="14"/>
  <c r="AH19" i="13"/>
  <c r="AJ19" i="13" s="1"/>
  <c r="AK19" i="14"/>
  <c r="AK8" i="14"/>
  <c r="AK10" i="14"/>
  <c r="A10" i="14" s="1"/>
  <c r="AH17" i="13"/>
  <c r="AJ17" i="13" s="1"/>
  <c r="AK17" i="14"/>
  <c r="AH10" i="27"/>
  <c r="AJ10" i="27" s="1"/>
  <c r="AK22" i="13" l="1"/>
  <c r="AI22" i="12" s="1"/>
  <c r="AK23" i="13"/>
  <c r="A23" i="13" s="1"/>
  <c r="A22" i="14"/>
  <c r="AI22" i="13"/>
  <c r="AK21" i="13"/>
  <c r="AI20" i="13"/>
  <c r="A20" i="14"/>
  <c r="AK24" i="13"/>
  <c r="AK20" i="13"/>
  <c r="AH12" i="11"/>
  <c r="AJ12" i="11" s="1"/>
  <c r="A21" i="14"/>
  <c r="AI21" i="13"/>
  <c r="AI24" i="13"/>
  <c r="A24" i="14"/>
  <c r="AI23" i="13"/>
  <c r="A23" i="14"/>
  <c r="AI18" i="13"/>
  <c r="AI11" i="13"/>
  <c r="AI14" i="13"/>
  <c r="AK14" i="13"/>
  <c r="A14" i="13" s="1"/>
  <c r="AI15" i="13"/>
  <c r="AK9" i="13"/>
  <c r="AI9" i="12" s="1"/>
  <c r="AK18" i="13"/>
  <c r="A18" i="13" s="1"/>
  <c r="AI10" i="13"/>
  <c r="A12" i="14"/>
  <c r="AI12" i="13"/>
  <c r="AK10" i="13"/>
  <c r="A16" i="14"/>
  <c r="AI16" i="13"/>
  <c r="A8" i="14"/>
  <c r="AI8" i="13"/>
  <c r="AH16" i="16"/>
  <c r="AJ16" i="16" s="1"/>
  <c r="AH16" i="34" s="1"/>
  <c r="AJ16" i="34" s="1"/>
  <c r="AK13" i="13"/>
  <c r="AI9" i="13"/>
  <c r="A9" i="14"/>
  <c r="AI13" i="13"/>
  <c r="A13" i="14"/>
  <c r="AH9" i="16"/>
  <c r="AJ9" i="16" s="1"/>
  <c r="AH9" i="34" s="1"/>
  <c r="AJ9" i="34" s="1"/>
  <c r="AH13" i="11"/>
  <c r="AJ13" i="11" s="1"/>
  <c r="AH10" i="16"/>
  <c r="AJ10" i="16" s="1"/>
  <c r="AH10" i="34" s="1"/>
  <c r="AJ10" i="34" s="1"/>
  <c r="AH19" i="12"/>
  <c r="AJ19" i="12" s="1"/>
  <c r="AK19" i="13"/>
  <c r="AK11" i="13"/>
  <c r="A17" i="14"/>
  <c r="AI17" i="13"/>
  <c r="A19" i="14"/>
  <c r="AI19" i="13"/>
  <c r="AH17" i="12"/>
  <c r="AJ17" i="12" s="1"/>
  <c r="AK17" i="13"/>
  <c r="AK16" i="13"/>
  <c r="AK12" i="13"/>
  <c r="AH14" i="16"/>
  <c r="AJ14" i="16" s="1"/>
  <c r="AH14" i="34" s="1"/>
  <c r="AJ14" i="34" s="1"/>
  <c r="AK8" i="13"/>
  <c r="AK15" i="13"/>
  <c r="A15" i="13" s="1"/>
  <c r="A22" i="13" l="1"/>
  <c r="AI23" i="12"/>
  <c r="AK22" i="12"/>
  <c r="AI22" i="11" s="1"/>
  <c r="AK23" i="12"/>
  <c r="AK20" i="12"/>
  <c r="AI21" i="12"/>
  <c r="A21" i="13"/>
  <c r="AK24" i="12"/>
  <c r="AK21" i="12"/>
  <c r="AH12" i="6"/>
  <c r="AJ12" i="6" s="1"/>
  <c r="AI20" i="12"/>
  <c r="A20" i="13"/>
  <c r="A24" i="13"/>
  <c r="AI24" i="12"/>
  <c r="A9" i="13"/>
  <c r="AI14" i="12"/>
  <c r="AI18" i="12"/>
  <c r="AK16" i="12"/>
  <c r="A16" i="12" s="1"/>
  <c r="A11" i="13"/>
  <c r="AI11" i="12"/>
  <c r="AK13" i="12"/>
  <c r="AK9" i="12"/>
  <c r="AK8" i="12"/>
  <c r="AH13" i="6"/>
  <c r="AJ13" i="6" s="1"/>
  <c r="AH13" i="2" s="1"/>
  <c r="AK12" i="12"/>
  <c r="AI12" i="12"/>
  <c r="A12" i="13"/>
  <c r="AK11" i="12"/>
  <c r="AI10" i="12"/>
  <c r="A10" i="13"/>
  <c r="A13" i="13"/>
  <c r="AI13" i="12"/>
  <c r="A16" i="13"/>
  <c r="AI16" i="12"/>
  <c r="AI15" i="12"/>
  <c r="A17" i="13"/>
  <c r="AI17" i="12"/>
  <c r="AI19" i="12"/>
  <c r="A19" i="13"/>
  <c r="AK18" i="12"/>
  <c r="AK14" i="12"/>
  <c r="A8" i="13"/>
  <c r="AI8" i="12"/>
  <c r="AH17" i="11"/>
  <c r="AJ17" i="11" s="1"/>
  <c r="AK17" i="12"/>
  <c r="AH19" i="11"/>
  <c r="AJ19" i="11" s="1"/>
  <c r="AK19" i="12"/>
  <c r="AK10" i="12"/>
  <c r="AK15" i="12"/>
  <c r="A22" i="12" l="1"/>
  <c r="AK21" i="11"/>
  <c r="A21" i="11" s="1"/>
  <c r="AI21" i="11"/>
  <c r="A21" i="12"/>
  <c r="A20" i="12"/>
  <c r="AI20" i="11"/>
  <c r="AK20" i="11"/>
  <c r="AI23" i="11"/>
  <c r="A23" i="12"/>
  <c r="AK22" i="11"/>
  <c r="AK24" i="11"/>
  <c r="A24" i="12"/>
  <c r="AI24" i="11"/>
  <c r="AK23" i="11"/>
  <c r="AH12" i="2"/>
  <c r="AJ12" i="2" s="1"/>
  <c r="AK14" i="11"/>
  <c r="AI14" i="6" s="1"/>
  <c r="AI16" i="11"/>
  <c r="AK10" i="11"/>
  <c r="A10" i="11" s="1"/>
  <c r="AK15" i="11"/>
  <c r="AK9" i="11"/>
  <c r="A12" i="12"/>
  <c r="AI12" i="11"/>
  <c r="A8" i="12"/>
  <c r="AI8" i="11"/>
  <c r="AI15" i="11"/>
  <c r="A15" i="12"/>
  <c r="AI17" i="11"/>
  <c r="A17" i="12"/>
  <c r="AK18" i="11"/>
  <c r="AK13" i="11"/>
  <c r="AI9" i="11"/>
  <c r="A9" i="12"/>
  <c r="AJ13" i="2"/>
  <c r="AI13" i="11"/>
  <c r="A13" i="12"/>
  <c r="AH17" i="6"/>
  <c r="AJ17" i="6" s="1"/>
  <c r="AH17" i="2" s="1"/>
  <c r="AK17" i="11"/>
  <c r="AK12" i="11"/>
  <c r="AK11" i="11"/>
  <c r="AI18" i="11"/>
  <c r="A18" i="12"/>
  <c r="A19" i="12"/>
  <c r="AI19" i="11"/>
  <c r="A10" i="12"/>
  <c r="AI10" i="11"/>
  <c r="AH19" i="6"/>
  <c r="AJ19" i="6" s="1"/>
  <c r="AH19" i="2" s="1"/>
  <c r="AK19" i="11"/>
  <c r="A14" i="12"/>
  <c r="AI14" i="11"/>
  <c r="AI11" i="11"/>
  <c r="A11" i="12"/>
  <c r="AK8" i="11"/>
  <c r="AK16" i="11"/>
  <c r="AI21" i="6" l="1"/>
  <c r="A23" i="11"/>
  <c r="AI23" i="6"/>
  <c r="AK20" i="6"/>
  <c r="AK21" i="6"/>
  <c r="A24" i="11"/>
  <c r="AI24" i="6"/>
  <c r="AH12" i="3"/>
  <c r="AK22" i="6"/>
  <c r="A22" i="11"/>
  <c r="AI22" i="6"/>
  <c r="AK23" i="6"/>
  <c r="AK24" i="6"/>
  <c r="A20" i="11"/>
  <c r="AI20" i="6"/>
  <c r="A14" i="11"/>
  <c r="AK15" i="6"/>
  <c r="AI15" i="2" s="1"/>
  <c r="AI10" i="6"/>
  <c r="AK10" i="6"/>
  <c r="AI10" i="2" s="1"/>
  <c r="AK18" i="6"/>
  <c r="A18" i="6" s="1"/>
  <c r="AK14" i="6"/>
  <c r="A14" i="6" s="1"/>
  <c r="AK9" i="6"/>
  <c r="A13" i="11"/>
  <c r="AI13" i="6"/>
  <c r="AH13" i="3"/>
  <c r="AK12" i="6"/>
  <c r="A18" i="11"/>
  <c r="AI18" i="6"/>
  <c r="AK16" i="6"/>
  <c r="AI11" i="6"/>
  <c r="A11" i="11"/>
  <c r="AK11" i="6"/>
  <c r="AI12" i="6"/>
  <c r="A12" i="11"/>
  <c r="AI9" i="6"/>
  <c r="A9" i="11"/>
  <c r="AI19" i="6"/>
  <c r="A19" i="11"/>
  <c r="A17" i="11"/>
  <c r="AI17" i="6"/>
  <c r="A15" i="11"/>
  <c r="AI15" i="6"/>
  <c r="A8" i="11"/>
  <c r="AI8" i="6"/>
  <c r="AK8" i="6"/>
  <c r="AI16" i="6"/>
  <c r="A16" i="11"/>
  <c r="AJ19" i="2"/>
  <c r="AK19" i="6"/>
  <c r="AJ17" i="2"/>
  <c r="AK17" i="6"/>
  <c r="AK13" i="6"/>
  <c r="AK22" i="2" l="1"/>
  <c r="A22" i="2" s="1"/>
  <c r="AK21" i="2"/>
  <c r="AK20" i="2"/>
  <c r="AK23" i="2"/>
  <c r="AI23" i="2"/>
  <c r="A23" i="6"/>
  <c r="AJ12" i="3"/>
  <c r="AH12" i="4" s="1"/>
  <c r="AJ12" i="4" s="1"/>
  <c r="AI24" i="2"/>
  <c r="A24" i="6"/>
  <c r="A21" i="6"/>
  <c r="AI21" i="2"/>
  <c r="AI22" i="2"/>
  <c r="A22" i="6"/>
  <c r="AI20" i="2"/>
  <c r="A20" i="6"/>
  <c r="AK24" i="2"/>
  <c r="AJ13" i="3"/>
  <c r="AH13" i="4" s="1"/>
  <c r="AJ13" i="4" s="1"/>
  <c r="A15" i="6"/>
  <c r="AI14" i="2"/>
  <c r="AI18" i="2"/>
  <c r="A10" i="6"/>
  <c r="A17" i="6"/>
  <c r="AI17" i="2"/>
  <c r="AH17" i="3"/>
  <c r="AK17" i="2"/>
  <c r="AK18" i="2"/>
  <c r="AK11" i="2"/>
  <c r="AI16" i="2"/>
  <c r="A16" i="6"/>
  <c r="AI8" i="2"/>
  <c r="A8" i="6"/>
  <c r="AK14" i="2"/>
  <c r="AK9" i="2"/>
  <c r="AI9" i="2"/>
  <c r="A9" i="6"/>
  <c r="AH19" i="3"/>
  <c r="AK19" i="2"/>
  <c r="AK12" i="2"/>
  <c r="AK15" i="2"/>
  <c r="A13" i="6"/>
  <c r="AI13" i="2"/>
  <c r="AK16" i="2"/>
  <c r="A12" i="6"/>
  <c r="AI12" i="2"/>
  <c r="AK8" i="2"/>
  <c r="AK13" i="2"/>
  <c r="A19" i="6"/>
  <c r="AI19" i="2"/>
  <c r="AK10" i="2"/>
  <c r="AI11" i="2"/>
  <c r="A11" i="6"/>
  <c r="AI22" i="3" l="1"/>
  <c r="A24" i="2"/>
  <c r="AI24" i="3"/>
  <c r="AH12" i="5"/>
  <c r="AJ12" i="5" s="1"/>
  <c r="A23" i="2"/>
  <c r="AI23" i="3"/>
  <c r="AI20" i="3"/>
  <c r="A20" i="2"/>
  <c r="A21" i="2"/>
  <c r="AI21" i="3"/>
  <c r="AJ19" i="3"/>
  <c r="AH19" i="4" s="1"/>
  <c r="AJ19" i="4" s="1"/>
  <c r="AJ17" i="3"/>
  <c r="AH17" i="4" s="1"/>
  <c r="AJ17" i="4" s="1"/>
  <c r="A10" i="2"/>
  <c r="AI10" i="3"/>
  <c r="AI12" i="3"/>
  <c r="A12" i="2"/>
  <c r="AI18" i="3"/>
  <c r="A18" i="2"/>
  <c r="AI13" i="3"/>
  <c r="A13" i="2"/>
  <c r="A16" i="2"/>
  <c r="AI16" i="3"/>
  <c r="A19" i="2"/>
  <c r="AI19" i="3"/>
  <c r="A17" i="2"/>
  <c r="AI17" i="3"/>
  <c r="AH13" i="5"/>
  <c r="AJ13" i="5" s="1"/>
  <c r="A15" i="2"/>
  <c r="AI15" i="3"/>
  <c r="A8" i="2"/>
  <c r="AI8" i="3"/>
  <c r="A11" i="2"/>
  <c r="AI11" i="3"/>
  <c r="A9" i="2"/>
  <c r="AI9" i="3"/>
  <c r="A14" i="2"/>
  <c r="AI14" i="3"/>
  <c r="AK22" i="3" l="1"/>
  <c r="AI22" i="4" s="1"/>
  <c r="AK20" i="3"/>
  <c r="A20" i="3" s="1"/>
  <c r="AK21" i="4"/>
  <c r="A21" i="4" s="1"/>
  <c r="AK22" i="4"/>
  <c r="AI22" i="5" s="1"/>
  <c r="AK20" i="4"/>
  <c r="A20" i="4" s="1"/>
  <c r="AK23" i="3"/>
  <c r="AI23" i="4" s="1"/>
  <c r="AK23" i="4"/>
  <c r="A23" i="4" s="1"/>
  <c r="AK24" i="4"/>
  <c r="AI24" i="5" s="1"/>
  <c r="AK21" i="3"/>
  <c r="AH12" i="27"/>
  <c r="AJ12" i="27" s="1"/>
  <c r="AK24" i="3"/>
  <c r="AK16" i="3"/>
  <c r="AI16" i="4" s="1"/>
  <c r="AK12" i="3"/>
  <c r="AI12" i="4" s="1"/>
  <c r="AK18" i="3"/>
  <c r="AI18" i="4" s="1"/>
  <c r="AK11" i="3"/>
  <c r="AI11" i="4" s="1"/>
  <c r="AK15" i="3"/>
  <c r="AI15" i="4" s="1"/>
  <c r="AK17" i="3"/>
  <c r="AI17" i="4" s="1"/>
  <c r="AK9" i="3"/>
  <c r="AI9" i="4" s="1"/>
  <c r="AK19" i="3"/>
  <c r="AI19" i="4" s="1"/>
  <c r="AK14" i="3"/>
  <c r="A14" i="3" s="1"/>
  <c r="AK10" i="3"/>
  <c r="AI10" i="4" s="1"/>
  <c r="AK13" i="3"/>
  <c r="A13" i="3" s="1"/>
  <c r="AK19" i="4"/>
  <c r="A19" i="4" s="1"/>
  <c r="AK8" i="3"/>
  <c r="AI8" i="4" s="1"/>
  <c r="AK17" i="4"/>
  <c r="A17" i="4" s="1"/>
  <c r="AK10" i="4"/>
  <c r="A10" i="4" s="1"/>
  <c r="AK11" i="4"/>
  <c r="A11" i="4" s="1"/>
  <c r="AK9" i="4"/>
  <c r="A9" i="4" s="1"/>
  <c r="AK13" i="4"/>
  <c r="A13" i="4" s="1"/>
  <c r="AK12" i="4"/>
  <c r="A12" i="4" s="1"/>
  <c r="AK18" i="4"/>
  <c r="A18" i="4" s="1"/>
  <c r="AK15" i="4"/>
  <c r="A15" i="4" s="1"/>
  <c r="AK8" i="4"/>
  <c r="A8" i="4" s="1"/>
  <c r="AK14" i="4"/>
  <c r="A14" i="4" s="1"/>
  <c r="AK16" i="4"/>
  <c r="A16" i="4" s="1"/>
  <c r="AH13" i="27"/>
  <c r="AJ13" i="27" s="1"/>
  <c r="AH17" i="5"/>
  <c r="AJ17" i="5" s="1"/>
  <c r="AH19" i="5"/>
  <c r="AJ19" i="5" s="1"/>
  <c r="A22" i="3" l="1"/>
  <c r="AI21" i="5"/>
  <c r="AI20" i="4"/>
  <c r="A23" i="3"/>
  <c r="A24" i="4"/>
  <c r="AK23" i="5"/>
  <c r="AI23" i="27" s="1"/>
  <c r="AI20" i="5"/>
  <c r="A22" i="4"/>
  <c r="AI23" i="5"/>
  <c r="AI21" i="4"/>
  <c r="A21" i="3"/>
  <c r="AK21" i="5"/>
  <c r="AH12" i="16"/>
  <c r="AJ12" i="16" s="1"/>
  <c r="AH12" i="34" s="1"/>
  <c r="AJ12" i="34" s="1"/>
  <c r="AK20" i="5"/>
  <c r="AK22" i="5"/>
  <c r="AK24" i="5"/>
  <c r="AI24" i="4"/>
  <c r="A24" i="3"/>
  <c r="A18" i="3"/>
  <c r="A12" i="3"/>
  <c r="A16" i="3"/>
  <c r="A19" i="3"/>
  <c r="A11" i="3"/>
  <c r="A15" i="3"/>
  <c r="A17" i="3"/>
  <c r="A9" i="3"/>
  <c r="AI14" i="4"/>
  <c r="AI13" i="4"/>
  <c r="A8" i="3"/>
  <c r="AI13" i="5"/>
  <c r="A10" i="3"/>
  <c r="AI11" i="5"/>
  <c r="AI16" i="5"/>
  <c r="AI14" i="5"/>
  <c r="AI12" i="5"/>
  <c r="AI8" i="5"/>
  <c r="AI15" i="5"/>
  <c r="AK10" i="5"/>
  <c r="AI10" i="27" s="1"/>
  <c r="AK9" i="5"/>
  <c r="AI9" i="27" s="1"/>
  <c r="AK18" i="5"/>
  <c r="AI18" i="27" s="1"/>
  <c r="AI9" i="5"/>
  <c r="AH17" i="27"/>
  <c r="AJ17" i="27" s="1"/>
  <c r="AK17" i="5"/>
  <c r="AK15" i="5"/>
  <c r="AK13" i="5"/>
  <c r="AH13" i="16"/>
  <c r="AJ13" i="16" s="1"/>
  <c r="AH13" i="34" s="1"/>
  <c r="AJ13" i="34" s="1"/>
  <c r="AI17" i="5"/>
  <c r="AI18" i="5"/>
  <c r="AK14" i="5"/>
  <c r="AI10" i="5"/>
  <c r="AI19" i="5"/>
  <c r="AK11" i="5"/>
  <c r="AK12" i="5"/>
  <c r="AH19" i="27"/>
  <c r="AJ19" i="27" s="1"/>
  <c r="AK19" i="5"/>
  <c r="AK16" i="5"/>
  <c r="AK8" i="5"/>
  <c r="A23" i="5" l="1"/>
  <c r="AK20" i="27"/>
  <c r="A20" i="27" s="1"/>
  <c r="AK23" i="27"/>
  <c r="A23" i="27" s="1"/>
  <c r="AK24" i="27"/>
  <c r="AI24" i="16" s="1"/>
  <c r="AK21" i="27"/>
  <c r="AI21" i="16" s="1"/>
  <c r="A20" i="5"/>
  <c r="AI20" i="27"/>
  <c r="A21" i="5"/>
  <c r="AI21" i="27"/>
  <c r="A24" i="5"/>
  <c r="AI24" i="27"/>
  <c r="AK22" i="27"/>
  <c r="AI22" i="27"/>
  <c r="A22" i="5"/>
  <c r="A10" i="5"/>
  <c r="AK9" i="27"/>
  <c r="A9" i="27" s="1"/>
  <c r="A9" i="5"/>
  <c r="AK11" i="27"/>
  <c r="AI11" i="16" s="1"/>
  <c r="A18" i="5"/>
  <c r="A13" i="5"/>
  <c r="AI13" i="27"/>
  <c r="AK19" i="27"/>
  <c r="AH19" i="16"/>
  <c r="AJ19" i="16" s="1"/>
  <c r="AH19" i="34" s="1"/>
  <c r="AJ19" i="34" s="1"/>
  <c r="AI14" i="27"/>
  <c r="A14" i="5"/>
  <c r="AI15" i="27"/>
  <c r="A15" i="5"/>
  <c r="AK8" i="27"/>
  <c r="AH17" i="16"/>
  <c r="AJ17" i="16" s="1"/>
  <c r="AH17" i="34" s="1"/>
  <c r="AJ17" i="34" s="1"/>
  <c r="AK17" i="34" s="1"/>
  <c r="A17" i="34" s="1"/>
  <c r="AK17" i="27"/>
  <c r="AK13" i="27"/>
  <c r="AI17" i="27"/>
  <c r="A17" i="5"/>
  <c r="AK15" i="27"/>
  <c r="AI8" i="27"/>
  <c r="A8" i="5"/>
  <c r="AI12" i="27"/>
  <c r="A12" i="5"/>
  <c r="AK12" i="27"/>
  <c r="AI19" i="27"/>
  <c r="A19" i="5"/>
  <c r="AI11" i="27"/>
  <c r="A11" i="5"/>
  <c r="AK18" i="27"/>
  <c r="A16" i="5"/>
  <c r="AI16" i="27"/>
  <c r="AK10" i="27"/>
  <c r="AK16" i="27"/>
  <c r="AK14" i="27"/>
  <c r="AK14" i="34" l="1"/>
  <c r="A14" i="34" s="1"/>
  <c r="AK16" i="34"/>
  <c r="A16" i="34" s="1"/>
  <c r="AK24" i="34"/>
  <c r="A24" i="34" s="1"/>
  <c r="AK8" i="34"/>
  <c r="A8" i="34" s="1"/>
  <c r="AK22" i="34"/>
  <c r="A22" i="34" s="1"/>
  <c r="AK20" i="34"/>
  <c r="A20" i="34" s="1"/>
  <c r="AK18" i="34"/>
  <c r="A18" i="34" s="1"/>
  <c r="AK15" i="34"/>
  <c r="A15" i="34" s="1"/>
  <c r="AK9" i="34"/>
  <c r="A9" i="34" s="1"/>
  <c r="AK21" i="34"/>
  <c r="A21" i="34" s="1"/>
  <c r="AK23" i="34"/>
  <c r="A23" i="34" s="1"/>
  <c r="AK19" i="34"/>
  <c r="A19" i="34" s="1"/>
  <c r="AK10" i="34"/>
  <c r="A10" i="34" s="1"/>
  <c r="AK12" i="34"/>
  <c r="A12" i="34" s="1"/>
  <c r="AK11" i="34"/>
  <c r="A11" i="34" s="1"/>
  <c r="AK13" i="34"/>
  <c r="A13" i="34" s="1"/>
  <c r="AK22" i="16"/>
  <c r="AI22" i="34" s="1"/>
  <c r="AI23" i="16"/>
  <c r="A24" i="27"/>
  <c r="AI20" i="16"/>
  <c r="AK24" i="16"/>
  <c r="AI24" i="34" s="1"/>
  <c r="A21" i="27"/>
  <c r="AK21" i="16"/>
  <c r="AI21" i="34" s="1"/>
  <c r="AK20" i="16"/>
  <c r="AI20" i="34" s="1"/>
  <c r="AK23" i="16"/>
  <c r="AI23" i="34" s="1"/>
  <c r="AI22" i="16"/>
  <c r="A22" i="27"/>
  <c r="A11" i="27"/>
  <c r="AK10" i="16"/>
  <c r="AI10" i="34" s="1"/>
  <c r="AI9" i="16"/>
  <c r="AK13" i="16"/>
  <c r="AI13" i="34" s="1"/>
  <c r="AK11" i="16"/>
  <c r="AK18" i="16"/>
  <c r="AI18" i="34" s="1"/>
  <c r="AK15" i="16"/>
  <c r="AI15" i="34" s="1"/>
  <c r="AK14" i="16"/>
  <c r="AI14" i="34" s="1"/>
  <c r="AK9" i="16"/>
  <c r="AK12" i="16"/>
  <c r="AK8" i="16"/>
  <c r="AI8" i="34" s="1"/>
  <c r="AK16" i="16"/>
  <c r="AI16" i="34" s="1"/>
  <c r="A15" i="27"/>
  <c r="AI15" i="16"/>
  <c r="A12" i="27"/>
  <c r="AI12" i="16"/>
  <c r="A10" i="27"/>
  <c r="AI10" i="16"/>
  <c r="A17" i="27"/>
  <c r="AI17" i="16"/>
  <c r="AK19" i="16"/>
  <c r="AI19" i="34" s="1"/>
  <c r="A18" i="27"/>
  <c r="AI18" i="16"/>
  <c r="AK17" i="16"/>
  <c r="AI17" i="34" s="1"/>
  <c r="A19" i="27"/>
  <c r="AI19" i="16"/>
  <c r="A14" i="27"/>
  <c r="AI14" i="16"/>
  <c r="A8" i="27"/>
  <c r="AI8" i="16"/>
  <c r="A16" i="27"/>
  <c r="AI16" i="16"/>
  <c r="A13" i="27"/>
  <c r="AI13" i="16"/>
  <c r="A12" i="16" l="1"/>
  <c r="AI12" i="34"/>
  <c r="A9" i="16"/>
  <c r="AI9" i="34"/>
  <c r="A11" i="16"/>
  <c r="AI11" i="34"/>
  <c r="A24" i="16"/>
  <c r="A22" i="16"/>
  <c r="A21" i="16"/>
  <c r="A23" i="16"/>
  <c r="A20" i="16"/>
  <c r="A14" i="16"/>
  <c r="A13" i="16"/>
  <c r="A15" i="16"/>
  <c r="A10" i="16"/>
  <c r="A16" i="16"/>
  <c r="A18" i="16"/>
  <c r="A8" i="16"/>
  <c r="A19" i="16"/>
  <c r="A17" i="16"/>
</calcChain>
</file>

<file path=xl/sharedStrings.xml><?xml version="1.0" encoding="utf-8"?>
<sst xmlns="http://schemas.openxmlformats.org/spreadsheetml/2006/main" count="2032" uniqueCount="94">
  <si>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</si>
  <si>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</si>
  <si>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</si>
  <si>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</si>
  <si>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</si>
  <si>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</si>
  <si>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</si>
  <si>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</si>
  <si>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</si>
  <si>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</si>
  <si>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</si>
  <si>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</si>
  <si>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</si>
  <si>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</si>
  <si>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</si>
  <si>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</si>
  <si>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</si>
  <si>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</si>
  <si>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</si>
  <si>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</si>
  <si>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</si>
  <si>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</si>
  <si>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</si>
  <si>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</si>
  <si>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</si>
  <si>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</si>
  <si>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</si>
  <si>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</si>
  <si>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</si>
  <si>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</si>
  <si>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</si>
  <si>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</si>
  <si>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</si>
  <si>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</si>
  <si>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</si>
  <si>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</si>
  <si>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</si>
  <si>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</si>
  <si>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</si>
  <si>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</si>
  <si>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</si>
  <si>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</si>
  <si>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</si>
  <si>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</si>
  <si>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</si>
  <si>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</si>
  <si>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</si>
  <si>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</si>
  <si>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</si>
  <si>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</si>
  <si>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</si>
  <si>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</si>
  <si>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</si>
  <si>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</si>
  <si>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</si>
  <si>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</si>
  <si>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Mike04</t>
  </si>
  <si>
    <t>Tanja04</t>
  </si>
  <si>
    <t>UltraGE</t>
  </si>
  <si>
    <t>Reinhold</t>
  </si>
  <si>
    <t>schmiddi04</t>
  </si>
  <si>
    <t>shiny</t>
  </si>
  <si>
    <t>jupp04</t>
  </si>
  <si>
    <t>Master1</t>
  </si>
  <si>
    <t>Franzi04</t>
  </si>
  <si>
    <t>Ricardo04</t>
  </si>
  <si>
    <t>Lola04</t>
  </si>
  <si>
    <t>Hertha BSC</t>
  </si>
  <si>
    <t>Thomas Bülles</t>
  </si>
  <si>
    <t>FlorianS04</t>
  </si>
  <si>
    <t>Schalt04</t>
  </si>
  <si>
    <t>Nico1904</t>
  </si>
  <si>
    <t>H S V</t>
  </si>
  <si>
    <t>Düsseldorf</t>
  </si>
  <si>
    <t>St. Pauli</t>
  </si>
  <si>
    <t>Paderborn</t>
  </si>
  <si>
    <t>Karlsruhe</t>
  </si>
  <si>
    <t>Kiel</t>
  </si>
  <si>
    <t>Kaisersl.</t>
  </si>
  <si>
    <t>Hannover</t>
  </si>
  <si>
    <t>Magdeburg</t>
  </si>
  <si>
    <t>Fürth</t>
  </si>
  <si>
    <t>Rostock</t>
  </si>
  <si>
    <t>Nürnberg</t>
  </si>
  <si>
    <t>Braunschw.</t>
  </si>
  <si>
    <t>Wiesbaden</t>
  </si>
  <si>
    <t>Elversberg</t>
  </si>
  <si>
    <t>Osnabrück</t>
  </si>
  <si>
    <t>1</t>
  </si>
  <si>
    <t>0</t>
  </si>
  <si>
    <t>atschi91</t>
  </si>
  <si>
    <t>4</t>
  </si>
  <si>
    <t>Delze1312</t>
  </si>
  <si>
    <t>Delze, Franzi, shiny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</si>
</sst>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9"/>
      <color indexed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1" fontId="16" fillId="0" borderId="13" xfId="0" applyNumberFormat="1" applyFont="1" applyBorder="1" applyAlignment="1">
      <alignment horizontal="center"/>
    </xf>
    <xf numFmtId="1" fontId="17" fillId="0" borderId="14" xfId="0" applyNumberFormat="1" applyFont="1" applyBorder="1" applyAlignment="1">
      <alignment horizontal="center"/>
    </xf>
    <xf numFmtId="1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2" fillId="0" borderId="16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5" fillId="0" borderId="18" xfId="0" applyNumberFormat="1" applyFont="1" applyBorder="1" applyAlignment="1" applyProtection="1">
      <alignment horizontal="center"/>
      <protection locked="0"/>
    </xf>
    <xf numFmtId="49" fontId="13" fillId="0" borderId="18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49" fontId="5" fillId="0" borderId="0" xfId="0" applyNumberFormat="1" applyFont="1"/>
    <xf numFmtId="49" fontId="5" fillId="2" borderId="20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1" xfId="0" applyNumberFormat="1" applyFont="1" applyFill="1" applyBorder="1"/>
    <xf numFmtId="49" fontId="1" fillId="2" borderId="20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1" xfId="0" applyNumberFormat="1" applyFont="1" applyFill="1" applyBorder="1" applyAlignment="1">
      <alignment horizontal="center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1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2" xfId="0" applyFill="1" applyBorder="1"/>
    <xf numFmtId="0" fontId="18" fillId="3" borderId="22" xfId="0" applyFont="1" applyFill="1" applyBorder="1"/>
    <xf numFmtId="49" fontId="1" fillId="4" borderId="22" xfId="0" applyNumberFormat="1" applyFont="1" applyFill="1" applyBorder="1"/>
    <xf numFmtId="49" fontId="1" fillId="3" borderId="22" xfId="0" applyNumberFormat="1" applyFont="1" applyFill="1" applyBorder="1"/>
    <xf numFmtId="49" fontId="1" fillId="2" borderId="22" xfId="0" applyNumberFormat="1" applyFont="1" applyFill="1" applyBorder="1" applyAlignment="1">
      <alignment wrapText="1"/>
    </xf>
    <xf numFmtId="49" fontId="11" fillId="2" borderId="22" xfId="0" applyNumberFormat="1" applyFont="1" applyFill="1" applyBorder="1" applyAlignment="1">
      <alignment horizontal="center"/>
    </xf>
    <xf numFmtId="0" fontId="18" fillId="3" borderId="22" xfId="0" applyFont="1" applyFill="1" applyBorder="1" applyAlignment="1">
      <alignment horizontal="center"/>
    </xf>
    <xf numFmtId="0" fontId="0" fillId="4" borderId="22" xfId="0" applyFill="1" applyBorder="1"/>
    <xf numFmtId="0" fontId="0" fillId="2" borderId="22" xfId="0" applyFill="1" applyBorder="1"/>
    <xf numFmtId="0" fontId="0" fillId="0" borderId="22" xfId="0" applyBorder="1"/>
    <xf numFmtId="1" fontId="0" fillId="0" borderId="22" xfId="0" applyNumberFormat="1" applyBorder="1"/>
    <xf numFmtId="0" fontId="0" fillId="5" borderId="22" xfId="0" applyFill="1" applyBorder="1"/>
    <xf numFmtId="0" fontId="4" fillId="0" borderId="22" xfId="0" applyFont="1" applyBorder="1"/>
    <xf numFmtId="1" fontId="19" fillId="0" borderId="22" xfId="0" applyNumberFormat="1" applyFont="1" applyBorder="1"/>
    <xf numFmtId="1" fontId="0" fillId="4" borderId="22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2" xfId="0" applyNumberFormat="1" applyFont="1" applyBorder="1" applyAlignment="1">
      <alignment horizontal="center"/>
    </xf>
    <xf numFmtId="1" fontId="9" fillId="0" borderId="22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49" fontId="9" fillId="0" borderId="22" xfId="0" applyNumberFormat="1" applyFont="1" applyBorder="1" applyAlignment="1">
      <alignment horizontal="center"/>
    </xf>
    <xf numFmtId="49" fontId="1" fillId="0" borderId="8" xfId="0" applyNumberFormat="1" applyFont="1" applyBorder="1"/>
    <xf numFmtId="0" fontId="5" fillId="0" borderId="3" xfId="0" applyFont="1" applyBorder="1" applyAlignment="1">
      <alignment horizontal="left"/>
    </xf>
    <xf numFmtId="49" fontId="6" fillId="0" borderId="23" xfId="0" applyNumberFormat="1" applyFont="1" applyBorder="1" applyAlignment="1">
      <alignment horizontal="center"/>
    </xf>
    <xf numFmtId="0" fontId="4" fillId="5" borderId="22" xfId="0" applyFont="1" applyFill="1" applyBorder="1"/>
    <xf numFmtId="49" fontId="4" fillId="0" borderId="0" xfId="0" applyNumberFormat="1" applyFont="1"/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21" fillId="0" borderId="13" xfId="0" applyNumberFormat="1" applyFont="1" applyBorder="1" applyAlignment="1">
      <alignment horizontal="center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1" fontId="9" fillId="0" borderId="13" xfId="0" applyNumberFormat="1" applyFont="1" applyBorder="1" applyAlignment="1">
      <alignment horizontal="center"/>
    </xf>
  </cellXfs>
  <cellStyles count="1">
    <cellStyle name="Standard" xfId="0" builtinId="0"/>
  </cellStyles>
  <dxfs count="175"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pieltag%20S%2004%202023-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Spieltag"/>
      <sheetName val="2.Spieltag "/>
      <sheetName val="3.Spieltag"/>
      <sheetName val="4.Spieltag"/>
      <sheetName val="5.Spieltag"/>
      <sheetName val="6.Spieltag"/>
      <sheetName val="7.Spieltag"/>
      <sheetName val="8.Spieltag"/>
      <sheetName val="9.Spieltag"/>
      <sheetName val="10.Spieltag"/>
      <sheetName val="11.Spieltag"/>
      <sheetName val="12.Spieltag"/>
      <sheetName val="13.Spieltag"/>
      <sheetName val="14.Spieltag"/>
      <sheetName val="15.Spieltag"/>
      <sheetName val="16.Spieltag"/>
      <sheetName val="17.Spieltag"/>
      <sheetName val="18.Spieltag"/>
      <sheetName val="19.Spieltag"/>
      <sheetName val="20.Spieltag"/>
      <sheetName val="21.Spieltag"/>
      <sheetName val="22.Spieltag"/>
      <sheetName val="23.Spieltag"/>
      <sheetName val="24.Spieltag"/>
      <sheetName val="25.Spieltag"/>
      <sheetName val="26.Spieltag"/>
      <sheetName val="27.Spieltag"/>
      <sheetName val="28.Spieltag"/>
      <sheetName val="29.Spieltag"/>
      <sheetName val="30.Spieltag"/>
      <sheetName val="31.Spieltag"/>
      <sheetName val="32.Spieltag"/>
      <sheetName val="33.Spieltag"/>
      <sheetName val="34.Spieltag"/>
      <sheetName val="Ergebnisse"/>
    </sheetNames>
    <sheetDataSet>
      <sheetData sheetId="0">
        <row r="25">
          <cell r="B25"/>
        </row>
        <row r="26">
          <cell r="B26"/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30"/>
  <sheetViews>
    <sheetView tabSelected="1" workbookViewId="0">
      <pane ySplit="6" topLeftCell="A12" activePane="bottomLeft" state="frozen"/>
      <selection activeCell="AP28" sqref="AP28"/>
      <selection pane="bottomLeft" activeCell="AP20" sqref="AP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10</v>
      </c>
      <c r="B4" s="16"/>
      <c r="C4" s="16" t="s">
        <v>72</v>
      </c>
      <c r="F4" s="16" t="s">
        <v>78</v>
      </c>
      <c r="I4" s="16" t="s">
        <v>79</v>
      </c>
      <c r="L4" s="16" t="s">
        <v>87</v>
      </c>
      <c r="O4" s="16" t="s">
        <v>85</v>
      </c>
      <c r="R4" s="16" t="s">
        <v>73</v>
      </c>
      <c r="U4" s="16" t="s">
        <v>81</v>
      </c>
      <c r="X4" s="16" t="s">
        <v>82</v>
      </c>
      <c r="AA4" s="16" t="s">
        <v>84</v>
      </c>
      <c r="AE4" s="67"/>
      <c r="AF4" s="67"/>
      <c r="AK4" s="44"/>
    </row>
    <row r="5" spans="1:41" ht="13.9" customHeight="1" thickBot="1" x14ac:dyDescent="0.25">
      <c r="B5" s="16"/>
      <c r="F5" s="13"/>
      <c r="I5" s="1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3.9" customHeight="1" thickBot="1" x14ac:dyDescent="0.3">
      <c r="C6" s="16" t="s">
        <v>11</v>
      </c>
      <c r="F6" s="16" t="s">
        <v>74</v>
      </c>
      <c r="I6" s="16" t="s">
        <v>86</v>
      </c>
      <c r="L6" s="16" t="s">
        <v>76</v>
      </c>
      <c r="O6" s="16" t="s">
        <v>80</v>
      </c>
      <c r="R6" s="16" t="s">
        <v>67</v>
      </c>
      <c r="U6" s="16" t="s">
        <v>75</v>
      </c>
      <c r="X6" s="16" t="s">
        <v>83</v>
      </c>
      <c r="AA6" s="16" t="s">
        <v>77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2</v>
      </c>
      <c r="E7" s="69" t="s">
        <v>1</v>
      </c>
      <c r="F7" s="68" t="s">
        <v>88</v>
      </c>
      <c r="G7" s="68" t="s">
        <v>12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12</v>
      </c>
      <c r="M7" s="68" t="s">
        <v>2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88</v>
      </c>
      <c r="S7" s="68" t="s">
        <v>89</v>
      </c>
      <c r="T7" s="69" t="s">
        <v>1</v>
      </c>
      <c r="U7" s="68" t="s">
        <v>13</v>
      </c>
      <c r="V7" s="68" t="s">
        <v>89</v>
      </c>
      <c r="W7" s="69" t="s">
        <v>1</v>
      </c>
      <c r="X7" s="68" t="s">
        <v>12</v>
      </c>
      <c r="Y7" s="68" t="s">
        <v>89</v>
      </c>
      <c r="Z7" s="69" t="s">
        <v>1</v>
      </c>
      <c r="AA7" s="68" t="s">
        <v>89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v>1</v>
      </c>
      <c r="B8" s="20" t="s">
        <v>92</v>
      </c>
      <c r="C8" s="17" t="s">
        <v>88</v>
      </c>
      <c r="D8" s="18" t="s">
        <v>2</v>
      </c>
      <c r="E8" s="77">
        <v>0</v>
      </c>
      <c r="F8" s="17" t="s">
        <v>88</v>
      </c>
      <c r="G8" s="18" t="s">
        <v>12</v>
      </c>
      <c r="H8" s="19" t="s">
        <v>13</v>
      </c>
      <c r="I8" s="17" t="s">
        <v>2</v>
      </c>
      <c r="J8" s="18" t="s">
        <v>89</v>
      </c>
      <c r="K8" s="19">
        <v>0</v>
      </c>
      <c r="L8" s="17" t="s">
        <v>12</v>
      </c>
      <c r="M8" s="18" t="s">
        <v>89</v>
      </c>
      <c r="N8" s="19">
        <v>0</v>
      </c>
      <c r="O8" s="17" t="s">
        <v>88</v>
      </c>
      <c r="P8" s="18" t="s">
        <v>88</v>
      </c>
      <c r="Q8" s="19" t="s">
        <v>13</v>
      </c>
      <c r="R8" s="17" t="s">
        <v>12</v>
      </c>
      <c r="S8" s="18" t="s">
        <v>89</v>
      </c>
      <c r="T8" s="19" t="s">
        <v>12</v>
      </c>
      <c r="U8" s="17" t="s">
        <v>12</v>
      </c>
      <c r="V8" s="18" t="s">
        <v>12</v>
      </c>
      <c r="W8" s="19">
        <v>0</v>
      </c>
      <c r="X8" s="17" t="s">
        <v>89</v>
      </c>
      <c r="Y8" s="18" t="s">
        <v>88</v>
      </c>
      <c r="Z8" s="19">
        <v>0</v>
      </c>
      <c r="AA8" s="17" t="s">
        <v>88</v>
      </c>
      <c r="AB8" s="18" t="s">
        <v>2</v>
      </c>
      <c r="AC8" s="19" t="s">
        <v>12</v>
      </c>
      <c r="AD8" s="27"/>
      <c r="AE8" s="25"/>
      <c r="AF8" s="19"/>
      <c r="AG8" s="20">
        <v>14</v>
      </c>
      <c r="AH8" s="21"/>
      <c r="AI8" s="22"/>
      <c r="AJ8" s="23">
        <v>14</v>
      </c>
      <c r="AK8" s="24"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v>1</v>
      </c>
      <c r="B9" s="20" t="s">
        <v>64</v>
      </c>
      <c r="C9" s="17" t="s">
        <v>88</v>
      </c>
      <c r="D9" s="18" t="s">
        <v>12</v>
      </c>
      <c r="E9" s="77">
        <v>0</v>
      </c>
      <c r="F9" s="17" t="s">
        <v>88</v>
      </c>
      <c r="G9" s="18" t="s">
        <v>12</v>
      </c>
      <c r="H9" s="19" t="s">
        <v>13</v>
      </c>
      <c r="I9" s="17" t="s">
        <v>12</v>
      </c>
      <c r="J9" s="18" t="s">
        <v>88</v>
      </c>
      <c r="K9" s="19">
        <v>0</v>
      </c>
      <c r="L9" s="17" t="s">
        <v>88</v>
      </c>
      <c r="M9" s="18" t="s">
        <v>12</v>
      </c>
      <c r="N9" s="19" t="s">
        <v>2</v>
      </c>
      <c r="O9" s="17" t="s">
        <v>12</v>
      </c>
      <c r="P9" s="18" t="s">
        <v>12</v>
      </c>
      <c r="Q9" s="19" t="s">
        <v>2</v>
      </c>
      <c r="R9" s="17" t="s">
        <v>88</v>
      </c>
      <c r="S9" s="18" t="s">
        <v>2</v>
      </c>
      <c r="T9" s="19">
        <v>0</v>
      </c>
      <c r="U9" s="17" t="s">
        <v>88</v>
      </c>
      <c r="V9" s="18" t="s">
        <v>88</v>
      </c>
      <c r="W9" s="19">
        <v>0</v>
      </c>
      <c r="X9" s="17" t="s">
        <v>88</v>
      </c>
      <c r="Y9" s="18" t="s">
        <v>12</v>
      </c>
      <c r="Z9" s="19">
        <v>0</v>
      </c>
      <c r="AA9" s="17" t="s">
        <v>88</v>
      </c>
      <c r="AB9" s="18" t="s">
        <v>12</v>
      </c>
      <c r="AC9" s="19" t="s">
        <v>2</v>
      </c>
      <c r="AD9" s="27"/>
      <c r="AE9" s="25"/>
      <c r="AF9" s="19"/>
      <c r="AG9" s="20">
        <v>14</v>
      </c>
      <c r="AH9" s="21"/>
      <c r="AI9" s="22"/>
      <c r="AJ9" s="23">
        <v>14</v>
      </c>
      <c r="AK9" s="24"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v>1</v>
      </c>
      <c r="B10" s="20" t="s">
        <v>61</v>
      </c>
      <c r="C10" s="17" t="s">
        <v>88</v>
      </c>
      <c r="D10" s="18" t="s">
        <v>12</v>
      </c>
      <c r="E10" s="77">
        <v>0</v>
      </c>
      <c r="F10" s="17" t="s">
        <v>88</v>
      </c>
      <c r="G10" s="18" t="s">
        <v>12</v>
      </c>
      <c r="H10" s="19" t="s">
        <v>13</v>
      </c>
      <c r="I10" s="17" t="s">
        <v>12</v>
      </c>
      <c r="J10" s="18" t="s">
        <v>89</v>
      </c>
      <c r="K10" s="19">
        <v>0</v>
      </c>
      <c r="L10" s="17" t="s">
        <v>88</v>
      </c>
      <c r="M10" s="18" t="s">
        <v>12</v>
      </c>
      <c r="N10" s="19" t="s">
        <v>2</v>
      </c>
      <c r="O10" s="17" t="s">
        <v>88</v>
      </c>
      <c r="P10" s="18" t="s">
        <v>12</v>
      </c>
      <c r="Q10" s="19">
        <v>0</v>
      </c>
      <c r="R10" s="17" t="s">
        <v>12</v>
      </c>
      <c r="S10" s="18" t="s">
        <v>88</v>
      </c>
      <c r="T10" s="19" t="s">
        <v>2</v>
      </c>
      <c r="U10" s="17" t="s">
        <v>88</v>
      </c>
      <c r="V10" s="18" t="s">
        <v>12</v>
      </c>
      <c r="W10" s="19">
        <v>0</v>
      </c>
      <c r="X10" s="17" t="s">
        <v>88</v>
      </c>
      <c r="Y10" s="18" t="s">
        <v>88</v>
      </c>
      <c r="Z10" s="19">
        <v>0</v>
      </c>
      <c r="AA10" s="17" t="s">
        <v>88</v>
      </c>
      <c r="AB10" s="18" t="s">
        <v>12</v>
      </c>
      <c r="AC10" s="19" t="s">
        <v>2</v>
      </c>
      <c r="AD10" s="26"/>
      <c r="AE10" s="25"/>
      <c r="AF10" s="19"/>
      <c r="AG10" s="20">
        <v>14</v>
      </c>
      <c r="AH10" s="21"/>
      <c r="AI10" s="22"/>
      <c r="AJ10" s="23">
        <v>14</v>
      </c>
      <c r="AK10" s="24">
        <v>1</v>
      </c>
      <c r="AL10" s="72"/>
    </row>
    <row r="11" spans="1:41" ht="24.95" customHeight="1" thickBot="1" x14ac:dyDescent="0.25">
      <c r="A11" s="28">
        <v>4</v>
      </c>
      <c r="B11" s="20" t="s">
        <v>71</v>
      </c>
      <c r="C11" s="17" t="s">
        <v>88</v>
      </c>
      <c r="D11" s="18" t="s">
        <v>2</v>
      </c>
      <c r="E11" s="77">
        <v>0</v>
      </c>
      <c r="F11" s="17" t="s">
        <v>88</v>
      </c>
      <c r="G11" s="18" t="s">
        <v>12</v>
      </c>
      <c r="H11" s="19" t="s">
        <v>13</v>
      </c>
      <c r="I11" s="17" t="s">
        <v>12</v>
      </c>
      <c r="J11" s="18" t="s">
        <v>89</v>
      </c>
      <c r="K11" s="19">
        <v>0</v>
      </c>
      <c r="L11" s="17" t="s">
        <v>88</v>
      </c>
      <c r="M11" s="18" t="s">
        <v>12</v>
      </c>
      <c r="N11" s="19" t="s">
        <v>2</v>
      </c>
      <c r="O11" s="17" t="s">
        <v>88</v>
      </c>
      <c r="P11" s="18" t="s">
        <v>12</v>
      </c>
      <c r="Q11" s="19">
        <v>0</v>
      </c>
      <c r="R11" s="17" t="s">
        <v>88</v>
      </c>
      <c r="S11" s="18" t="s">
        <v>12</v>
      </c>
      <c r="T11" s="19">
        <v>0</v>
      </c>
      <c r="U11" s="17" t="s">
        <v>88</v>
      </c>
      <c r="V11" s="18" t="s">
        <v>88</v>
      </c>
      <c r="W11" s="19">
        <v>0</v>
      </c>
      <c r="X11" s="17" t="s">
        <v>88</v>
      </c>
      <c r="Y11" s="18" t="s">
        <v>12</v>
      </c>
      <c r="Z11" s="19">
        <v>0</v>
      </c>
      <c r="AA11" s="17" t="s">
        <v>88</v>
      </c>
      <c r="AB11" s="18" t="s">
        <v>12</v>
      </c>
      <c r="AC11" s="19" t="s">
        <v>2</v>
      </c>
      <c r="AD11" s="27"/>
      <c r="AE11" s="25"/>
      <c r="AF11" s="19"/>
      <c r="AG11" s="20">
        <v>11</v>
      </c>
      <c r="AH11" s="21"/>
      <c r="AI11" s="22"/>
      <c r="AJ11" s="23">
        <v>11</v>
      </c>
      <c r="AK11" s="24">
        <v>4</v>
      </c>
      <c r="AL11" s="1"/>
    </row>
    <row r="12" spans="1:41" ht="24.95" customHeight="1" thickBot="1" x14ac:dyDescent="0.25">
      <c r="A12" s="28">
        <v>5</v>
      </c>
      <c r="B12" s="20" t="s">
        <v>63</v>
      </c>
      <c r="C12" s="17" t="s">
        <v>12</v>
      </c>
      <c r="D12" s="18" t="s">
        <v>2</v>
      </c>
      <c r="E12" s="77">
        <v>0</v>
      </c>
      <c r="F12" s="17" t="s">
        <v>12</v>
      </c>
      <c r="G12" s="18" t="s">
        <v>12</v>
      </c>
      <c r="H12" s="19">
        <v>0</v>
      </c>
      <c r="I12" s="17" t="s">
        <v>12</v>
      </c>
      <c r="J12" s="18" t="s">
        <v>88</v>
      </c>
      <c r="K12" s="19">
        <v>0</v>
      </c>
      <c r="L12" s="17" t="s">
        <v>88</v>
      </c>
      <c r="M12" s="18" t="s">
        <v>88</v>
      </c>
      <c r="N12" s="19">
        <v>0</v>
      </c>
      <c r="O12" s="17" t="s">
        <v>88</v>
      </c>
      <c r="P12" s="18" t="s">
        <v>88</v>
      </c>
      <c r="Q12" s="19" t="s">
        <v>13</v>
      </c>
      <c r="R12" s="17" t="s">
        <v>12</v>
      </c>
      <c r="S12" s="18" t="s">
        <v>88</v>
      </c>
      <c r="T12" s="19" t="s">
        <v>2</v>
      </c>
      <c r="U12" s="17" t="s">
        <v>12</v>
      </c>
      <c r="V12" s="18" t="s">
        <v>12</v>
      </c>
      <c r="W12" s="19">
        <v>0</v>
      </c>
      <c r="X12" s="17" t="s">
        <v>88</v>
      </c>
      <c r="Y12" s="18" t="s">
        <v>12</v>
      </c>
      <c r="Z12" s="19">
        <v>0</v>
      </c>
      <c r="AA12" s="17" t="s">
        <v>88</v>
      </c>
      <c r="AB12" s="18" t="s">
        <v>2</v>
      </c>
      <c r="AC12" s="19" t="s">
        <v>12</v>
      </c>
      <c r="AD12" s="27"/>
      <c r="AE12" s="25"/>
      <c r="AF12" s="19"/>
      <c r="AG12" s="20">
        <v>10</v>
      </c>
      <c r="AH12" s="21"/>
      <c r="AI12" s="22"/>
      <c r="AJ12" s="23">
        <v>10</v>
      </c>
      <c r="AK12" s="24">
        <v>5</v>
      </c>
      <c r="AL12" s="1"/>
    </row>
    <row r="13" spans="1:41" ht="24.95" customHeight="1" thickBot="1" x14ac:dyDescent="0.25">
      <c r="A13" s="28">
        <v>6</v>
      </c>
      <c r="B13" s="20" t="s">
        <v>90</v>
      </c>
      <c r="C13" s="17" t="s">
        <v>89</v>
      </c>
      <c r="D13" s="18" t="s">
        <v>88</v>
      </c>
      <c r="E13" s="77">
        <v>0</v>
      </c>
      <c r="F13" s="17" t="s">
        <v>12</v>
      </c>
      <c r="G13" s="18" t="s">
        <v>88</v>
      </c>
      <c r="H13" s="19">
        <v>0</v>
      </c>
      <c r="I13" s="17" t="s">
        <v>12</v>
      </c>
      <c r="J13" s="18" t="s">
        <v>88</v>
      </c>
      <c r="K13" s="19">
        <v>0</v>
      </c>
      <c r="L13" s="17" t="s">
        <v>12</v>
      </c>
      <c r="M13" s="18" t="s">
        <v>88</v>
      </c>
      <c r="N13" s="19">
        <v>0</v>
      </c>
      <c r="O13" s="17" t="s">
        <v>88</v>
      </c>
      <c r="P13" s="18" t="s">
        <v>88</v>
      </c>
      <c r="Q13" s="19" t="s">
        <v>13</v>
      </c>
      <c r="R13" s="17" t="s">
        <v>12</v>
      </c>
      <c r="S13" s="18" t="s">
        <v>89</v>
      </c>
      <c r="T13" s="19" t="s">
        <v>12</v>
      </c>
      <c r="U13" s="17" t="s">
        <v>88</v>
      </c>
      <c r="V13" s="18" t="s">
        <v>89</v>
      </c>
      <c r="W13" s="19" t="s">
        <v>12</v>
      </c>
      <c r="X13" s="17" t="s">
        <v>89</v>
      </c>
      <c r="Y13" s="18" t="s">
        <v>89</v>
      </c>
      <c r="Z13" s="19">
        <v>0</v>
      </c>
      <c r="AA13" s="17" t="s">
        <v>88</v>
      </c>
      <c r="AB13" s="18" t="s">
        <v>88</v>
      </c>
      <c r="AC13" s="19">
        <v>0</v>
      </c>
      <c r="AD13" s="27"/>
      <c r="AE13" s="25"/>
      <c r="AF13" s="19"/>
      <c r="AG13" s="20">
        <v>9</v>
      </c>
      <c r="AH13" s="21"/>
      <c r="AI13" s="22"/>
      <c r="AJ13" s="23">
        <v>9</v>
      </c>
      <c r="AK13" s="24">
        <v>6</v>
      </c>
      <c r="AL13" s="1"/>
    </row>
    <row r="14" spans="1:41" ht="24.95" customHeight="1" thickBot="1" x14ac:dyDescent="0.25">
      <c r="A14" s="28">
        <v>6</v>
      </c>
      <c r="B14" s="20" t="s">
        <v>69</v>
      </c>
      <c r="C14" s="17" t="s">
        <v>89</v>
      </c>
      <c r="D14" s="18" t="s">
        <v>12</v>
      </c>
      <c r="E14" s="77">
        <v>0</v>
      </c>
      <c r="F14" s="17" t="s">
        <v>12</v>
      </c>
      <c r="G14" s="18" t="s">
        <v>12</v>
      </c>
      <c r="H14" s="19">
        <v>0</v>
      </c>
      <c r="I14" s="17" t="s">
        <v>89</v>
      </c>
      <c r="J14" s="18" t="s">
        <v>88</v>
      </c>
      <c r="K14" s="19">
        <v>0</v>
      </c>
      <c r="L14" s="17" t="s">
        <v>88</v>
      </c>
      <c r="M14" s="18" t="s">
        <v>12</v>
      </c>
      <c r="N14" s="19" t="s">
        <v>2</v>
      </c>
      <c r="O14" s="17" t="s">
        <v>89</v>
      </c>
      <c r="P14" s="18" t="s">
        <v>89</v>
      </c>
      <c r="Q14" s="19" t="s">
        <v>2</v>
      </c>
      <c r="R14" s="17" t="s">
        <v>12</v>
      </c>
      <c r="S14" s="18" t="s">
        <v>88</v>
      </c>
      <c r="T14" s="19" t="s">
        <v>2</v>
      </c>
      <c r="U14" s="17" t="s">
        <v>88</v>
      </c>
      <c r="V14" s="18" t="s">
        <v>88</v>
      </c>
      <c r="W14" s="19">
        <v>0</v>
      </c>
      <c r="X14" s="17" t="s">
        <v>88</v>
      </c>
      <c r="Y14" s="18" t="s">
        <v>12</v>
      </c>
      <c r="Z14" s="19">
        <v>0</v>
      </c>
      <c r="AA14" s="17" t="s">
        <v>12</v>
      </c>
      <c r="AB14" s="18" t="s">
        <v>88</v>
      </c>
      <c r="AC14" s="19">
        <v>0</v>
      </c>
      <c r="AD14" s="27"/>
      <c r="AE14" s="25"/>
      <c r="AF14" s="19"/>
      <c r="AG14" s="20">
        <v>9</v>
      </c>
      <c r="AH14" s="21"/>
      <c r="AI14" s="22"/>
      <c r="AJ14" s="23">
        <v>9</v>
      </c>
      <c r="AK14" s="24">
        <v>6</v>
      </c>
      <c r="AL14" s="1"/>
    </row>
    <row r="15" spans="1:41" ht="24.95" customHeight="1" thickBot="1" x14ac:dyDescent="0.25">
      <c r="A15" s="28">
        <v>6</v>
      </c>
      <c r="B15" s="80" t="s">
        <v>68</v>
      </c>
      <c r="C15" s="17" t="s">
        <v>89</v>
      </c>
      <c r="D15" s="18" t="s">
        <v>88</v>
      </c>
      <c r="E15" s="77">
        <v>0</v>
      </c>
      <c r="F15" s="17" t="s">
        <v>12</v>
      </c>
      <c r="G15" s="18" t="s">
        <v>88</v>
      </c>
      <c r="H15" s="19">
        <v>0</v>
      </c>
      <c r="I15" s="17" t="s">
        <v>2</v>
      </c>
      <c r="J15" s="18" t="s">
        <v>89</v>
      </c>
      <c r="K15" s="19">
        <v>0</v>
      </c>
      <c r="L15" s="17" t="s">
        <v>88</v>
      </c>
      <c r="M15" s="18" t="s">
        <v>88</v>
      </c>
      <c r="N15" s="19">
        <v>0</v>
      </c>
      <c r="O15" s="17" t="s">
        <v>89</v>
      </c>
      <c r="P15" s="18" t="s">
        <v>88</v>
      </c>
      <c r="Q15" s="19">
        <v>0</v>
      </c>
      <c r="R15" s="17" t="s">
        <v>12</v>
      </c>
      <c r="S15" s="18" t="s">
        <v>88</v>
      </c>
      <c r="T15" s="19" t="s">
        <v>2</v>
      </c>
      <c r="U15" s="17" t="s">
        <v>12</v>
      </c>
      <c r="V15" s="18" t="s">
        <v>88</v>
      </c>
      <c r="W15" s="19" t="s">
        <v>12</v>
      </c>
      <c r="X15" s="17" t="s">
        <v>88</v>
      </c>
      <c r="Y15" s="18" t="s">
        <v>89</v>
      </c>
      <c r="Z15" s="19" t="s">
        <v>12</v>
      </c>
      <c r="AA15" s="17" t="s">
        <v>88</v>
      </c>
      <c r="AB15" s="18" t="s">
        <v>2</v>
      </c>
      <c r="AC15" s="19" t="s">
        <v>12</v>
      </c>
      <c r="AD15" s="27"/>
      <c r="AE15" s="25"/>
      <c r="AF15" s="19"/>
      <c r="AG15" s="20">
        <v>9</v>
      </c>
      <c r="AH15" s="21"/>
      <c r="AI15" s="22"/>
      <c r="AJ15" s="23">
        <v>9</v>
      </c>
      <c r="AK15" s="24">
        <v>6</v>
      </c>
      <c r="AL15" s="1"/>
    </row>
    <row r="16" spans="1:41" ht="24.95" customHeight="1" thickBot="1" x14ac:dyDescent="0.25">
      <c r="A16" s="28">
        <v>9</v>
      </c>
      <c r="B16" s="20" t="s">
        <v>62</v>
      </c>
      <c r="C16" s="17" t="s">
        <v>88</v>
      </c>
      <c r="D16" s="18" t="s">
        <v>12</v>
      </c>
      <c r="E16" s="77">
        <v>0</v>
      </c>
      <c r="F16" s="17" t="s">
        <v>12</v>
      </c>
      <c r="G16" s="18" t="s">
        <v>88</v>
      </c>
      <c r="H16" s="19">
        <v>0</v>
      </c>
      <c r="I16" s="17" t="s">
        <v>12</v>
      </c>
      <c r="J16" s="18" t="s">
        <v>88</v>
      </c>
      <c r="K16" s="19">
        <v>0</v>
      </c>
      <c r="L16" s="17" t="s">
        <v>12</v>
      </c>
      <c r="M16" s="18" t="s">
        <v>12</v>
      </c>
      <c r="N16" s="19">
        <v>0</v>
      </c>
      <c r="O16" s="17" t="s">
        <v>12</v>
      </c>
      <c r="P16" s="18" t="s">
        <v>12</v>
      </c>
      <c r="Q16" s="19" t="s">
        <v>2</v>
      </c>
      <c r="R16" s="17" t="s">
        <v>12</v>
      </c>
      <c r="S16" s="18" t="s">
        <v>88</v>
      </c>
      <c r="T16" s="19" t="s">
        <v>2</v>
      </c>
      <c r="U16" s="17" t="s">
        <v>89</v>
      </c>
      <c r="V16" s="18" t="s">
        <v>89</v>
      </c>
      <c r="W16" s="19">
        <v>0</v>
      </c>
      <c r="X16" s="17" t="s">
        <v>88</v>
      </c>
      <c r="Y16" s="18" t="s">
        <v>89</v>
      </c>
      <c r="Z16" s="19" t="s">
        <v>12</v>
      </c>
      <c r="AA16" s="17" t="s">
        <v>2</v>
      </c>
      <c r="AB16" s="18" t="s">
        <v>88</v>
      </c>
      <c r="AC16" s="19">
        <v>0</v>
      </c>
      <c r="AD16" s="27"/>
      <c r="AE16" s="25"/>
      <c r="AF16" s="19"/>
      <c r="AG16" s="20">
        <v>8</v>
      </c>
      <c r="AH16" s="21"/>
      <c r="AI16" s="22"/>
      <c r="AJ16" s="23">
        <v>8</v>
      </c>
      <c r="AK16" s="24">
        <v>9</v>
      </c>
      <c r="AL16" s="1"/>
    </row>
    <row r="17" spans="1:38" ht="24.95" customHeight="1" thickBot="1" x14ac:dyDescent="0.25">
      <c r="A17" s="28">
        <v>9</v>
      </c>
      <c r="B17" s="20" t="s">
        <v>59</v>
      </c>
      <c r="C17" s="17" t="s">
        <v>12</v>
      </c>
      <c r="D17" s="18" t="s">
        <v>2</v>
      </c>
      <c r="E17" s="77">
        <v>0</v>
      </c>
      <c r="F17" s="17" t="s">
        <v>2</v>
      </c>
      <c r="G17" s="18" t="s">
        <v>88</v>
      </c>
      <c r="H17" s="19">
        <v>0</v>
      </c>
      <c r="I17" s="17" t="s">
        <v>12</v>
      </c>
      <c r="J17" s="18" t="s">
        <v>88</v>
      </c>
      <c r="K17" s="19">
        <v>0</v>
      </c>
      <c r="L17" s="17" t="s">
        <v>12</v>
      </c>
      <c r="M17" s="18" t="s">
        <v>88</v>
      </c>
      <c r="N17" s="19">
        <v>0</v>
      </c>
      <c r="O17" s="17" t="s">
        <v>12</v>
      </c>
      <c r="P17" s="18" t="s">
        <v>2</v>
      </c>
      <c r="Q17" s="19">
        <v>0</v>
      </c>
      <c r="R17" s="17" t="s">
        <v>12</v>
      </c>
      <c r="S17" s="18" t="s">
        <v>89</v>
      </c>
      <c r="T17" s="19" t="s">
        <v>12</v>
      </c>
      <c r="U17" s="17" t="s">
        <v>12</v>
      </c>
      <c r="V17" s="18" t="s">
        <v>91</v>
      </c>
      <c r="W17" s="19">
        <v>0</v>
      </c>
      <c r="X17" s="17" t="s">
        <v>2</v>
      </c>
      <c r="Y17" s="18" t="s">
        <v>88</v>
      </c>
      <c r="Z17" s="19" t="s">
        <v>2</v>
      </c>
      <c r="AA17" s="17" t="s">
        <v>12</v>
      </c>
      <c r="AB17" s="18" t="s">
        <v>2</v>
      </c>
      <c r="AC17" s="19" t="s">
        <v>2</v>
      </c>
      <c r="AD17" s="27"/>
      <c r="AE17" s="25"/>
      <c r="AF17" s="19"/>
      <c r="AG17" s="20">
        <v>8</v>
      </c>
      <c r="AH17" s="21"/>
      <c r="AI17" s="22"/>
      <c r="AJ17" s="23">
        <v>8</v>
      </c>
      <c r="AK17" s="24">
        <v>9</v>
      </c>
      <c r="AL17" s="1"/>
    </row>
    <row r="18" spans="1:38" ht="24.95" customHeight="1" thickBot="1" x14ac:dyDescent="0.25">
      <c r="A18" s="28">
        <v>11</v>
      </c>
      <c r="B18" s="20" t="s">
        <v>70</v>
      </c>
      <c r="C18" s="17" t="s">
        <v>88</v>
      </c>
      <c r="D18" s="18" t="s">
        <v>2</v>
      </c>
      <c r="E18" s="77">
        <v>0</v>
      </c>
      <c r="F18" s="17" t="s">
        <v>88</v>
      </c>
      <c r="G18" s="18" t="s">
        <v>88</v>
      </c>
      <c r="H18" s="19">
        <v>0</v>
      </c>
      <c r="I18" s="17" t="s">
        <v>2</v>
      </c>
      <c r="J18" s="18" t="s">
        <v>89</v>
      </c>
      <c r="K18" s="19">
        <v>0</v>
      </c>
      <c r="L18" s="17" t="s">
        <v>88</v>
      </c>
      <c r="M18" s="18" t="s">
        <v>12</v>
      </c>
      <c r="N18" s="19" t="s">
        <v>2</v>
      </c>
      <c r="O18" s="17" t="s">
        <v>88</v>
      </c>
      <c r="P18" s="18" t="s">
        <v>12</v>
      </c>
      <c r="Q18" s="19">
        <v>0</v>
      </c>
      <c r="R18" s="17" t="s">
        <v>12</v>
      </c>
      <c r="S18" s="18" t="s">
        <v>89</v>
      </c>
      <c r="T18" s="19" t="s">
        <v>12</v>
      </c>
      <c r="U18" s="17" t="s">
        <v>89</v>
      </c>
      <c r="V18" s="18" t="s">
        <v>88</v>
      </c>
      <c r="W18" s="19">
        <v>0</v>
      </c>
      <c r="X18" s="17" t="s">
        <v>89</v>
      </c>
      <c r="Y18" s="18" t="s">
        <v>12</v>
      </c>
      <c r="Z18" s="19">
        <v>0</v>
      </c>
      <c r="AA18" s="17" t="s">
        <v>88</v>
      </c>
      <c r="AB18" s="18" t="s">
        <v>2</v>
      </c>
      <c r="AC18" s="19" t="s">
        <v>12</v>
      </c>
      <c r="AD18" s="27"/>
      <c r="AE18" s="25"/>
      <c r="AF18" s="19"/>
      <c r="AG18" s="20">
        <v>7</v>
      </c>
      <c r="AH18" s="21"/>
      <c r="AI18" s="22"/>
      <c r="AJ18" s="23">
        <v>7</v>
      </c>
      <c r="AK18" s="24">
        <v>11</v>
      </c>
      <c r="AL18" s="1"/>
    </row>
    <row r="19" spans="1:38" ht="24.95" customHeight="1" thickBot="1" x14ac:dyDescent="0.25">
      <c r="A19" s="28">
        <v>12</v>
      </c>
      <c r="B19" s="20" t="s">
        <v>65</v>
      </c>
      <c r="C19" s="17" t="s">
        <v>88</v>
      </c>
      <c r="D19" s="18" t="s">
        <v>2</v>
      </c>
      <c r="E19" s="77">
        <v>0</v>
      </c>
      <c r="F19" s="17" t="s">
        <v>88</v>
      </c>
      <c r="G19" s="18" t="s">
        <v>89</v>
      </c>
      <c r="H19" s="19">
        <v>0</v>
      </c>
      <c r="I19" s="17" t="s">
        <v>12</v>
      </c>
      <c r="J19" s="18" t="s">
        <v>89</v>
      </c>
      <c r="K19" s="19">
        <v>0</v>
      </c>
      <c r="L19" s="17" t="s">
        <v>88</v>
      </c>
      <c r="M19" s="18" t="s">
        <v>12</v>
      </c>
      <c r="N19" s="19" t="s">
        <v>2</v>
      </c>
      <c r="O19" s="17" t="s">
        <v>88</v>
      </c>
      <c r="P19" s="18" t="s">
        <v>12</v>
      </c>
      <c r="Q19" s="19">
        <v>0</v>
      </c>
      <c r="R19" s="17" t="s">
        <v>88</v>
      </c>
      <c r="S19" s="18" t="s">
        <v>12</v>
      </c>
      <c r="T19" s="19">
        <v>0</v>
      </c>
      <c r="U19" s="17" t="s">
        <v>89</v>
      </c>
      <c r="V19" s="18" t="s">
        <v>12</v>
      </c>
      <c r="W19" s="19">
        <v>0</v>
      </c>
      <c r="X19" s="17" t="s">
        <v>88</v>
      </c>
      <c r="Y19" s="18" t="s">
        <v>12</v>
      </c>
      <c r="Z19" s="19">
        <v>0</v>
      </c>
      <c r="AA19" s="17" t="s">
        <v>88</v>
      </c>
      <c r="AB19" s="18" t="s">
        <v>12</v>
      </c>
      <c r="AC19" s="19" t="s">
        <v>2</v>
      </c>
      <c r="AD19" s="27"/>
      <c r="AE19" s="25"/>
      <c r="AF19" s="19"/>
      <c r="AG19" s="20">
        <v>6</v>
      </c>
      <c r="AH19" s="21"/>
      <c r="AI19" s="22"/>
      <c r="AJ19" s="23">
        <v>6</v>
      </c>
      <c r="AK19" s="24">
        <v>12</v>
      </c>
      <c r="AL19" s="1"/>
    </row>
    <row r="20" spans="1:38" ht="24.95" customHeight="1" thickBot="1" x14ac:dyDescent="0.25">
      <c r="A20" s="28">
        <v>12</v>
      </c>
      <c r="B20" s="20" t="s">
        <v>60</v>
      </c>
      <c r="C20" s="17" t="s">
        <v>89</v>
      </c>
      <c r="D20" s="18" t="s">
        <v>88</v>
      </c>
      <c r="E20" s="77">
        <v>0</v>
      </c>
      <c r="F20" s="17" t="s">
        <v>89</v>
      </c>
      <c r="G20" s="18" t="s">
        <v>88</v>
      </c>
      <c r="H20" s="19" t="s">
        <v>2</v>
      </c>
      <c r="I20" s="17" t="s">
        <v>12</v>
      </c>
      <c r="J20" s="18" t="s">
        <v>89</v>
      </c>
      <c r="K20" s="19">
        <v>0</v>
      </c>
      <c r="L20" s="17" t="s">
        <v>88</v>
      </c>
      <c r="M20" s="18" t="s">
        <v>88</v>
      </c>
      <c r="N20" s="19">
        <v>0</v>
      </c>
      <c r="O20" s="17" t="s">
        <v>89</v>
      </c>
      <c r="P20" s="18" t="s">
        <v>88</v>
      </c>
      <c r="Q20" s="19">
        <v>0</v>
      </c>
      <c r="R20" s="17" t="s">
        <v>89</v>
      </c>
      <c r="S20" s="18" t="s">
        <v>89</v>
      </c>
      <c r="T20" s="19">
        <v>0</v>
      </c>
      <c r="U20" s="17" t="s">
        <v>88</v>
      </c>
      <c r="V20" s="18" t="s">
        <v>12</v>
      </c>
      <c r="W20" s="19">
        <v>0</v>
      </c>
      <c r="X20" s="17" t="s">
        <v>89</v>
      </c>
      <c r="Y20" s="18" t="s">
        <v>88</v>
      </c>
      <c r="Z20" s="19">
        <v>0</v>
      </c>
      <c r="AA20" s="17" t="s">
        <v>88</v>
      </c>
      <c r="AB20" s="18" t="s">
        <v>12</v>
      </c>
      <c r="AC20" s="19" t="s">
        <v>2</v>
      </c>
      <c r="AD20" s="27"/>
      <c r="AE20" s="25"/>
      <c r="AF20" s="19"/>
      <c r="AG20" s="20">
        <v>6</v>
      </c>
      <c r="AH20" s="21"/>
      <c r="AI20" s="22"/>
      <c r="AJ20" s="23">
        <v>6</v>
      </c>
      <c r="AK20" s="24">
        <v>12</v>
      </c>
      <c r="AL20" s="1"/>
    </row>
    <row r="21" spans="1:38" ht="24.95" customHeight="1" thickBot="1" x14ac:dyDescent="0.25">
      <c r="A21" s="28">
        <v>14</v>
      </c>
      <c r="B21" s="20" t="s">
        <v>66</v>
      </c>
      <c r="C21" s="17" t="s">
        <v>88</v>
      </c>
      <c r="D21" s="18" t="s">
        <v>88</v>
      </c>
      <c r="E21" s="79">
        <v>0</v>
      </c>
      <c r="F21" s="17" t="s">
        <v>12</v>
      </c>
      <c r="G21" s="18" t="s">
        <v>88</v>
      </c>
      <c r="H21" s="19">
        <v>0</v>
      </c>
      <c r="I21" s="17" t="s">
        <v>12</v>
      </c>
      <c r="J21" s="18" t="s">
        <v>89</v>
      </c>
      <c r="K21" s="19">
        <v>0</v>
      </c>
      <c r="L21" s="17" t="s">
        <v>88</v>
      </c>
      <c r="M21" s="18" t="s">
        <v>88</v>
      </c>
      <c r="N21" s="19">
        <v>0</v>
      </c>
      <c r="O21" s="17" t="s">
        <v>12</v>
      </c>
      <c r="P21" s="18" t="s">
        <v>12</v>
      </c>
      <c r="Q21" s="19" t="s">
        <v>2</v>
      </c>
      <c r="R21" s="17" t="s">
        <v>88</v>
      </c>
      <c r="S21" s="18" t="s">
        <v>88</v>
      </c>
      <c r="T21" s="19">
        <v>0</v>
      </c>
      <c r="U21" s="17" t="s">
        <v>88</v>
      </c>
      <c r="V21" s="18" t="s">
        <v>2</v>
      </c>
      <c r="W21" s="19">
        <v>0</v>
      </c>
      <c r="X21" s="17" t="s">
        <v>12</v>
      </c>
      <c r="Y21" s="18" t="s">
        <v>88</v>
      </c>
      <c r="Z21" s="19" t="s">
        <v>12</v>
      </c>
      <c r="AA21" s="17" t="s">
        <v>12</v>
      </c>
      <c r="AB21" s="18" t="s">
        <v>89</v>
      </c>
      <c r="AC21" s="19">
        <v>0</v>
      </c>
      <c r="AD21" s="27"/>
      <c r="AE21" s="25"/>
      <c r="AF21" s="19"/>
      <c r="AG21" s="20">
        <v>5</v>
      </c>
      <c r="AH21" s="21"/>
      <c r="AI21" s="22"/>
      <c r="AJ21" s="23">
        <v>5</v>
      </c>
      <c r="AK21" s="24">
        <v>14</v>
      </c>
      <c r="AL21" s="1"/>
    </row>
    <row r="22" spans="1:38" ht="24.95" customHeight="1" thickBot="1" x14ac:dyDescent="0.25">
      <c r="A22" s="28">
        <v>14</v>
      </c>
      <c r="B22" s="20" t="s">
        <v>58</v>
      </c>
      <c r="C22" s="17" t="s">
        <v>12</v>
      </c>
      <c r="D22" s="18" t="s">
        <v>12</v>
      </c>
      <c r="E22" s="79">
        <v>0</v>
      </c>
      <c r="F22" s="17" t="s">
        <v>88</v>
      </c>
      <c r="G22" s="18" t="s">
        <v>12</v>
      </c>
      <c r="H22" s="19" t="s">
        <v>13</v>
      </c>
      <c r="I22" s="17" t="s">
        <v>12</v>
      </c>
      <c r="J22" s="18" t="s">
        <v>88</v>
      </c>
      <c r="K22" s="19">
        <v>0</v>
      </c>
      <c r="L22" s="17" t="s">
        <v>88</v>
      </c>
      <c r="M22" s="18" t="s">
        <v>88</v>
      </c>
      <c r="N22" s="19">
        <v>0</v>
      </c>
      <c r="O22" s="17" t="s">
        <v>88</v>
      </c>
      <c r="P22" s="18" t="s">
        <v>12</v>
      </c>
      <c r="Q22" s="19">
        <v>0</v>
      </c>
      <c r="R22" s="17" t="s">
        <v>88</v>
      </c>
      <c r="S22" s="18" t="s">
        <v>12</v>
      </c>
      <c r="T22" s="19">
        <v>0</v>
      </c>
      <c r="U22" s="17" t="s">
        <v>88</v>
      </c>
      <c r="V22" s="18" t="s">
        <v>12</v>
      </c>
      <c r="W22" s="19">
        <v>0</v>
      </c>
      <c r="X22" s="17" t="s">
        <v>88</v>
      </c>
      <c r="Y22" s="18" t="s">
        <v>12</v>
      </c>
      <c r="Z22" s="19">
        <v>0</v>
      </c>
      <c r="AA22" s="17" t="s">
        <v>2</v>
      </c>
      <c r="AB22" s="18" t="s">
        <v>88</v>
      </c>
      <c r="AC22" s="19">
        <v>0</v>
      </c>
      <c r="AD22" s="27"/>
      <c r="AE22" s="25"/>
      <c r="AF22" s="19"/>
      <c r="AG22" s="20">
        <v>5</v>
      </c>
      <c r="AH22" s="21"/>
      <c r="AI22" s="22"/>
      <c r="AJ22" s="23">
        <v>5</v>
      </c>
      <c r="AK22" s="24">
        <v>14</v>
      </c>
      <c r="AL22" s="1"/>
    </row>
    <row r="23" spans="1:38" ht="24.95" customHeight="1" thickBot="1" x14ac:dyDescent="0.25">
      <c r="A23" s="28">
        <v>16</v>
      </c>
      <c r="B23" s="20" t="s">
        <v>56</v>
      </c>
      <c r="C23" s="17" t="s">
        <v>89</v>
      </c>
      <c r="D23" s="18" t="s">
        <v>12</v>
      </c>
      <c r="E23" s="77">
        <v>0</v>
      </c>
      <c r="F23" s="17" t="s">
        <v>12</v>
      </c>
      <c r="G23" s="18" t="s">
        <v>88</v>
      </c>
      <c r="H23" s="19">
        <v>0</v>
      </c>
      <c r="I23" s="17" t="s">
        <v>88</v>
      </c>
      <c r="J23" s="18" t="s">
        <v>89</v>
      </c>
      <c r="K23" s="19">
        <v>0</v>
      </c>
      <c r="L23" s="17" t="s">
        <v>88</v>
      </c>
      <c r="M23" s="18" t="s">
        <v>88</v>
      </c>
      <c r="N23" s="19">
        <v>0</v>
      </c>
      <c r="O23" s="17" t="s">
        <v>88</v>
      </c>
      <c r="P23" s="18" t="s">
        <v>12</v>
      </c>
      <c r="Q23" s="19">
        <v>0</v>
      </c>
      <c r="R23" s="17" t="s">
        <v>12</v>
      </c>
      <c r="S23" s="18" t="s">
        <v>89</v>
      </c>
      <c r="T23" s="19" t="s">
        <v>12</v>
      </c>
      <c r="U23" s="17" t="s">
        <v>88</v>
      </c>
      <c r="V23" s="18" t="s">
        <v>12</v>
      </c>
      <c r="W23" s="19">
        <v>0</v>
      </c>
      <c r="X23" s="17" t="s">
        <v>88</v>
      </c>
      <c r="Y23" s="18" t="s">
        <v>89</v>
      </c>
      <c r="Z23" s="19" t="s">
        <v>12</v>
      </c>
      <c r="AA23" s="17" t="s">
        <v>12</v>
      </c>
      <c r="AB23" s="18" t="s">
        <v>88</v>
      </c>
      <c r="AC23" s="19">
        <v>0</v>
      </c>
      <c r="AD23" s="27"/>
      <c r="AE23" s="25"/>
      <c r="AF23" s="19"/>
      <c r="AG23" s="20">
        <v>4</v>
      </c>
      <c r="AH23" s="21"/>
      <c r="AI23" s="22"/>
      <c r="AJ23" s="23">
        <v>4</v>
      </c>
      <c r="AK23" s="24">
        <v>16</v>
      </c>
      <c r="AL23" s="1"/>
    </row>
    <row r="24" spans="1:38" ht="24.95" customHeight="1" thickBot="1" x14ac:dyDescent="0.25">
      <c r="A24" s="28">
        <v>17</v>
      </c>
      <c r="B24" s="20" t="s">
        <v>57</v>
      </c>
      <c r="C24" s="17" t="s">
        <v>88</v>
      </c>
      <c r="D24" s="18" t="s">
        <v>12</v>
      </c>
      <c r="E24" s="77">
        <v>0</v>
      </c>
      <c r="F24" s="17" t="s">
        <v>88</v>
      </c>
      <c r="G24" s="18" t="s">
        <v>88</v>
      </c>
      <c r="H24" s="19">
        <v>0</v>
      </c>
      <c r="I24" s="17" t="s">
        <v>89</v>
      </c>
      <c r="J24" s="18" t="s">
        <v>88</v>
      </c>
      <c r="K24" s="19">
        <v>0</v>
      </c>
      <c r="L24" s="17" t="s">
        <v>12</v>
      </c>
      <c r="M24" s="18" t="s">
        <v>88</v>
      </c>
      <c r="N24" s="19">
        <v>0</v>
      </c>
      <c r="O24" s="17" t="s">
        <v>12</v>
      </c>
      <c r="P24" s="18" t="s">
        <v>88</v>
      </c>
      <c r="Q24" s="19">
        <v>0</v>
      </c>
      <c r="R24" s="17" t="s">
        <v>12</v>
      </c>
      <c r="S24" s="18" t="s">
        <v>12</v>
      </c>
      <c r="T24" s="19">
        <v>0</v>
      </c>
      <c r="U24" s="17" t="s">
        <v>12</v>
      </c>
      <c r="V24" s="18" t="s">
        <v>88</v>
      </c>
      <c r="W24" s="19" t="s">
        <v>12</v>
      </c>
      <c r="X24" s="17" t="s">
        <v>88</v>
      </c>
      <c r="Y24" s="18" t="s">
        <v>88</v>
      </c>
      <c r="Z24" s="19">
        <v>0</v>
      </c>
      <c r="AA24" s="17" t="s">
        <v>12</v>
      </c>
      <c r="AB24" s="18" t="s">
        <v>89</v>
      </c>
      <c r="AC24" s="19">
        <v>0</v>
      </c>
      <c r="AD24" s="27"/>
      <c r="AE24" s="25"/>
      <c r="AF24" s="19"/>
      <c r="AG24" s="20">
        <v>2</v>
      </c>
      <c r="AH24" s="21"/>
      <c r="AI24" s="22"/>
      <c r="AJ24" s="23">
        <v>2</v>
      </c>
      <c r="AK24" s="24">
        <v>17</v>
      </c>
      <c r="AL24" s="1"/>
    </row>
    <row r="25" spans="1:38" ht="24.95" customHeight="1" thickBot="1" x14ac:dyDescent="0.25">
      <c r="A25" s="28"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v>0</v>
      </c>
      <c r="AH25" s="21"/>
      <c r="AI25" s="22"/>
      <c r="AJ25" s="23">
        <v>0</v>
      </c>
      <c r="AK25" s="24">
        <v>18</v>
      </c>
      <c r="AL25" s="1"/>
    </row>
    <row r="26" spans="1:38" ht="24.95" customHeight="1" thickBot="1" x14ac:dyDescent="0.25">
      <c r="A26" s="28"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v>0</v>
      </c>
      <c r="AH26" s="21"/>
      <c r="AI26" s="22"/>
      <c r="AJ26" s="23">
        <v>0</v>
      </c>
      <c r="AK26" s="24">
        <v>18</v>
      </c>
      <c r="AL26" s="1"/>
    </row>
    <row r="27" spans="1:38" ht="24.95" customHeight="1" x14ac:dyDescent="0.2"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24">
    <sortCondition ref="A8:A24"/>
  </sortState>
  <phoneticPr fontId="0" type="noConversion"/>
  <conditionalFormatting sqref="A1:A3 A5:A25 A31:A1048576">
    <cfRule type="colorScale" priority="6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74" priority="16">
      <formula>($AG8&gt;40)</formula>
    </cfRule>
  </conditionalFormatting>
  <conditionalFormatting sqref="C4 U4 C6 F6 L6 O6 R6 U6 X6 AA6">
    <cfRule type="cellIs" dxfId="173" priority="2" operator="equal">
      <formula>"Schalke 04"</formula>
    </cfRule>
  </conditionalFormatting>
  <conditionalFormatting sqref="F4 I4 L4 O4 R4 X4 AA4 I6">
    <cfRule type="cellIs" dxfId="172" priority="1" operator="equal">
      <formula>"Schalke 04"</formula>
    </cfRule>
  </conditionalFormatting>
  <conditionalFormatting sqref="AG28:AG1048576 AG1:AG26">
    <cfRule type="top10" dxfId="171" priority="1401" rank="3"/>
  </conditionalFormatting>
  <conditionalFormatting sqref="AL6:AL10">
    <cfRule type="top10" dxfId="170" priority="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O104"/>
  <sheetViews>
    <sheetView workbookViewId="0">
      <selection activeCell="B8" sqref="B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55</v>
      </c>
      <c r="B4" s="16"/>
      <c r="C4" s="16" t="s">
        <v>67</v>
      </c>
      <c r="F4" s="16" t="s">
        <v>75</v>
      </c>
      <c r="I4" s="16" t="s">
        <v>74</v>
      </c>
      <c r="L4" s="16" t="s">
        <v>77</v>
      </c>
      <c r="O4" s="16" t="s">
        <v>86</v>
      </c>
      <c r="R4" s="16" t="s">
        <v>11</v>
      </c>
      <c r="U4" s="16" t="s">
        <v>76</v>
      </c>
      <c r="X4" s="16" t="s">
        <v>80</v>
      </c>
      <c r="AA4" s="16" t="s">
        <v>83</v>
      </c>
      <c r="AE4" s="67"/>
      <c r="AF4" s="67"/>
      <c r="AK4" s="44"/>
    </row>
    <row r="5" spans="1:41" ht="13.5" thickBot="1" x14ac:dyDescent="0.25">
      <c r="B5" s="16"/>
      <c r="C5" s="13"/>
      <c r="F5" s="1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85</v>
      </c>
      <c r="F6" s="16" t="s">
        <v>87</v>
      </c>
      <c r="I6" s="16" t="s">
        <v>73</v>
      </c>
      <c r="L6" s="16" t="s">
        <v>81</v>
      </c>
      <c r="O6" s="16" t="s">
        <v>82</v>
      </c>
      <c r="R6" s="16" t="s">
        <v>78</v>
      </c>
      <c r="U6" s="16" t="s">
        <v>72</v>
      </c>
      <c r="X6" s="16" t="s">
        <v>84</v>
      </c>
      <c r="AA6" s="16" t="s">
        <v>79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'1.Spieltag'!B8</f>
        <v>Delze1312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1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6" si="9">E8+H8+K8+N8+Q8+T8+W8+Z8+AC8+AF8</f>
        <v>45</v>
      </c>
      <c r="AH8" s="21">
        <f>'1.Spieltag'!AJ8</f>
        <v>14</v>
      </c>
      <c r="AI8" s="22">
        <f>'1.Spieltag'!AK8</f>
        <v>1</v>
      </c>
      <c r="AJ8" s="23">
        <f t="shared" ref="AJ8:AJ18" si="10">AG8+AH8</f>
        <v>59</v>
      </c>
      <c r="AK8" s="24">
        <f t="shared" ref="AK8:AK26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'1.Spieltag'!AJ9</f>
        <v>14</v>
      </c>
      <c r="AI9" s="22">
        <f>'1.Spieltag'!AK9</f>
        <v>1</v>
      </c>
      <c r="AJ9" s="23">
        <f t="shared" si="10"/>
        <v>59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'1.Spieltag'!B10</f>
        <v>shiny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12"/>
        <v>5</v>
      </c>
      <c r="AD10" s="27"/>
      <c r="AE10" s="25"/>
      <c r="AF10" s="19"/>
      <c r="AG10" s="20">
        <f t="shared" si="9"/>
        <v>45</v>
      </c>
      <c r="AH10" s="21">
        <f>'1.Spieltag'!AJ10</f>
        <v>14</v>
      </c>
      <c r="AI10" s="22">
        <f>'1.Spieltag'!AK10</f>
        <v>1</v>
      </c>
      <c r="AJ10" s="23">
        <f t="shared" si="10"/>
        <v>59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'1.Spieltag'!B11</f>
        <v>Nico1904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12"/>
        <v>5</v>
      </c>
      <c r="AD11" s="27"/>
      <c r="AE11" s="25"/>
      <c r="AF11" s="19"/>
      <c r="AG11" s="20">
        <f t="shared" si="9"/>
        <v>45</v>
      </c>
      <c r="AH11" s="21">
        <f>'1.Spieltag'!AJ11</f>
        <v>11</v>
      </c>
      <c r="AI11" s="22">
        <f>'1.Spieltag'!AK11</f>
        <v>4</v>
      </c>
      <c r="AJ11" s="23">
        <f t="shared" si="10"/>
        <v>56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12"/>
        <v>5</v>
      </c>
      <c r="AD12" s="26"/>
      <c r="AE12" s="25"/>
      <c r="AF12" s="19"/>
      <c r="AG12" s="20">
        <f t="shared" si="9"/>
        <v>45</v>
      </c>
      <c r="AH12" s="21">
        <f>'1.Spieltag'!AJ12</f>
        <v>10</v>
      </c>
      <c r="AI12" s="22">
        <f>'1.Spieltag'!AK12</f>
        <v>5</v>
      </c>
      <c r="AJ12" s="23">
        <f t="shared" si="10"/>
        <v>55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'1.Spieltag'!B13</f>
        <v>atschi91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12"/>
        <v>5</v>
      </c>
      <c r="AD13" s="27"/>
      <c r="AE13" s="25"/>
      <c r="AF13" s="19"/>
      <c r="AG13" s="20">
        <f t="shared" si="9"/>
        <v>45</v>
      </c>
      <c r="AH13" s="21">
        <f>'1.Spieltag'!AJ13</f>
        <v>9</v>
      </c>
      <c r="AI13" s="22">
        <f>'1.Spieltag'!AK13</f>
        <v>6</v>
      </c>
      <c r="AJ13" s="23">
        <f t="shared" si="10"/>
        <v>54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12"/>
        <v>5</v>
      </c>
      <c r="AD14" s="27"/>
      <c r="AE14" s="25"/>
      <c r="AF14" s="19"/>
      <c r="AG14" s="20">
        <f t="shared" si="9"/>
        <v>45</v>
      </c>
      <c r="AH14" s="21">
        <f>'1.Spieltag'!AJ14</f>
        <v>9</v>
      </c>
      <c r="AI14" s="22">
        <f>'1.Spieltag'!AK14</f>
        <v>6</v>
      </c>
      <c r="AJ14" s="23">
        <f t="shared" si="10"/>
        <v>54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6</v>
      </c>
      <c r="B15" s="20" t="str">
        <f>'1.Spieltag'!B15</f>
        <v>Thomas Bülles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>IF(OR(EXACT($X$7,X15)*(EXACT($Y$7,Y15)))=TRUE,$AO$9,IF(($Y$7-$X$7=Y15-X15),#REF!,IF(OR(EXACT($X$7&gt;$Y$7,X15&gt;Y15)*EXACT($X$7=$Y$7,X15=Y15)*EXACT($X$7&lt;$Y$7,X15&lt;Y15)),$AO$7,0)))</f>
        <v>5</v>
      </c>
      <c r="AA15" s="17"/>
      <c r="AB15" s="18"/>
      <c r="AC15" s="19" t="str">
        <f t="shared" si="12"/>
        <v>5</v>
      </c>
      <c r="AD15" s="27"/>
      <c r="AE15" s="25"/>
      <c r="AF15" s="19"/>
      <c r="AG15" s="20">
        <f t="shared" si="9"/>
        <v>45</v>
      </c>
      <c r="AH15" s="21">
        <f>'1.Spieltag'!AJ15</f>
        <v>9</v>
      </c>
      <c r="AI15" s="22">
        <f>'1.Spieltag'!AK15</f>
        <v>6</v>
      </c>
      <c r="AJ15" s="23">
        <f t="shared" si="10"/>
        <v>54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9</v>
      </c>
      <c r="B16" s="20" t="str">
        <f>'1.Spieltag'!B16</f>
        <v>jupp04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>IF(OR(EXACT($X$7,X16)*(EXACT($Y$7,Y16)))=TRUE,$AO$9,IF(($Y$7-$X$7=Y16-X16),#REF!,IF(OR(EXACT($X$7&gt;$Y$7,X16&gt;Y16)*EXACT($X$7=$Y$7,X16=Y16)*EXACT($X$7&lt;$Y$7,X16&lt;Y16)),$AO$7,0)))</f>
        <v>5</v>
      </c>
      <c r="AA16" s="17"/>
      <c r="AB16" s="18"/>
      <c r="AC16" s="19" t="str">
        <f t="shared" si="12"/>
        <v>5</v>
      </c>
      <c r="AD16" s="27"/>
      <c r="AE16" s="25"/>
      <c r="AF16" s="19"/>
      <c r="AG16" s="20">
        <f t="shared" si="9"/>
        <v>45</v>
      </c>
      <c r="AH16" s="21">
        <f>'1.Spieltag'!AJ16</f>
        <v>8</v>
      </c>
      <c r="AI16" s="22">
        <f>'1.Spieltag'!AK16</f>
        <v>9</v>
      </c>
      <c r="AJ16" s="23">
        <f t="shared" si="10"/>
        <v>53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'1.Spieltag'!B17</f>
        <v>Reinhold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>IF(OR(EXACT($X$7,X17)*(EXACT($Y$7,Y17)))=TRUE,$AO$9,IF(($Y$7-$X$7=Y17-X17),$AO$8,IF(OR(EXACT($X$7&gt;$Y$7,X17&gt;Y17)*EXACT($X$7=$Y$7,X17=Y17)*EXACT($X$7&lt;$Y$7,X17&lt;Y17)),$AO$7,0)))</f>
        <v>5</v>
      </c>
      <c r="AA17" s="17"/>
      <c r="AB17" s="18"/>
      <c r="AC17" s="19" t="str">
        <f t="shared" si="12"/>
        <v>5</v>
      </c>
      <c r="AD17" s="27"/>
      <c r="AE17" s="25"/>
      <c r="AF17" s="19"/>
      <c r="AG17" s="20">
        <f>E17+K17+Q17+T17+N17+H17+W17+Z17+AC17+AF17</f>
        <v>45</v>
      </c>
      <c r="AH17" s="21">
        <f>'1.Spieltag'!AJ17</f>
        <v>8</v>
      </c>
      <c r="AI17" s="22">
        <f>'1.Spieltag'!AK17</f>
        <v>9</v>
      </c>
      <c r="AJ17" s="23">
        <f t="shared" si="10"/>
        <v>53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'1.Spieltag'!B18</f>
        <v>Schalt04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>IF(OR(EXACT($X$7,X18)*(EXACT($Y$7,Y18)))=TRUE,$AO$9,IF(($Y$7-$X$7=Y18-X18),$AO$8,IF(OR(EXACT($X$7&gt;$Y$7,X18&gt;Y18)*EXACT($X$7=$Y$7,X18=Y18)*EXACT($X$7&lt;$Y$7,X18&lt;Y18)),$AO$7,0)))</f>
        <v>5</v>
      </c>
      <c r="AA18" s="17"/>
      <c r="AB18" s="18"/>
      <c r="AC18" s="19" t="str">
        <f t="shared" si="12"/>
        <v>5</v>
      </c>
      <c r="AD18" s="27"/>
      <c r="AE18" s="25"/>
      <c r="AF18" s="19"/>
      <c r="AG18" s="20">
        <f t="shared" ref="AG18:AG24" si="13">E18+H18+K18+N18+Q18+T18+W18+Z18+AC18+AF18</f>
        <v>45</v>
      </c>
      <c r="AH18" s="21">
        <f>'1.Spieltag'!AJ18</f>
        <v>7</v>
      </c>
      <c r="AI18" s="22">
        <f>'1.Spieltag'!AK18</f>
        <v>11</v>
      </c>
      <c r="AJ18" s="23">
        <f t="shared" si="10"/>
        <v>52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>IF(OR(EXACT($X$7,X19)*(EXACT($Y$7,Y19)))=TRUE,$AO$9,IF(($Y$7-$X$7=Y19-X19),$AO$8,IF(OR(EXACT($X$7&gt;$Y$7,X19&gt;Y19)*EXACT($X$7=$Y$7,X19=Y19)*EXACT($X$7&lt;$Y$7,X19&lt;Y19)),$AO$7,0)))</f>
        <v>5</v>
      </c>
      <c r="AA19" s="17"/>
      <c r="AB19" s="18"/>
      <c r="AC19" s="19" t="str">
        <f t="shared" si="12"/>
        <v>5</v>
      </c>
      <c r="AD19" s="27"/>
      <c r="AE19" s="25"/>
      <c r="AF19" s="19"/>
      <c r="AG19" s="20">
        <f t="shared" si="13"/>
        <v>45</v>
      </c>
      <c r="AH19" s="21">
        <f>'1.Spieltag'!AJ19</f>
        <v>6</v>
      </c>
      <c r="AI19" s="22">
        <f>'1.Spieltag'!AK19</f>
        <v>12</v>
      </c>
      <c r="AJ19" s="23">
        <f t="shared" ref="AJ19:AJ24" si="14">AG19+AH19</f>
        <v>51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12</v>
      </c>
      <c r="B20" s="20" t="str">
        <f>'1.Spieltag'!B20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>IF(OR(EXACT($X$7,X20)*(EXACT($Y$7,Y20)))=TRUE,$AO$9,IF(($Y$7-$X$7=Y20-X20),#REF!,IF(OR(EXACT($X$7&gt;$Y$7,X20&gt;Y20)*EXACT($X$7=$Y$7,X20=Y20)*EXACT($X$7&lt;$Y$7,X20&lt;Y20)),$AO$7,0)))</f>
        <v>5</v>
      </c>
      <c r="AA20" s="17"/>
      <c r="AB20" s="18"/>
      <c r="AC20" s="19" t="str">
        <f t="shared" si="12"/>
        <v>5</v>
      </c>
      <c r="AD20" s="27"/>
      <c r="AE20" s="25"/>
      <c r="AF20" s="19"/>
      <c r="AG20" s="20">
        <f t="shared" si="13"/>
        <v>45</v>
      </c>
      <c r="AH20" s="21">
        <f>'1.Spieltag'!AJ20</f>
        <v>6</v>
      </c>
      <c r="AI20" s="22">
        <f>'1.Spieltag'!AK20</f>
        <v>12</v>
      </c>
      <c r="AJ20" s="23">
        <f t="shared" si="14"/>
        <v>51</v>
      </c>
      <c r="AK20" s="24">
        <f t="shared" si="11"/>
        <v>12</v>
      </c>
      <c r="AL20" s="1"/>
    </row>
    <row r="21" spans="1:38" ht="24.95" customHeight="1" thickBot="1" x14ac:dyDescent="0.25">
      <c r="A21" s="28">
        <f t="shared" si="0"/>
        <v>14</v>
      </c>
      <c r="B21" s="20" t="str">
        <f>'1.Spieltag'!B21</f>
        <v>Lola04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>IF(OR(EXACT($X$7,X21)*(EXACT($Y$7,Y21)))=TRUE,$AO$9,IF(($Y$7-$X$7=Y21-X21),$AO16,IF(OR(EXACT($X$7&gt;$Y$7,X21&gt;Y21)*EXACT($X$7=$Y$7,X21=Y21)*EXACT($X$7&lt;$Y$7,X21&lt;Y21)),$AO$7,0)))</f>
        <v>5</v>
      </c>
      <c r="AA21" s="17"/>
      <c r="AB21" s="18"/>
      <c r="AC21" s="19" t="str">
        <f t="shared" si="12"/>
        <v>5</v>
      </c>
      <c r="AD21" s="27"/>
      <c r="AE21" s="25"/>
      <c r="AF21" s="19"/>
      <c r="AG21" s="20">
        <f t="shared" si="13"/>
        <v>45</v>
      </c>
      <c r="AH21" s="21">
        <f>'1.Spieltag'!AJ21</f>
        <v>5</v>
      </c>
      <c r="AI21" s="22">
        <f>'1.Spieltag'!AK21</f>
        <v>14</v>
      </c>
      <c r="AJ21" s="23">
        <f t="shared" si="14"/>
        <v>50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14</v>
      </c>
      <c r="B22" s="20" t="str">
        <f>'1.Spieltag'!B22</f>
        <v>UltraGE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>IF(OR(EXACT($X$7,X22)*(EXACT($Y$7,Y22)))=TRUE,$AO$9,IF(($Y$7-$X$7=Y22-X22),$AO$8,IF(OR(EXACT($X$7&gt;$Y$7,X22&gt;Y22)*EXACT($X$7=$Y$7,X22=Y22)*EXACT($X$7&lt;$Y$7,X22&lt;Y22)),$AO$7,0)))</f>
        <v>5</v>
      </c>
      <c r="AA22" s="17"/>
      <c r="AB22" s="18"/>
      <c r="AC22" s="19" t="str">
        <f t="shared" si="12"/>
        <v>5</v>
      </c>
      <c r="AD22" s="27"/>
      <c r="AE22" s="25"/>
      <c r="AF22" s="19"/>
      <c r="AG22" s="20">
        <f t="shared" si="13"/>
        <v>45</v>
      </c>
      <c r="AH22" s="21">
        <f>'1.Spieltag'!AJ22</f>
        <v>5</v>
      </c>
      <c r="AI22" s="22">
        <f>'1.Spieltag'!AK22</f>
        <v>14</v>
      </c>
      <c r="AJ22" s="23">
        <f t="shared" si="14"/>
        <v>50</v>
      </c>
      <c r="AK22" s="24">
        <f t="shared" si="11"/>
        <v>14</v>
      </c>
      <c r="AL22" s="1"/>
    </row>
    <row r="23" spans="1:38" ht="24.95" customHeight="1" thickBot="1" x14ac:dyDescent="0.25">
      <c r="A23" s="28">
        <f t="shared" si="0"/>
        <v>16</v>
      </c>
      <c r="B23" s="78" t="str">
        <f>'1.Spieltag'!B23</f>
        <v>Mike04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>IF(OR(EXACT($X$7,X23)*(EXACT($Y$7,Y23)))=TRUE,$AO$9,IF(($Y$7-$X$7=Y23-X23),$AO$8,IF(OR(EXACT($X$7&gt;$Y$7,X23&gt;Y23)*EXACT($X$7=$Y$7,X23=Y23)*EXACT($X$7&lt;$Y$7,X23&lt;Y23)),$AO$7,0)))</f>
        <v>5</v>
      </c>
      <c r="AA23" s="17"/>
      <c r="AB23" s="18"/>
      <c r="AC23" s="19" t="str">
        <f t="shared" si="12"/>
        <v>5</v>
      </c>
      <c r="AD23" s="27"/>
      <c r="AE23" s="25"/>
      <c r="AF23" s="19"/>
      <c r="AG23" s="20">
        <f t="shared" si="13"/>
        <v>45</v>
      </c>
      <c r="AH23" s="21">
        <f>'1.Spieltag'!AJ23</f>
        <v>4</v>
      </c>
      <c r="AI23" s="22">
        <f>'1.Spieltag'!AK23</f>
        <v>16</v>
      </c>
      <c r="AJ23" s="23">
        <f t="shared" si="14"/>
        <v>49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/>
      <c r="AB24" s="18"/>
      <c r="AC24" s="19" t="str">
        <f t="shared" si="12"/>
        <v>5</v>
      </c>
      <c r="AD24" s="27"/>
      <c r="AE24" s="25"/>
      <c r="AF24" s="19"/>
      <c r="AG24" s="20">
        <f t="shared" si="13"/>
        <v>45</v>
      </c>
      <c r="AH24" s="21">
        <f>'1.Spieltag'!AJ24</f>
        <v>2</v>
      </c>
      <c r="AI24" s="22">
        <f>'1.Spieltag'!AK24</f>
        <v>17</v>
      </c>
      <c r="AJ24" s="23">
        <f t="shared" si="14"/>
        <v>47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" si="15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6">E25+H25+K25+N25+Q25+T25+W25+Z25+AC25+AF25</f>
        <v>0</v>
      </c>
      <c r="AH25" s="21">
        <f>'1.Spieltag'!AJ25</f>
        <v>0</v>
      </c>
      <c r="AI25" s="22">
        <f>'1.Spieltag'!AK25</f>
        <v>18</v>
      </c>
      <c r="AJ25" s="23">
        <f t="shared" ref="AJ25:AJ26" si="17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ref="A26" si="18">AK26</f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6"/>
        <v>0</v>
      </c>
      <c r="AH26" s="21">
        <f>'1.Spieltag'!AJ26</f>
        <v>0</v>
      </c>
      <c r="AI26" s="22">
        <f>'1.Spieltag'!AK26</f>
        <v>18</v>
      </c>
      <c r="AJ26" s="23">
        <f t="shared" si="17"/>
        <v>0</v>
      </c>
      <c r="AK26" s="24">
        <f t="shared" si="11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A1:A3 A5:A25 A31:A1048576">
    <cfRule type="colorScale" priority="11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9" priority="6">
      <formula>($AG8&gt;40)</formula>
    </cfRule>
  </conditionalFormatting>
  <conditionalFormatting sqref="C4 I4 L4 X4 AA4 C6 F6 X6 AA6">
    <cfRule type="cellIs" dxfId="168" priority="5" operator="equal">
      <formula>"Schalke 04"</formula>
    </cfRule>
  </conditionalFormatting>
  <conditionalFormatting sqref="F4 U4 I6 L6 O6 R6">
    <cfRule type="cellIs" dxfId="167" priority="4" operator="equal">
      <formula>"Schalke 04"</formula>
    </cfRule>
  </conditionalFormatting>
  <conditionalFormatting sqref="O4 R4 U6">
    <cfRule type="cellIs" dxfId="166" priority="1" operator="equal">
      <formula>"Schalke 04"</formula>
    </cfRule>
  </conditionalFormatting>
  <conditionalFormatting sqref="AG1:AG26 AG28:AG1048576">
    <cfRule type="top10" dxfId="165" priority="1561" rank="3"/>
  </conditionalFormatting>
  <conditionalFormatting sqref="AL6:AL10">
    <cfRule type="top10" dxfId="164" priority="110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104"/>
  <sheetViews>
    <sheetView workbookViewId="0">
      <selection activeCell="AA6" sqref="AA6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.75" x14ac:dyDescent="0.2">
      <c r="B2" s="16"/>
      <c r="F2" s="1"/>
      <c r="I2" s="13"/>
      <c r="L2" s="7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16</v>
      </c>
      <c r="B4" s="16"/>
      <c r="C4" s="16" t="s">
        <v>78</v>
      </c>
      <c r="F4" s="16" t="s">
        <v>85</v>
      </c>
      <c r="I4" s="16" t="s">
        <v>73</v>
      </c>
      <c r="L4" s="16" t="s">
        <v>81</v>
      </c>
      <c r="O4" s="16" t="s">
        <v>82</v>
      </c>
      <c r="R4" s="16" t="s">
        <v>72</v>
      </c>
      <c r="U4" s="16" t="s">
        <v>77</v>
      </c>
      <c r="X4" s="16" t="s">
        <v>84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86</v>
      </c>
      <c r="F6" s="16" t="s">
        <v>76</v>
      </c>
      <c r="I6" s="16" t="s">
        <v>75</v>
      </c>
      <c r="L6" s="16" t="s">
        <v>74</v>
      </c>
      <c r="O6" s="16" t="s">
        <v>79</v>
      </c>
      <c r="R6" s="16" t="s">
        <v>67</v>
      </c>
      <c r="U6" s="16" t="s">
        <v>80</v>
      </c>
      <c r="X6" s="16" t="s">
        <v>11</v>
      </c>
      <c r="AA6" s="16" t="s">
        <v>83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'2.Spieltag '!B8</f>
        <v>Delze1312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1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'2.Spieltag '!AJ8</f>
        <v>59</v>
      </c>
      <c r="AI8" s="22">
        <f>'2.Spieltag '!AK8</f>
        <v>1</v>
      </c>
      <c r="AJ8" s="23">
        <f t="shared" ref="AJ8:AJ23" si="10">AG8+AH8</f>
        <v>104</v>
      </c>
      <c r="AK8" s="24">
        <f t="shared" ref="AK8:AK26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'2.Spieltag 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'2.Spieltag '!AJ9</f>
        <v>59</v>
      </c>
      <c r="AI9" s="22">
        <f>'2.Spieltag '!AK9</f>
        <v>1</v>
      </c>
      <c r="AJ9" s="23">
        <f t="shared" si="10"/>
        <v>104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'2.Spieltag '!B10</f>
        <v>shiny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12"/>
        <v>5</v>
      </c>
      <c r="AD10" s="27"/>
      <c r="AE10" s="25"/>
      <c r="AF10" s="19"/>
      <c r="AG10" s="20">
        <f t="shared" si="9"/>
        <v>45</v>
      </c>
      <c r="AH10" s="21">
        <f>'2.Spieltag '!AJ10</f>
        <v>59</v>
      </c>
      <c r="AI10" s="22">
        <f>'2.Spieltag '!AK10</f>
        <v>1</v>
      </c>
      <c r="AJ10" s="23">
        <f t="shared" si="10"/>
        <v>104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'2.Spieltag '!B11</f>
        <v>Nico1904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12"/>
        <v>5</v>
      </c>
      <c r="AD11" s="27"/>
      <c r="AE11" s="25"/>
      <c r="AF11" s="19"/>
      <c r="AG11" s="20">
        <f t="shared" si="9"/>
        <v>45</v>
      </c>
      <c r="AH11" s="21">
        <f>'2.Spieltag '!AJ11</f>
        <v>56</v>
      </c>
      <c r="AI11" s="22">
        <f>'2.Spieltag '!AK11</f>
        <v>4</v>
      </c>
      <c r="AJ11" s="23">
        <f t="shared" si="10"/>
        <v>101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'2.Spieltag 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12"/>
        <v>5</v>
      </c>
      <c r="AD12" s="27"/>
      <c r="AE12" s="25"/>
      <c r="AF12" s="19"/>
      <c r="AG12" s="20">
        <f t="shared" si="9"/>
        <v>45</v>
      </c>
      <c r="AH12" s="21">
        <f>'2.Spieltag '!AJ12</f>
        <v>55</v>
      </c>
      <c r="AI12" s="22">
        <f>'2.Spieltag '!AK12</f>
        <v>5</v>
      </c>
      <c r="AJ12" s="23">
        <f t="shared" si="10"/>
        <v>100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20" t="str">
        <f>'2.Spieltag '!B13</f>
        <v>atschi91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12"/>
        <v>5</v>
      </c>
      <c r="AD13" s="27"/>
      <c r="AE13" s="25"/>
      <c r="AF13" s="19"/>
      <c r="AG13" s="20">
        <f t="shared" si="9"/>
        <v>45</v>
      </c>
      <c r="AH13" s="21">
        <f>'2.Spieltag '!AJ13</f>
        <v>54</v>
      </c>
      <c r="AI13" s="22">
        <f>'2.Spieltag '!AK13</f>
        <v>6</v>
      </c>
      <c r="AJ13" s="23">
        <f t="shared" si="10"/>
        <v>99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'2.Spieltag '!B14</f>
        <v>FlorianS04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12"/>
        <v>5</v>
      </c>
      <c r="AD14" s="26"/>
      <c r="AE14" s="25"/>
      <c r="AF14" s="19"/>
      <c r="AG14" s="20">
        <f t="shared" si="9"/>
        <v>45</v>
      </c>
      <c r="AH14" s="21">
        <f>'2.Spieltag '!AJ14</f>
        <v>54</v>
      </c>
      <c r="AI14" s="22">
        <f>'2.Spieltag '!AK14</f>
        <v>6</v>
      </c>
      <c r="AJ14" s="23">
        <f t="shared" si="10"/>
        <v>99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6</v>
      </c>
      <c r="B15" s="20" t="str">
        <f>'2.Spieltag '!B15</f>
        <v>Thomas Bülles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>IF(OR(EXACT($X$7,X15)*(EXACT($Y$7,Y15)))=TRUE,$AO$9,IF(($Y$7-$X$7=Y15-X15),#REF!,IF(OR(EXACT($X$7&gt;$Y$7,X15&gt;Y15)*EXACT($X$7=$Y$7,X15=Y15)*EXACT($X$7&lt;$Y$7,X15&lt;Y15)),$AO$7,0)))</f>
        <v>5</v>
      </c>
      <c r="AA15" s="17"/>
      <c r="AB15" s="18"/>
      <c r="AC15" s="19" t="str">
        <f t="shared" si="12"/>
        <v>5</v>
      </c>
      <c r="AD15" s="27"/>
      <c r="AE15" s="25"/>
      <c r="AF15" s="19"/>
      <c r="AG15" s="20">
        <f t="shared" si="9"/>
        <v>45</v>
      </c>
      <c r="AH15" s="21">
        <f>'2.Spieltag '!AJ15</f>
        <v>54</v>
      </c>
      <c r="AI15" s="22">
        <f>'2.Spieltag '!AK15</f>
        <v>6</v>
      </c>
      <c r="AJ15" s="23">
        <f t="shared" si="10"/>
        <v>99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9</v>
      </c>
      <c r="B16" s="20" t="str">
        <f>'2.Spieltag '!B16</f>
        <v>jupp04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>IF(OR(EXACT($X$7,X16)*(EXACT($Y$7,Y16)))=TRUE,$AO$9,IF(($Y$7-$X$7=Y16-X16),#REF!,IF(OR(EXACT($X$7&gt;$Y$7,X16&gt;Y16)*EXACT($X$7=$Y$7,X16=Y16)*EXACT($X$7&lt;$Y$7,X16&lt;Y16)),$AO$7,0)))</f>
        <v>5</v>
      </c>
      <c r="AA16" s="17"/>
      <c r="AB16" s="18"/>
      <c r="AC16" s="19" t="str">
        <f t="shared" si="12"/>
        <v>5</v>
      </c>
      <c r="AD16" s="27"/>
      <c r="AE16" s="25"/>
      <c r="AF16" s="19"/>
      <c r="AG16" s="20">
        <f t="shared" si="9"/>
        <v>45</v>
      </c>
      <c r="AH16" s="21">
        <f>'2.Spieltag '!AJ16</f>
        <v>53</v>
      </c>
      <c r="AI16" s="22">
        <f>'2.Spieltag '!AK16</f>
        <v>9</v>
      </c>
      <c r="AJ16" s="23">
        <f t="shared" si="10"/>
        <v>98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'2.Spieltag '!B17</f>
        <v>Reinhold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>IF(OR(EXACT($X$7,X17)*(EXACT($Y$7,Y17)))=TRUE,$AO$9,IF(($Y$7-$X$7=Y17-X17),$AO$8,IF(OR(EXACT($X$7&gt;$Y$7,X17&gt;Y17)*EXACT($X$7=$Y$7,X17=Y17)*EXACT($X$7&lt;$Y$7,X17&lt;Y17)),$AO$7,0)))</f>
        <v>5</v>
      </c>
      <c r="AA17" s="17"/>
      <c r="AB17" s="18"/>
      <c r="AC17" s="19" t="str">
        <f t="shared" si="12"/>
        <v>5</v>
      </c>
      <c r="AD17" s="27"/>
      <c r="AE17" s="25"/>
      <c r="AF17" s="19"/>
      <c r="AG17" s="20">
        <f t="shared" si="9"/>
        <v>45</v>
      </c>
      <c r="AH17" s="21">
        <f>'2.Spieltag '!AJ17</f>
        <v>53</v>
      </c>
      <c r="AI17" s="22">
        <f>'2.Spieltag '!AK17</f>
        <v>9</v>
      </c>
      <c r="AJ17" s="23">
        <f t="shared" si="10"/>
        <v>98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'2.Spieltag '!B18</f>
        <v>Schalt04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>IF(OR(EXACT($X$7,X18)*(EXACT($Y$7,Y18)))=TRUE,$AO$9,IF(($Y$7-$X$7=Y18-X18),$AO$8,IF(OR(EXACT($X$7&gt;$Y$7,X18&gt;Y18)*EXACT($X$7=$Y$7,X18=Y18)*EXACT($X$7&lt;$Y$7,X18&lt;Y18)),$AO$7,0)))</f>
        <v>5</v>
      </c>
      <c r="AA18" s="17"/>
      <c r="AB18" s="18"/>
      <c r="AC18" s="19" t="str">
        <f t="shared" si="12"/>
        <v>5</v>
      </c>
      <c r="AD18" s="27"/>
      <c r="AE18" s="25"/>
      <c r="AF18" s="19"/>
      <c r="AG18" s="20">
        <f t="shared" si="9"/>
        <v>45</v>
      </c>
      <c r="AH18" s="21">
        <f>'2.Spieltag '!AJ18</f>
        <v>52</v>
      </c>
      <c r="AI18" s="22">
        <f>'2.Spieltag '!AK18</f>
        <v>11</v>
      </c>
      <c r="AJ18" s="23">
        <f t="shared" si="10"/>
        <v>97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'2.Spieltag 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>IF(OR(EXACT($X$7,X19)*(EXACT($Y$7,Y19)))=TRUE,$AO$9,IF(($Y$7-$X$7=Y19-X19),$AO$8,IF(OR(EXACT($X$7&gt;$Y$7,X19&gt;Y19)*EXACT($X$7=$Y$7,X19=Y19)*EXACT($X$7&lt;$Y$7,X19&lt;Y19)),$AO$7,0)))</f>
        <v>5</v>
      </c>
      <c r="AA19" s="17"/>
      <c r="AB19" s="18"/>
      <c r="AC19" s="19" t="str">
        <f t="shared" si="12"/>
        <v>5</v>
      </c>
      <c r="AD19" s="27"/>
      <c r="AE19" s="25"/>
      <c r="AF19" s="19"/>
      <c r="AG19" s="20">
        <f>E19+K19+Q19+T19+N19+H19+W19+Z19+AC19+AF19</f>
        <v>45</v>
      </c>
      <c r="AH19" s="21">
        <f>'2.Spieltag '!AJ19</f>
        <v>51</v>
      </c>
      <c r="AI19" s="22">
        <f>'2.Spieltag '!AK19</f>
        <v>12</v>
      </c>
      <c r="AJ19" s="23">
        <f t="shared" si="10"/>
        <v>96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12</v>
      </c>
      <c r="B20" s="20" t="str">
        <f>'2.Spieltag 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>IF(OR(EXACT($X$7,X20)*(EXACT($Y$7,Y20)))=TRUE,$AO$9,IF(($Y$7-$X$7=Y20-X20),#REF!,IF(OR(EXACT($X$7&gt;$Y$7,X20&gt;Y20)*EXACT($X$7=$Y$7,X20=Y20)*EXACT($X$7&lt;$Y$7,X20&lt;Y20)),$AO$7,0)))</f>
        <v>5</v>
      </c>
      <c r="AA20" s="17"/>
      <c r="AB20" s="18"/>
      <c r="AC20" s="19" t="str">
        <f t="shared" si="12"/>
        <v>5</v>
      </c>
      <c r="AD20" s="27"/>
      <c r="AE20" s="25"/>
      <c r="AF20" s="19"/>
      <c r="AG20" s="20">
        <f>E20+K20+Q20+T20+N20+H20+W20+Z20+AC20+AF20</f>
        <v>45</v>
      </c>
      <c r="AH20" s="21">
        <f>'2.Spieltag '!AJ20</f>
        <v>51</v>
      </c>
      <c r="AI20" s="22">
        <f>'2.Spieltag '!AK20</f>
        <v>12</v>
      </c>
      <c r="AJ20" s="23">
        <f t="shared" si="10"/>
        <v>96</v>
      </c>
      <c r="AK20" s="24">
        <f t="shared" si="11"/>
        <v>12</v>
      </c>
      <c r="AL20" s="1"/>
    </row>
    <row r="21" spans="1:38" ht="24.95" customHeight="1" thickBot="1" x14ac:dyDescent="0.25">
      <c r="A21" s="28">
        <f t="shared" si="0"/>
        <v>14</v>
      </c>
      <c r="B21" s="20" t="str">
        <f>'2.Spieltag '!B21</f>
        <v>Lola04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>IF(OR(EXACT($X$7,X21)*(EXACT($Y$7,Y21)))=TRUE,$AO$9,IF(($Y$7-$X$7=Y21-X21),$AO16,IF(OR(EXACT($X$7&gt;$Y$7,X21&gt;Y21)*EXACT($X$7=$Y$7,X21=Y21)*EXACT($X$7&lt;$Y$7,X21&lt;Y21)),$AO$7,0)))</f>
        <v>5</v>
      </c>
      <c r="AA21" s="17"/>
      <c r="AB21" s="18"/>
      <c r="AC21" s="19" t="str">
        <f t="shared" si="12"/>
        <v>5</v>
      </c>
      <c r="AD21" s="27"/>
      <c r="AE21" s="25"/>
      <c r="AF21" s="19"/>
      <c r="AG21" s="20">
        <f>E21+K21+Q21+T21+N21+H21+W21+Z21+AC21+AF21</f>
        <v>45</v>
      </c>
      <c r="AH21" s="21">
        <f>'2.Spieltag '!AJ21</f>
        <v>50</v>
      </c>
      <c r="AI21" s="22">
        <f>'2.Spieltag '!AK21</f>
        <v>14</v>
      </c>
      <c r="AJ21" s="23">
        <f t="shared" si="10"/>
        <v>95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14</v>
      </c>
      <c r="B22" s="20" t="str">
        <f>'2.Spieltag '!B22</f>
        <v>UltraGE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>IF(OR(EXACT($X$7,X22)*(EXACT($Y$7,Y22)))=TRUE,$AO$9,IF(($Y$7-$X$7=Y22-X22),$AO$8,IF(OR(EXACT($X$7&gt;$Y$7,X22&gt;Y22)*EXACT($X$7=$Y$7,X22=Y22)*EXACT($X$7&lt;$Y$7,X22&lt;Y22)),$AO$7,0)))</f>
        <v>5</v>
      </c>
      <c r="AA22" s="17"/>
      <c r="AB22" s="18"/>
      <c r="AC22" s="19" t="str">
        <f t="shared" si="12"/>
        <v>5</v>
      </c>
      <c r="AD22" s="27"/>
      <c r="AE22" s="25"/>
      <c r="AF22" s="19"/>
      <c r="AG22" s="20">
        <f>E22+K22+Q22+T22+N22+H22+W22+Z22+AC22+AF22</f>
        <v>45</v>
      </c>
      <c r="AH22" s="21">
        <f>'2.Spieltag '!AJ22</f>
        <v>50</v>
      </c>
      <c r="AI22" s="22">
        <f>'2.Spieltag '!AK22</f>
        <v>14</v>
      </c>
      <c r="AJ22" s="23">
        <f t="shared" si="10"/>
        <v>95</v>
      </c>
      <c r="AK22" s="24">
        <f t="shared" si="11"/>
        <v>14</v>
      </c>
      <c r="AL22" s="1"/>
    </row>
    <row r="23" spans="1:38" ht="24.95" customHeight="1" thickBot="1" x14ac:dyDescent="0.25">
      <c r="A23" s="28">
        <f t="shared" si="0"/>
        <v>16</v>
      </c>
      <c r="B23" s="20" t="str">
        <f>'2.Spieltag '!B23</f>
        <v>Mike04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>IF(OR(EXACT($X$7,X23)*(EXACT($Y$7,Y23)))=TRUE,$AO$9,IF(($Y$7-$X$7=Y23-X23),$AO$8,IF(OR(EXACT($X$7&gt;$Y$7,X23&gt;Y23)*EXACT($X$7=$Y$7,X23=Y23)*EXACT($X$7&lt;$Y$7,X23&lt;Y23)),$AO$7,0)))</f>
        <v>5</v>
      </c>
      <c r="AA23" s="17"/>
      <c r="AB23" s="18"/>
      <c r="AC23" s="19" t="str">
        <f t="shared" si="12"/>
        <v>5</v>
      </c>
      <c r="AD23" s="27"/>
      <c r="AE23" s="25"/>
      <c r="AF23" s="19"/>
      <c r="AG23" s="20">
        <f>E23+K23+Q23+T23+N23+H23+W23+Z23+AC23+AF23</f>
        <v>45</v>
      </c>
      <c r="AH23" s="21">
        <f>'2.Spieltag '!AJ23</f>
        <v>49</v>
      </c>
      <c r="AI23" s="22">
        <f>'2.Spieltag '!AK23</f>
        <v>16</v>
      </c>
      <c r="AJ23" s="23">
        <f t="shared" si="10"/>
        <v>94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'2.Spieltag 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/>
      <c r="AB24" s="18"/>
      <c r="AC24" s="19" t="str">
        <f t="shared" si="12"/>
        <v>5</v>
      </c>
      <c r="AD24" s="27"/>
      <c r="AE24" s="25"/>
      <c r="AF24" s="19"/>
      <c r="AG24" s="20">
        <f t="shared" ref="AG24" si="13">E24+K24+Q24+T24+N24+H24+W24+Z24+AC24+AF24</f>
        <v>45</v>
      </c>
      <c r="AH24" s="21">
        <f>'2.Spieltag '!AJ24</f>
        <v>47</v>
      </c>
      <c r="AI24" s="22">
        <f>'2.Spieltag '!AK24</f>
        <v>17</v>
      </c>
      <c r="AJ24" s="23">
        <f t="shared" ref="AJ24" si="14">AG24+AH24</f>
        <v>92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15">AK25</f>
        <v>18</v>
      </c>
      <c r="B25" s="20">
        <f>'2.Spieltag 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" si="16">E25+K25+Q25+T25+N25+H25+W25+Z25+AC25+AF25</f>
        <v>0</v>
      </c>
      <c r="AH25" s="21">
        <f>'2.Spieltag '!AJ25</f>
        <v>0</v>
      </c>
      <c r="AI25" s="22">
        <f>'2.Spieltag '!AK25</f>
        <v>18</v>
      </c>
      <c r="AJ25" s="23">
        <f t="shared" ref="AJ25" si="17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15"/>
        <v>18</v>
      </c>
      <c r="B26" s="20">
        <f>'2.Spieltag 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ref="AG26" si="18">E26+K26+Q26+T26+N26+H26+W26+Z26+AC26+AF26</f>
        <v>0</v>
      </c>
      <c r="AH26" s="21">
        <f>'2.Spieltag '!AJ26</f>
        <v>0</v>
      </c>
      <c r="AI26" s="22">
        <f>'2.Spieltag '!AK26</f>
        <v>18</v>
      </c>
      <c r="AJ26" s="23">
        <f t="shared" ref="AJ26" si="19">AG26+AH26</f>
        <v>0</v>
      </c>
      <c r="AK26" s="24">
        <f t="shared" si="11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A1:A3 A5:A26 A31:A1048576">
    <cfRule type="colorScale" priority="10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3" priority="5">
      <formula>($AG8&gt;40)</formula>
    </cfRule>
  </conditionalFormatting>
  <conditionalFormatting sqref="L2 C4 F4 I4 O4 R4 U4 F6 I6 L6 O6 U6 AA6">
    <cfRule type="cellIs" dxfId="162" priority="3" operator="equal">
      <formula>"Schalke 04"</formula>
    </cfRule>
  </conditionalFormatting>
  <conditionalFormatting sqref="L4 X4 AA4 C6 R6">
    <cfRule type="cellIs" dxfId="161" priority="2" operator="equal">
      <formula>"Schalke 04"</formula>
    </cfRule>
  </conditionalFormatting>
  <conditionalFormatting sqref="X6">
    <cfRule type="cellIs" dxfId="160" priority="1" operator="equal">
      <formula>"Schalke 04"</formula>
    </cfRule>
  </conditionalFormatting>
  <conditionalFormatting sqref="AG1:AG26 AG28:AG1048576">
    <cfRule type="top10" dxfId="159" priority="1557" rank="3"/>
  </conditionalFormatting>
  <conditionalFormatting sqref="AL6:AL10">
    <cfRule type="top10" dxfId="158" priority="109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O104"/>
  <sheetViews>
    <sheetView workbookViewId="0">
      <selection activeCell="AA6" sqref="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17</v>
      </c>
      <c r="B4" s="16"/>
      <c r="C4" s="16" t="s">
        <v>11</v>
      </c>
      <c r="F4" s="16" t="s">
        <v>75</v>
      </c>
      <c r="I4" s="16" t="s">
        <v>67</v>
      </c>
      <c r="L4" s="16" t="s">
        <v>82</v>
      </c>
      <c r="O4" s="16" t="s">
        <v>86</v>
      </c>
      <c r="R4" s="16" t="s">
        <v>79</v>
      </c>
      <c r="U4" s="16" t="s">
        <v>74</v>
      </c>
      <c r="X4" s="16" t="s">
        <v>76</v>
      </c>
      <c r="AA4" s="16" t="s">
        <v>83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77</v>
      </c>
      <c r="F6" s="16" t="s">
        <v>78</v>
      </c>
      <c r="I6" s="16" t="s">
        <v>81</v>
      </c>
      <c r="L6" s="16" t="s">
        <v>87</v>
      </c>
      <c r="O6" s="16" t="s">
        <v>73</v>
      </c>
      <c r="R6" s="16" t="s">
        <v>72</v>
      </c>
      <c r="U6" s="16" t="s">
        <v>80</v>
      </c>
      <c r="X6" s="16" t="s">
        <v>84</v>
      </c>
      <c r="AA6" s="16" t="s">
        <v>85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'3.Spieltag'!B8</f>
        <v>Delze1312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1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'3.Spieltag'!AJ8</f>
        <v>104</v>
      </c>
      <c r="AI8" s="22">
        <f>'3.Spieltag'!AK8</f>
        <v>1</v>
      </c>
      <c r="AJ8" s="23">
        <f t="shared" ref="AJ8:AJ19" si="10">AG8+AH8</f>
        <v>149</v>
      </c>
      <c r="AK8" s="24">
        <f t="shared" ref="AK8:AK26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'3.Spieltag'!AJ9</f>
        <v>104</v>
      </c>
      <c r="AI9" s="22">
        <f>'3.Spieltag'!AK9</f>
        <v>1</v>
      </c>
      <c r="AJ9" s="23">
        <f t="shared" si="10"/>
        <v>149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'3.Spieltag'!B10</f>
        <v>shiny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12"/>
        <v>5</v>
      </c>
      <c r="AD10" s="27"/>
      <c r="AE10" s="25"/>
      <c r="AF10" s="19"/>
      <c r="AG10" s="20">
        <f t="shared" si="9"/>
        <v>45</v>
      </c>
      <c r="AH10" s="21">
        <f>'3.Spieltag'!AJ10</f>
        <v>104</v>
      </c>
      <c r="AI10" s="22">
        <f>'3.Spieltag'!AK10</f>
        <v>1</v>
      </c>
      <c r="AJ10" s="23">
        <f t="shared" si="10"/>
        <v>149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'3.Spieltag'!B11</f>
        <v>Nico1904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12"/>
        <v>5</v>
      </c>
      <c r="AD11" s="27"/>
      <c r="AE11" s="25"/>
      <c r="AF11" s="19"/>
      <c r="AG11" s="20">
        <f t="shared" si="9"/>
        <v>45</v>
      </c>
      <c r="AH11" s="21">
        <f>'3.Spieltag'!AJ11</f>
        <v>101</v>
      </c>
      <c r="AI11" s="22">
        <f>'3.Spieltag'!AK11</f>
        <v>4</v>
      </c>
      <c r="AJ11" s="23">
        <f t="shared" si="10"/>
        <v>146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12"/>
        <v>5</v>
      </c>
      <c r="AD12" s="26"/>
      <c r="AE12" s="25"/>
      <c r="AF12" s="19"/>
      <c r="AG12" s="20">
        <f t="shared" si="9"/>
        <v>45</v>
      </c>
      <c r="AH12" s="21">
        <f>'3.Spieltag'!AJ12</f>
        <v>100</v>
      </c>
      <c r="AI12" s="22">
        <f>'3.Spieltag'!AK12</f>
        <v>5</v>
      </c>
      <c r="AJ12" s="23">
        <f t="shared" si="10"/>
        <v>145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20" t="str">
        <f>'3.Spieltag'!B13</f>
        <v>atschi91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12"/>
        <v>5</v>
      </c>
      <c r="AD13" s="27"/>
      <c r="AE13" s="25"/>
      <c r="AF13" s="19"/>
      <c r="AG13" s="20">
        <f t="shared" si="9"/>
        <v>45</v>
      </c>
      <c r="AH13" s="21">
        <f>'3.Spieltag'!AJ13</f>
        <v>99</v>
      </c>
      <c r="AI13" s="22">
        <f>'3.Spieltag'!AK13</f>
        <v>6</v>
      </c>
      <c r="AJ13" s="23">
        <f t="shared" si="10"/>
        <v>144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'3.Spieltag'!B14</f>
        <v>FlorianS04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12"/>
        <v>5</v>
      </c>
      <c r="AD14" s="27"/>
      <c r="AE14" s="25"/>
      <c r="AF14" s="19"/>
      <c r="AG14" s="20">
        <f t="shared" si="9"/>
        <v>45</v>
      </c>
      <c r="AH14" s="21">
        <f>'3.Spieltag'!AJ14</f>
        <v>99</v>
      </c>
      <c r="AI14" s="22">
        <f>'3.Spieltag'!AK14</f>
        <v>6</v>
      </c>
      <c r="AJ14" s="23">
        <f t="shared" si="10"/>
        <v>144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6</v>
      </c>
      <c r="B15" s="20" t="str">
        <f>'3.Spieltag'!B15</f>
        <v>Thomas Bülles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>IF(OR(EXACT($X$7,X15)*(EXACT($Y$7,Y15)))=TRUE,$AO$9,IF(($Y$7-$X$7=Y15-X15),#REF!,IF(OR(EXACT($X$7&gt;$Y$7,X15&gt;Y15)*EXACT($X$7=$Y$7,X15=Y15)*EXACT($X$7&lt;$Y$7,X15&lt;Y15)),$AO$7,0)))</f>
        <v>5</v>
      </c>
      <c r="AA15" s="17"/>
      <c r="AB15" s="18"/>
      <c r="AC15" s="19" t="str">
        <f t="shared" si="12"/>
        <v>5</v>
      </c>
      <c r="AD15" s="27"/>
      <c r="AE15" s="25"/>
      <c r="AF15" s="19"/>
      <c r="AG15" s="20">
        <f t="shared" si="9"/>
        <v>45</v>
      </c>
      <c r="AH15" s="21">
        <f>'3.Spieltag'!AJ15</f>
        <v>99</v>
      </c>
      <c r="AI15" s="22">
        <f>'3.Spieltag'!AK15</f>
        <v>6</v>
      </c>
      <c r="AJ15" s="23">
        <f t="shared" si="10"/>
        <v>144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9</v>
      </c>
      <c r="B16" s="20" t="str">
        <f>'3.Spieltag'!B16</f>
        <v>jupp04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>IF(OR(EXACT($X$7,X16)*(EXACT($Y$7,Y16)))=TRUE,$AO$9,IF(($Y$7-$X$7=Y16-X16),#REF!,IF(OR(EXACT($X$7&gt;$Y$7,X16&gt;Y16)*EXACT($X$7=$Y$7,X16=Y16)*EXACT($X$7&lt;$Y$7,X16&lt;Y16)),$AO$7,0)))</f>
        <v>5</v>
      </c>
      <c r="AA16" s="17"/>
      <c r="AB16" s="18"/>
      <c r="AC16" s="19" t="str">
        <f t="shared" si="12"/>
        <v>5</v>
      </c>
      <c r="AD16" s="27"/>
      <c r="AE16" s="25"/>
      <c r="AF16" s="19"/>
      <c r="AG16" s="20">
        <f t="shared" si="9"/>
        <v>45</v>
      </c>
      <c r="AH16" s="21">
        <f>'3.Spieltag'!AJ16</f>
        <v>98</v>
      </c>
      <c r="AI16" s="22">
        <f>'3.Spieltag'!AK16</f>
        <v>9</v>
      </c>
      <c r="AJ16" s="23">
        <f t="shared" si="10"/>
        <v>143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'3.Spieltag'!B17</f>
        <v>Reinhold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>IF(OR(EXACT($X$7,X17)*(EXACT($Y$7,Y17)))=TRUE,$AO$9,IF(($Y$7-$X$7=Y17-X17),$AO$8,IF(OR(EXACT($X$7&gt;$Y$7,X17&gt;Y17)*EXACT($X$7=$Y$7,X17=Y17)*EXACT($X$7&lt;$Y$7,X17&lt;Y17)),$AO$7,0)))</f>
        <v>5</v>
      </c>
      <c r="AA17" s="17"/>
      <c r="AB17" s="18"/>
      <c r="AC17" s="19" t="str">
        <f t="shared" si="12"/>
        <v>5</v>
      </c>
      <c r="AD17" s="27"/>
      <c r="AE17" s="25"/>
      <c r="AF17" s="19"/>
      <c r="AG17" s="20">
        <f t="shared" si="9"/>
        <v>45</v>
      </c>
      <c r="AH17" s="21">
        <f>'3.Spieltag'!AJ17</f>
        <v>98</v>
      </c>
      <c r="AI17" s="22">
        <f>'3.Spieltag'!AK17</f>
        <v>9</v>
      </c>
      <c r="AJ17" s="23">
        <f t="shared" si="10"/>
        <v>143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'3.Spieltag'!B18</f>
        <v>Schalt04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>IF(OR(EXACT($X$7,X18)*(EXACT($Y$7,Y18)))=TRUE,$AO$9,IF(($Y$7-$X$7=Y18-X18),$AO$8,IF(OR(EXACT($X$7&gt;$Y$7,X18&gt;Y18)*EXACT($X$7=$Y$7,X18=Y18)*EXACT($X$7&lt;$Y$7,X18&lt;Y18)),$AO$7,0)))</f>
        <v>5</v>
      </c>
      <c r="AA18" s="17"/>
      <c r="AB18" s="18"/>
      <c r="AC18" s="19" t="str">
        <f t="shared" si="12"/>
        <v>5</v>
      </c>
      <c r="AD18" s="27"/>
      <c r="AE18" s="25"/>
      <c r="AF18" s="19"/>
      <c r="AG18" s="20">
        <f t="shared" si="9"/>
        <v>45</v>
      </c>
      <c r="AH18" s="21">
        <f>'3.Spieltag'!AJ18</f>
        <v>97</v>
      </c>
      <c r="AI18" s="22">
        <f>'3.Spieltag'!AK18</f>
        <v>11</v>
      </c>
      <c r="AJ18" s="23">
        <f t="shared" si="10"/>
        <v>142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>IF(OR(EXACT($X$7,X19)*(EXACT($Y$7,Y19)))=TRUE,$AO$9,IF(($Y$7-$X$7=Y19-X19),$AO$8,IF(OR(EXACT($X$7&gt;$Y$7,X19&gt;Y19)*EXACT($X$7=$Y$7,X19=Y19)*EXACT($X$7&lt;$Y$7,X19&lt;Y19)),$AO$7,0)))</f>
        <v>5</v>
      </c>
      <c r="AA19" s="17"/>
      <c r="AB19" s="18"/>
      <c r="AC19" s="19" t="str">
        <f t="shared" si="12"/>
        <v>5</v>
      </c>
      <c r="AD19" s="27"/>
      <c r="AE19" s="25"/>
      <c r="AF19" s="19"/>
      <c r="AG19" s="20">
        <f t="shared" si="9"/>
        <v>45</v>
      </c>
      <c r="AH19" s="21">
        <f>'3.Spieltag'!AJ19</f>
        <v>96</v>
      </c>
      <c r="AI19" s="22">
        <f>'3.Spieltag'!AK19</f>
        <v>12</v>
      </c>
      <c r="AJ19" s="23">
        <f t="shared" si="10"/>
        <v>141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>IF(OR(EXACT($X$7,X20)*(EXACT($Y$7,Y20)))=TRUE,$AO$9,IF(($Y$7-$X$7=Y20-X20),#REF!,IF(OR(EXACT($X$7&gt;$Y$7,X20&gt;Y20)*EXACT($X$7=$Y$7,X20=Y20)*EXACT($X$7&lt;$Y$7,X20&lt;Y20)),$AO$7,0)))</f>
        <v>5</v>
      </c>
      <c r="AA20" s="17"/>
      <c r="AB20" s="18"/>
      <c r="AC20" s="19" t="str">
        <f t="shared" si="12"/>
        <v>5</v>
      </c>
      <c r="AD20" s="27"/>
      <c r="AE20" s="25"/>
      <c r="AF20" s="19"/>
      <c r="AG20" s="20">
        <f>E20+H20+K20+N20+Q20+T20+W20+Z20+AC20+AF20</f>
        <v>45</v>
      </c>
      <c r="AH20" s="21">
        <f>'3.Spieltag'!AJ20</f>
        <v>96</v>
      </c>
      <c r="AI20" s="22">
        <f>'3.Spieltag'!AK20</f>
        <v>12</v>
      </c>
      <c r="AJ20" s="23">
        <f>AG20+AH20</f>
        <v>141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'3.Spieltag'!B21</f>
        <v>Lola04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>IF(OR(EXACT($X$7,X21)*(EXACT($Y$7,Y21)))=TRUE,$AO$9,IF(($Y$7-$X$7=Y21-X21),$AO16,IF(OR(EXACT($X$7&gt;$Y$7,X21&gt;Y21)*EXACT($X$7=$Y$7,X21=Y21)*EXACT($X$7&lt;$Y$7,X21&lt;Y21)),$AO$7,0)))</f>
        <v>5</v>
      </c>
      <c r="AA21" s="17"/>
      <c r="AB21" s="18"/>
      <c r="AC21" s="19" t="str">
        <f t="shared" si="12"/>
        <v>5</v>
      </c>
      <c r="AD21" s="27"/>
      <c r="AE21" s="25"/>
      <c r="AF21" s="19"/>
      <c r="AG21" s="20">
        <f>E21+H21+K21+N21+Q21+T21+W21+Z21+AC21+AF21</f>
        <v>45</v>
      </c>
      <c r="AH21" s="21">
        <f>'3.Spieltag'!AJ21</f>
        <v>95</v>
      </c>
      <c r="AI21" s="22">
        <f>'3.Spieltag'!AK21</f>
        <v>14</v>
      </c>
      <c r="AJ21" s="23">
        <f>AG21+AH21</f>
        <v>140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'3.Spieltag'!B22</f>
        <v>UltraGE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>IF(OR(EXACT($X$7,X22)*(EXACT($Y$7,Y22)))=TRUE,$AO$9,IF(($Y$7-$X$7=Y22-X22),$AO$8,IF(OR(EXACT($X$7&gt;$Y$7,X22&gt;Y22)*EXACT($X$7=$Y$7,X22=Y22)*EXACT($X$7&lt;$Y$7,X22&lt;Y22)),$AO$7,0)))</f>
        <v>5</v>
      </c>
      <c r="AA22" s="17"/>
      <c r="AB22" s="18"/>
      <c r="AC22" s="19" t="str">
        <f t="shared" si="12"/>
        <v>5</v>
      </c>
      <c r="AD22" s="27"/>
      <c r="AE22" s="25"/>
      <c r="AF22" s="19"/>
      <c r="AG22" s="20">
        <f>E22+H22+K22+N22+Q22+T22+W22+Z22+AC22+AF22</f>
        <v>45</v>
      </c>
      <c r="AH22" s="21">
        <f>'3.Spieltag'!AJ22</f>
        <v>95</v>
      </c>
      <c r="AI22" s="22">
        <f>'3.Spieltag'!AK22</f>
        <v>14</v>
      </c>
      <c r="AJ22" s="23">
        <f>AG22+AH22</f>
        <v>140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20" t="str">
        <f>'3.Spieltag'!B23</f>
        <v>Mike04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>IF(OR(EXACT($X$7,X23)*(EXACT($Y$7,Y23)))=TRUE,$AO$9,IF(($Y$7-$X$7=Y23-X23),$AO$8,IF(OR(EXACT($X$7&gt;$Y$7,X23&gt;Y23)*EXACT($X$7=$Y$7,X23=Y23)*EXACT($X$7&lt;$Y$7,X23&lt;Y23)),$AO$7,0)))</f>
        <v>5</v>
      </c>
      <c r="AA23" s="17"/>
      <c r="AB23" s="18"/>
      <c r="AC23" s="19" t="str">
        <f t="shared" si="12"/>
        <v>5</v>
      </c>
      <c r="AD23" s="27"/>
      <c r="AE23" s="25"/>
      <c r="AF23" s="19"/>
      <c r="AG23" s="20">
        <f>E23+H23+K23+N23+Q23+T23+W23+Z23+AC23+AF23</f>
        <v>45</v>
      </c>
      <c r="AH23" s="21">
        <f>'3.Spieltag'!AJ23</f>
        <v>94</v>
      </c>
      <c r="AI23" s="22">
        <f>'3.Spieltag'!AK23</f>
        <v>16</v>
      </c>
      <c r="AJ23" s="23">
        <f>AG23+AH23</f>
        <v>139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/>
      <c r="AB24" s="18"/>
      <c r="AC24" s="19" t="str">
        <f t="shared" si="12"/>
        <v>5</v>
      </c>
      <c r="AD24" s="27"/>
      <c r="AE24" s="25"/>
      <c r="AF24" s="19"/>
      <c r="AG24" s="20">
        <f>E24+H24+K24+N24+Q24+T24+W24+Z24+AC24+AF24</f>
        <v>45</v>
      </c>
      <c r="AH24" s="21">
        <f>'3.Spieltag'!AJ24</f>
        <v>92</v>
      </c>
      <c r="AI24" s="22">
        <f>'3.Spieltag'!AK24</f>
        <v>17</v>
      </c>
      <c r="AJ24" s="23">
        <f>AG24+AH24</f>
        <v>137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E25+H25+K25+N25+Q25+T25+W25+Z25+AC25+AF25</f>
        <v>0</v>
      </c>
      <c r="AH25" s="21">
        <f>'3.Spieltag'!AJ25</f>
        <v>0</v>
      </c>
      <c r="AI25" s="22">
        <f>'3.Spieltag'!AK25</f>
        <v>18</v>
      </c>
      <c r="AJ25" s="23">
        <f t="shared" ref="AJ25:AJ26" si="15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>
        <f>'3.Spieltag'!AJ26</f>
        <v>0</v>
      </c>
      <c r="AI26" s="22">
        <f>'3.Spieltag'!AK26</f>
        <v>18</v>
      </c>
      <c r="AJ26" s="23">
        <f t="shared" si="15"/>
        <v>0</v>
      </c>
      <c r="AK26" s="24">
        <f t="shared" si="11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1:A3 A5:A26 A31:A1048576">
    <cfRule type="colorScale" priority="10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7" priority="4">
      <formula>($AG8&gt;40)</formula>
    </cfRule>
  </conditionalFormatting>
  <conditionalFormatting sqref="C4 F4 I4 L4 O4 R4 U4 AA4 C6 F6 I6 R6 X6 AA6">
    <cfRule type="cellIs" dxfId="156" priority="2" operator="equal">
      <formula>"Schalke 04"</formula>
    </cfRule>
  </conditionalFormatting>
  <conditionalFormatting sqref="X4 L6 O6 U6">
    <cfRule type="cellIs" dxfId="155" priority="1" operator="equal">
      <formula>"Schalke 04"</formula>
    </cfRule>
  </conditionalFormatting>
  <conditionalFormatting sqref="AG1:AG26 AG28:AG1048576">
    <cfRule type="top10" dxfId="154" priority="1552" rank="3"/>
  </conditionalFormatting>
  <conditionalFormatting sqref="AL6:AL10">
    <cfRule type="top10" dxfId="153" priority="1088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O104"/>
  <sheetViews>
    <sheetView workbookViewId="0">
      <selection activeCell="AA6" sqref="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F1" s="65"/>
      <c r="AK1" s="31"/>
    </row>
    <row r="2" spans="1:41" ht="12" x14ac:dyDescent="0.2"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18</v>
      </c>
      <c r="B4" s="16"/>
      <c r="C4" s="16" t="s">
        <v>73</v>
      </c>
      <c r="F4" s="16" t="s">
        <v>84</v>
      </c>
      <c r="I4" s="16" t="s">
        <v>77</v>
      </c>
      <c r="L4" s="16" t="s">
        <v>80</v>
      </c>
      <c r="O4" s="16" t="s">
        <v>85</v>
      </c>
      <c r="R4" s="16" t="s">
        <v>78</v>
      </c>
      <c r="U4" s="16" t="s">
        <v>72</v>
      </c>
      <c r="X4" s="16" t="s">
        <v>81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76</v>
      </c>
      <c r="F6" s="16" t="s">
        <v>74</v>
      </c>
      <c r="I6" s="16" t="s">
        <v>75</v>
      </c>
      <c r="L6" s="16" t="s">
        <v>67</v>
      </c>
      <c r="O6" s="16" t="s">
        <v>11</v>
      </c>
      <c r="R6" s="16" t="s">
        <v>83</v>
      </c>
      <c r="U6" s="16" t="s">
        <v>82</v>
      </c>
      <c r="X6" s="16" t="s">
        <v>79</v>
      </c>
      <c r="AA6" s="16" t="s">
        <v>86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'4.Spieltag'!B8</f>
        <v>Delze1312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1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'4.Spieltag'!AJ8</f>
        <v>149</v>
      </c>
      <c r="AI8" s="22">
        <f>'4.Spieltag'!AK8</f>
        <v>1</v>
      </c>
      <c r="AJ8" s="23">
        <f t="shared" ref="AJ8:AJ19" si="10">AG8+AH8</f>
        <v>194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'4.Spieltag'!B9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'4.Spieltag'!AJ9</f>
        <v>149</v>
      </c>
      <c r="AI9" s="22">
        <f>'4.Spieltag'!AK9</f>
        <v>1</v>
      </c>
      <c r="AJ9" s="23">
        <f t="shared" si="10"/>
        <v>194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'4.Spieltag'!B10</f>
        <v>shiny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12"/>
        <v>5</v>
      </c>
      <c r="AD10" s="27"/>
      <c r="AE10" s="25"/>
      <c r="AF10" s="19"/>
      <c r="AG10" s="20">
        <f t="shared" si="9"/>
        <v>45</v>
      </c>
      <c r="AH10" s="21">
        <f>'4.Spieltag'!AJ10</f>
        <v>149</v>
      </c>
      <c r="AI10" s="22">
        <f>'4.Spieltag'!AK10</f>
        <v>1</v>
      </c>
      <c r="AJ10" s="23">
        <f t="shared" si="10"/>
        <v>194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'4.Spieltag'!B11</f>
        <v>Nico1904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12"/>
        <v>5</v>
      </c>
      <c r="AD11" s="27"/>
      <c r="AE11" s="25"/>
      <c r="AF11" s="19"/>
      <c r="AG11" s="20">
        <f t="shared" si="9"/>
        <v>45</v>
      </c>
      <c r="AH11" s="21">
        <f>'4.Spieltag'!AJ11</f>
        <v>146</v>
      </c>
      <c r="AI11" s="22">
        <f>'4.Spieltag'!AK11</f>
        <v>4</v>
      </c>
      <c r="AJ11" s="23">
        <f t="shared" si="10"/>
        <v>191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'4.Spieltag'!B12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12"/>
        <v>5</v>
      </c>
      <c r="AD12" s="26"/>
      <c r="AE12" s="25"/>
      <c r="AF12" s="19"/>
      <c r="AG12" s="20">
        <f t="shared" si="9"/>
        <v>45</v>
      </c>
      <c r="AH12" s="21">
        <f>'4.Spieltag'!AJ12</f>
        <v>145</v>
      </c>
      <c r="AI12" s="22">
        <f>'4.Spieltag'!AK12</f>
        <v>5</v>
      </c>
      <c r="AJ12" s="23">
        <f t="shared" si="10"/>
        <v>190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'4.Spieltag'!B13</f>
        <v>atschi91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12"/>
        <v>5</v>
      </c>
      <c r="AD13" s="27"/>
      <c r="AE13" s="25"/>
      <c r="AF13" s="19"/>
      <c r="AG13" s="20">
        <f t="shared" si="9"/>
        <v>45</v>
      </c>
      <c r="AH13" s="21">
        <f>'4.Spieltag'!AJ13</f>
        <v>144</v>
      </c>
      <c r="AI13" s="22">
        <f>'4.Spieltag'!AK13</f>
        <v>6</v>
      </c>
      <c r="AJ13" s="23">
        <f t="shared" si="10"/>
        <v>189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'4.Spieltag'!B14</f>
        <v>FlorianS04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12"/>
        <v>5</v>
      </c>
      <c r="AD14" s="27"/>
      <c r="AE14" s="25"/>
      <c r="AF14" s="19"/>
      <c r="AG14" s="20">
        <f t="shared" si="9"/>
        <v>45</v>
      </c>
      <c r="AH14" s="21">
        <f>'4.Spieltag'!AJ14</f>
        <v>144</v>
      </c>
      <c r="AI14" s="22">
        <f>'4.Spieltag'!AK14</f>
        <v>6</v>
      </c>
      <c r="AJ14" s="23">
        <f t="shared" si="10"/>
        <v>189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6</v>
      </c>
      <c r="B15" s="20" t="str">
        <f>'4.Spieltag'!B15</f>
        <v>Thomas Bülles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>IF(OR(EXACT($X$7,X15)*(EXACT($Y$7,Y15)))=TRUE,$AO$9,IF(($Y$7-$X$7=Y15-X15),#REF!,IF(OR(EXACT($X$7&gt;$Y$7,X15&gt;Y15)*EXACT($X$7=$Y$7,X15=Y15)*EXACT($X$7&lt;$Y$7,X15&lt;Y15)),$AO$7,0)))</f>
        <v>5</v>
      </c>
      <c r="AA15" s="17"/>
      <c r="AB15" s="18"/>
      <c r="AC15" s="19" t="str">
        <f t="shared" si="12"/>
        <v>5</v>
      </c>
      <c r="AD15" s="27"/>
      <c r="AE15" s="25"/>
      <c r="AF15" s="19"/>
      <c r="AG15" s="20">
        <f t="shared" si="9"/>
        <v>45</v>
      </c>
      <c r="AH15" s="21">
        <f>'4.Spieltag'!AJ15</f>
        <v>144</v>
      </c>
      <c r="AI15" s="22">
        <f>'4.Spieltag'!AK15</f>
        <v>6</v>
      </c>
      <c r="AJ15" s="23">
        <f t="shared" si="10"/>
        <v>189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9</v>
      </c>
      <c r="B16" s="20" t="str">
        <f>'4.Spieltag'!B16</f>
        <v>jupp04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>IF(OR(EXACT($X$7,X16)*(EXACT($Y$7,Y16)))=TRUE,$AO$9,IF(($Y$7-$X$7=Y16-X16),#REF!,IF(OR(EXACT($X$7&gt;$Y$7,X16&gt;Y16)*EXACT($X$7=$Y$7,X16=Y16)*EXACT($X$7&lt;$Y$7,X16&lt;Y16)),$AO$7,0)))</f>
        <v>5</v>
      </c>
      <c r="AA16" s="17"/>
      <c r="AB16" s="18"/>
      <c r="AC16" s="19" t="str">
        <f t="shared" si="12"/>
        <v>5</v>
      </c>
      <c r="AD16" s="27"/>
      <c r="AE16" s="25"/>
      <c r="AF16" s="19"/>
      <c r="AG16" s="20">
        <f t="shared" si="9"/>
        <v>45</v>
      </c>
      <c r="AH16" s="21">
        <f>'4.Spieltag'!AJ16</f>
        <v>143</v>
      </c>
      <c r="AI16" s="22">
        <f>'4.Spieltag'!AK16</f>
        <v>9</v>
      </c>
      <c r="AJ16" s="23">
        <f t="shared" si="10"/>
        <v>188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'4.Spieltag'!B17</f>
        <v>Reinhold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>IF(OR(EXACT($X$7,X17)*(EXACT($Y$7,Y17)))=TRUE,$AO$9,IF(($Y$7-$X$7=Y17-X17),$AO$8,IF(OR(EXACT($X$7&gt;$Y$7,X17&gt;Y17)*EXACT($X$7=$Y$7,X17=Y17)*EXACT($X$7&lt;$Y$7,X17&lt;Y17)),$AO$7,0)))</f>
        <v>5</v>
      </c>
      <c r="AA17" s="17"/>
      <c r="AB17" s="18"/>
      <c r="AC17" s="19" t="str">
        <f t="shared" si="12"/>
        <v>5</v>
      </c>
      <c r="AD17" s="27"/>
      <c r="AE17" s="25"/>
      <c r="AF17" s="19"/>
      <c r="AG17" s="20">
        <f t="shared" si="9"/>
        <v>45</v>
      </c>
      <c r="AH17" s="21">
        <f>'4.Spieltag'!AJ17</f>
        <v>143</v>
      </c>
      <c r="AI17" s="22">
        <f>'4.Spieltag'!AK17</f>
        <v>9</v>
      </c>
      <c r="AJ17" s="23">
        <f t="shared" si="10"/>
        <v>188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'4.Spieltag'!B18</f>
        <v>Schalt04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>IF(OR(EXACT($X$7,X18)*(EXACT($Y$7,Y18)))=TRUE,$AO$9,IF(($Y$7-$X$7=Y18-X18),$AO$8,IF(OR(EXACT($X$7&gt;$Y$7,X18&gt;Y18)*EXACT($X$7=$Y$7,X18=Y18)*EXACT($X$7&lt;$Y$7,X18&lt;Y18)),$AO$7,0)))</f>
        <v>5</v>
      </c>
      <c r="AA18" s="17"/>
      <c r="AB18" s="18"/>
      <c r="AC18" s="19" t="str">
        <f t="shared" si="12"/>
        <v>5</v>
      </c>
      <c r="AD18" s="27"/>
      <c r="AE18" s="25"/>
      <c r="AF18" s="19"/>
      <c r="AG18" s="20">
        <f t="shared" si="9"/>
        <v>45</v>
      </c>
      <c r="AH18" s="21">
        <f>'4.Spieltag'!AJ18</f>
        <v>142</v>
      </c>
      <c r="AI18" s="22">
        <f>'4.Spieltag'!AK18</f>
        <v>11</v>
      </c>
      <c r="AJ18" s="23">
        <f t="shared" si="10"/>
        <v>187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'4.Spieltag'!B19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>IF(OR(EXACT($X$7,X19)*(EXACT($Y$7,Y19)))=TRUE,$AO$9,IF(($Y$7-$X$7=Y19-X19),$AO$8,IF(OR(EXACT($X$7&gt;$Y$7,X19&gt;Y19)*EXACT($X$7=$Y$7,X19=Y19)*EXACT($X$7&lt;$Y$7,X19&lt;Y19)),$AO$7,0)))</f>
        <v>5</v>
      </c>
      <c r="AA19" s="17"/>
      <c r="AB19" s="18"/>
      <c r="AC19" s="19" t="str">
        <f t="shared" si="12"/>
        <v>5</v>
      </c>
      <c r="AD19" s="27"/>
      <c r="AE19" s="25"/>
      <c r="AF19" s="19"/>
      <c r="AG19" s="20">
        <f t="shared" si="9"/>
        <v>45</v>
      </c>
      <c r="AH19" s="21">
        <f>'4.Spieltag'!AJ19</f>
        <v>141</v>
      </c>
      <c r="AI19" s="22">
        <f>'4.Spieltag'!AK19</f>
        <v>12</v>
      </c>
      <c r="AJ19" s="23">
        <f t="shared" si="10"/>
        <v>186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ref="A20:A24" si="13">AK20</f>
        <v>12</v>
      </c>
      <c r="B20" s="20" t="str">
        <f>'4.Spieltag'!B20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>IF(OR(EXACT($X$7,X20)*(EXACT($Y$7,Y20)))=TRUE,$AO$9,IF(($Y$7-$X$7=Y20-X20),#REF!,IF(OR(EXACT($X$7&gt;$Y$7,X20&gt;Y20)*EXACT($X$7=$Y$7,X20=Y20)*EXACT($X$7&lt;$Y$7,X20&lt;Y20)),$AO$7,0)))</f>
        <v>5</v>
      </c>
      <c r="AA20" s="17"/>
      <c r="AB20" s="18"/>
      <c r="AC20" s="19" t="str">
        <f t="shared" si="12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'4.Spieltag'!AJ20</f>
        <v>141</v>
      </c>
      <c r="AI20" s="22">
        <f>'4.Spieltag'!AK20</f>
        <v>12</v>
      </c>
      <c r="AJ20" s="23">
        <f t="shared" ref="AJ20:AJ24" si="15">AG20+AH20</f>
        <v>186</v>
      </c>
      <c r="AK20" s="24">
        <f t="shared" si="11"/>
        <v>12</v>
      </c>
      <c r="AL20" s="1"/>
    </row>
    <row r="21" spans="1:38" ht="24.95" customHeight="1" thickBot="1" x14ac:dyDescent="0.25">
      <c r="A21" s="28">
        <f t="shared" si="13"/>
        <v>14</v>
      </c>
      <c r="B21" s="20" t="str">
        <f>'4.Spieltag'!B21</f>
        <v>Lola04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>IF(OR(EXACT($X$7,X21)*(EXACT($Y$7,Y21)))=TRUE,$AO$9,IF(($Y$7-$X$7=Y21-X21),$AO16,IF(OR(EXACT($X$7&gt;$Y$7,X21&gt;Y21)*EXACT($X$7=$Y$7,X21=Y21)*EXACT($X$7&lt;$Y$7,X21&lt;Y21)),$AO$7,0)))</f>
        <v>5</v>
      </c>
      <c r="AA21" s="17"/>
      <c r="AB21" s="18"/>
      <c r="AC21" s="19" t="str">
        <f t="shared" si="12"/>
        <v>5</v>
      </c>
      <c r="AD21" s="27"/>
      <c r="AE21" s="25"/>
      <c r="AF21" s="19"/>
      <c r="AG21" s="20">
        <f t="shared" si="14"/>
        <v>45</v>
      </c>
      <c r="AH21" s="21">
        <f>'4.Spieltag'!AJ21</f>
        <v>140</v>
      </c>
      <c r="AI21" s="22">
        <f>'4.Spieltag'!AK21</f>
        <v>14</v>
      </c>
      <c r="AJ21" s="23">
        <f t="shared" si="15"/>
        <v>185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13"/>
        <v>14</v>
      </c>
      <c r="B22" s="20" t="str">
        <f>'4.Spieltag'!B22</f>
        <v>UltraGE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>IF(OR(EXACT($X$7,X22)*(EXACT($Y$7,Y22)))=TRUE,$AO$9,IF(($Y$7-$X$7=Y22-X22),$AO$8,IF(OR(EXACT($X$7&gt;$Y$7,X22&gt;Y22)*EXACT($X$7=$Y$7,X22=Y22)*EXACT($X$7&lt;$Y$7,X22&lt;Y22)),$AO$7,0)))</f>
        <v>5</v>
      </c>
      <c r="AA22" s="17"/>
      <c r="AB22" s="18"/>
      <c r="AC22" s="19" t="str">
        <f t="shared" si="12"/>
        <v>5</v>
      </c>
      <c r="AD22" s="27"/>
      <c r="AE22" s="25"/>
      <c r="AF22" s="19"/>
      <c r="AG22" s="20">
        <f t="shared" si="14"/>
        <v>45</v>
      </c>
      <c r="AH22" s="21">
        <f>'4.Spieltag'!AJ22</f>
        <v>140</v>
      </c>
      <c r="AI22" s="22">
        <f>'4.Spieltag'!AK22</f>
        <v>14</v>
      </c>
      <c r="AJ22" s="23">
        <f t="shared" si="15"/>
        <v>185</v>
      </c>
      <c r="AK22" s="24">
        <f t="shared" si="11"/>
        <v>14</v>
      </c>
      <c r="AL22" s="1"/>
    </row>
    <row r="23" spans="1:38" ht="24.95" customHeight="1" thickBot="1" x14ac:dyDescent="0.25">
      <c r="A23" s="28">
        <f t="shared" si="13"/>
        <v>16</v>
      </c>
      <c r="B23" s="78" t="str">
        <f>'4.Spieltag'!B23</f>
        <v>Mike04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>IF(OR(EXACT($X$7,X23)*(EXACT($Y$7,Y23)))=TRUE,$AO$9,IF(($Y$7-$X$7=Y23-X23),$AO$8,IF(OR(EXACT($X$7&gt;$Y$7,X23&gt;Y23)*EXACT($X$7=$Y$7,X23=Y23)*EXACT($X$7&lt;$Y$7,X23&lt;Y23)),$AO$7,0)))</f>
        <v>5</v>
      </c>
      <c r="AA23" s="17"/>
      <c r="AB23" s="18"/>
      <c r="AC23" s="19" t="str">
        <f t="shared" si="12"/>
        <v>5</v>
      </c>
      <c r="AD23" s="27"/>
      <c r="AE23" s="25"/>
      <c r="AF23" s="19"/>
      <c r="AG23" s="20">
        <f t="shared" si="14"/>
        <v>45</v>
      </c>
      <c r="AH23" s="21">
        <f>'4.Spieltag'!AJ23</f>
        <v>139</v>
      </c>
      <c r="AI23" s="22">
        <f>'4.Spieltag'!AK23</f>
        <v>16</v>
      </c>
      <c r="AJ23" s="23">
        <f t="shared" si="15"/>
        <v>184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13"/>
        <v>17</v>
      </c>
      <c r="B24" s="20" t="str">
        <f>'4.Spieltag'!B24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/>
      <c r="AB24" s="18"/>
      <c r="AC24" s="19" t="str">
        <f t="shared" si="12"/>
        <v>5</v>
      </c>
      <c r="AD24" s="27"/>
      <c r="AE24" s="25"/>
      <c r="AF24" s="19"/>
      <c r="AG24" s="20">
        <f t="shared" si="14"/>
        <v>45</v>
      </c>
      <c r="AH24" s="21">
        <f>'4.Spieltag'!AJ24</f>
        <v>137</v>
      </c>
      <c r="AI24" s="22">
        <f>'4.Spieltag'!AK24</f>
        <v>17</v>
      </c>
      <c r="AJ24" s="23">
        <f t="shared" si="15"/>
        <v>182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1:A3 A5:A26 A31:A1048576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2" priority="5">
      <formula>($AG8&gt;40)</formula>
    </cfRule>
  </conditionalFormatting>
  <conditionalFormatting sqref="C4 F4 I4 L4 O4 R4 U4 AA4 I6 O6 R6 U6 X6 AA6">
    <cfRule type="cellIs" dxfId="151" priority="2" operator="equal">
      <formula>"Schalke 04"</formula>
    </cfRule>
  </conditionalFormatting>
  <conditionalFormatting sqref="X4 C6 F6 L6">
    <cfRule type="cellIs" dxfId="150" priority="1" operator="equal">
      <formula>"Schalke 04"</formula>
    </cfRule>
  </conditionalFormatting>
  <conditionalFormatting sqref="AG1:AG26 AG28:AG1048576">
    <cfRule type="top10" dxfId="149" priority="1548" rank="3"/>
  </conditionalFormatting>
  <conditionalFormatting sqref="AL6:AL10">
    <cfRule type="top10" dxfId="148" priority="108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O104"/>
  <sheetViews>
    <sheetView topLeftCell="B1" workbookViewId="0">
      <selection activeCell="AA6" sqref="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I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19</v>
      </c>
      <c r="B4" s="16"/>
      <c r="C4" s="16" t="s">
        <v>75</v>
      </c>
      <c r="F4" s="16" t="s">
        <v>83</v>
      </c>
      <c r="I4" s="16" t="s">
        <v>76</v>
      </c>
      <c r="L4" s="16" t="s">
        <v>82</v>
      </c>
      <c r="O4" s="16" t="s">
        <v>86</v>
      </c>
      <c r="R4" s="16" t="s">
        <v>11</v>
      </c>
      <c r="U4" s="16" t="s">
        <v>67</v>
      </c>
      <c r="X4" s="16" t="s">
        <v>74</v>
      </c>
      <c r="AA4" s="16" t="s">
        <v>79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85</v>
      </c>
      <c r="F6" s="16" t="s">
        <v>81</v>
      </c>
      <c r="I6" s="16" t="s">
        <v>78</v>
      </c>
      <c r="L6" s="16" t="s">
        <v>73</v>
      </c>
      <c r="O6" s="16" t="s">
        <v>72</v>
      </c>
      <c r="R6" s="16" t="s">
        <v>80</v>
      </c>
      <c r="U6" s="16" t="s">
        <v>84</v>
      </c>
      <c r="X6" s="16" t="s">
        <v>77</v>
      </c>
      <c r="AA6" s="16" t="s">
        <v>87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'5.Spieltag'!B8</f>
        <v>Delze1312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1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'5.Spieltag'!AJ8</f>
        <v>194</v>
      </c>
      <c r="AI8" s="22">
        <f>'5.Spieltag'!AK8</f>
        <v>1</v>
      </c>
      <c r="AJ8" s="23">
        <f t="shared" ref="AJ8:AJ19" si="10">AG8+AH8</f>
        <v>239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'5.Spieltag'!B9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'5.Spieltag'!AJ9</f>
        <v>194</v>
      </c>
      <c r="AI9" s="22">
        <f>'5.Spieltag'!AK9</f>
        <v>1</v>
      </c>
      <c r="AJ9" s="23">
        <f t="shared" si="10"/>
        <v>239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'5.Spieltag'!B10</f>
        <v>shiny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12"/>
        <v>5</v>
      </c>
      <c r="AD10" s="27"/>
      <c r="AE10" s="25"/>
      <c r="AF10" s="19"/>
      <c r="AG10" s="20">
        <f t="shared" si="9"/>
        <v>45</v>
      </c>
      <c r="AH10" s="21">
        <f>'5.Spieltag'!AJ10</f>
        <v>194</v>
      </c>
      <c r="AI10" s="22">
        <f>'5.Spieltag'!AK10</f>
        <v>1</v>
      </c>
      <c r="AJ10" s="23">
        <f t="shared" si="10"/>
        <v>239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'5.Spieltag'!B11</f>
        <v>Nico1904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12"/>
        <v>5</v>
      </c>
      <c r="AD11" s="27"/>
      <c r="AE11" s="25"/>
      <c r="AF11" s="19"/>
      <c r="AG11" s="20">
        <f t="shared" si="9"/>
        <v>45</v>
      </c>
      <c r="AH11" s="21">
        <f>'5.Spieltag'!AJ11</f>
        <v>191</v>
      </c>
      <c r="AI11" s="22">
        <f>'5.Spieltag'!AK11</f>
        <v>4</v>
      </c>
      <c r="AJ11" s="23">
        <f t="shared" si="10"/>
        <v>236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'5.Spieltag'!B12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12"/>
        <v>5</v>
      </c>
      <c r="AD12" s="26"/>
      <c r="AE12" s="25"/>
      <c r="AF12" s="19"/>
      <c r="AG12" s="20">
        <f t="shared" si="9"/>
        <v>45</v>
      </c>
      <c r="AH12" s="21">
        <f>'5.Spieltag'!AJ12</f>
        <v>190</v>
      </c>
      <c r="AI12" s="22">
        <f>'5.Spieltag'!AK12</f>
        <v>5</v>
      </c>
      <c r="AJ12" s="23">
        <f t="shared" si="10"/>
        <v>235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'5.Spieltag'!B13</f>
        <v>atschi91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12"/>
        <v>5</v>
      </c>
      <c r="AD13" s="27"/>
      <c r="AE13" s="25"/>
      <c r="AF13" s="19"/>
      <c r="AG13" s="20">
        <f t="shared" si="9"/>
        <v>45</v>
      </c>
      <c r="AH13" s="21">
        <f>'5.Spieltag'!AJ13</f>
        <v>189</v>
      </c>
      <c r="AI13" s="22">
        <f>'5.Spieltag'!AK13</f>
        <v>6</v>
      </c>
      <c r="AJ13" s="23">
        <f t="shared" si="10"/>
        <v>234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'5.Spieltag'!B14</f>
        <v>FlorianS04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12"/>
        <v>5</v>
      </c>
      <c r="AD14" s="27"/>
      <c r="AE14" s="25"/>
      <c r="AF14" s="19"/>
      <c r="AG14" s="20">
        <f t="shared" si="9"/>
        <v>45</v>
      </c>
      <c r="AH14" s="21">
        <f>'5.Spieltag'!AJ14</f>
        <v>189</v>
      </c>
      <c r="AI14" s="22">
        <f>'5.Spieltag'!AK14</f>
        <v>6</v>
      </c>
      <c r="AJ14" s="23">
        <f t="shared" si="10"/>
        <v>234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6</v>
      </c>
      <c r="B15" s="20" t="str">
        <f>'5.Spieltag'!B15</f>
        <v>Thomas Bülles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>IF(OR(EXACT($X$7,X15)*(EXACT($Y$7,Y15)))=TRUE,$AO$9,IF(($Y$7-$X$7=Y15-X15),#REF!,IF(OR(EXACT($X$7&gt;$Y$7,X15&gt;Y15)*EXACT($X$7=$Y$7,X15=Y15)*EXACT($X$7&lt;$Y$7,X15&lt;Y15)),$AO$7,0)))</f>
        <v>5</v>
      </c>
      <c r="AA15" s="17"/>
      <c r="AB15" s="18"/>
      <c r="AC15" s="19" t="str">
        <f t="shared" si="12"/>
        <v>5</v>
      </c>
      <c r="AD15" s="27"/>
      <c r="AE15" s="25"/>
      <c r="AF15" s="19"/>
      <c r="AG15" s="20">
        <f t="shared" si="9"/>
        <v>45</v>
      </c>
      <c r="AH15" s="21">
        <f>'5.Spieltag'!AJ15</f>
        <v>189</v>
      </c>
      <c r="AI15" s="22">
        <f>'5.Spieltag'!AK15</f>
        <v>6</v>
      </c>
      <c r="AJ15" s="23">
        <f t="shared" si="10"/>
        <v>234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9</v>
      </c>
      <c r="B16" s="20" t="str">
        <f>'5.Spieltag'!B16</f>
        <v>jupp04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>IF(OR(EXACT($X$7,X16)*(EXACT($Y$7,Y16)))=TRUE,$AO$9,IF(($Y$7-$X$7=Y16-X16),#REF!,IF(OR(EXACT($X$7&gt;$Y$7,X16&gt;Y16)*EXACT($X$7=$Y$7,X16=Y16)*EXACT($X$7&lt;$Y$7,X16&lt;Y16)),$AO$7,0)))</f>
        <v>5</v>
      </c>
      <c r="AA16" s="17"/>
      <c r="AB16" s="18"/>
      <c r="AC16" s="19" t="str">
        <f t="shared" si="12"/>
        <v>5</v>
      </c>
      <c r="AD16" s="27"/>
      <c r="AE16" s="25"/>
      <c r="AF16" s="19"/>
      <c r="AG16" s="20">
        <f t="shared" si="9"/>
        <v>45</v>
      </c>
      <c r="AH16" s="21">
        <f>'5.Spieltag'!AJ16</f>
        <v>188</v>
      </c>
      <c r="AI16" s="22">
        <f>'5.Spieltag'!AK16</f>
        <v>9</v>
      </c>
      <c r="AJ16" s="23">
        <f t="shared" si="10"/>
        <v>233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'5.Spieltag'!B17</f>
        <v>Reinhold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>IF(OR(EXACT($X$7,X17)*(EXACT($Y$7,Y17)))=TRUE,$AO$9,IF(($Y$7-$X$7=Y17-X17),$AO$8,IF(OR(EXACT($X$7&gt;$Y$7,X17&gt;Y17)*EXACT($X$7=$Y$7,X17=Y17)*EXACT($X$7&lt;$Y$7,X17&lt;Y17)),$AO$7,0)))</f>
        <v>5</v>
      </c>
      <c r="AA17" s="17"/>
      <c r="AB17" s="18"/>
      <c r="AC17" s="19" t="str">
        <f t="shared" si="12"/>
        <v>5</v>
      </c>
      <c r="AD17" s="27"/>
      <c r="AE17" s="25"/>
      <c r="AF17" s="19"/>
      <c r="AG17" s="20">
        <f t="shared" si="9"/>
        <v>45</v>
      </c>
      <c r="AH17" s="21">
        <f>'5.Spieltag'!AJ17</f>
        <v>188</v>
      </c>
      <c r="AI17" s="22">
        <f>'5.Spieltag'!AK17</f>
        <v>9</v>
      </c>
      <c r="AJ17" s="23">
        <f t="shared" si="10"/>
        <v>233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'5.Spieltag'!B18</f>
        <v>Schalt04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>IF(OR(EXACT($X$7,X18)*(EXACT($Y$7,Y18)))=TRUE,$AO$9,IF(($Y$7-$X$7=Y18-X18),$AO$8,IF(OR(EXACT($X$7&gt;$Y$7,X18&gt;Y18)*EXACT($X$7=$Y$7,X18=Y18)*EXACT($X$7&lt;$Y$7,X18&lt;Y18)),$AO$7,0)))</f>
        <v>5</v>
      </c>
      <c r="AA18" s="17"/>
      <c r="AB18" s="18"/>
      <c r="AC18" s="19" t="str">
        <f t="shared" si="12"/>
        <v>5</v>
      </c>
      <c r="AD18" s="27"/>
      <c r="AE18" s="25"/>
      <c r="AF18" s="19"/>
      <c r="AG18" s="20">
        <f t="shared" si="9"/>
        <v>45</v>
      </c>
      <c r="AH18" s="21">
        <f>'5.Spieltag'!AJ18</f>
        <v>187</v>
      </c>
      <c r="AI18" s="22">
        <f>'5.Spieltag'!AK18</f>
        <v>11</v>
      </c>
      <c r="AJ18" s="23">
        <f t="shared" si="10"/>
        <v>232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'5.Spieltag'!B19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>IF(OR(EXACT($X$7,X19)*(EXACT($Y$7,Y19)))=TRUE,$AO$9,IF(($Y$7-$X$7=Y19-X19),$AO$8,IF(OR(EXACT($X$7&gt;$Y$7,X19&gt;Y19)*EXACT($X$7=$Y$7,X19=Y19)*EXACT($X$7&lt;$Y$7,X19&lt;Y19)),$AO$7,0)))</f>
        <v>5</v>
      </c>
      <c r="AA19" s="17"/>
      <c r="AB19" s="18"/>
      <c r="AC19" s="19" t="str">
        <f t="shared" si="12"/>
        <v>5</v>
      </c>
      <c r="AD19" s="27"/>
      <c r="AE19" s="25"/>
      <c r="AF19" s="19"/>
      <c r="AG19" s="20">
        <f t="shared" si="9"/>
        <v>45</v>
      </c>
      <c r="AH19" s="21">
        <f>'5.Spieltag'!AJ19</f>
        <v>186</v>
      </c>
      <c r="AI19" s="22">
        <f>'5.Spieltag'!AK19</f>
        <v>12</v>
      </c>
      <c r="AJ19" s="23">
        <f t="shared" si="10"/>
        <v>231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ref="A20:A24" si="13">AK20</f>
        <v>12</v>
      </c>
      <c r="B20" s="20" t="str">
        <f>'5.Spieltag'!B20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>IF(OR(EXACT($X$7,X20)*(EXACT($Y$7,Y20)))=TRUE,$AO$9,IF(($Y$7-$X$7=Y20-X20),#REF!,IF(OR(EXACT($X$7&gt;$Y$7,X20&gt;Y20)*EXACT($X$7=$Y$7,X20=Y20)*EXACT($X$7&lt;$Y$7,X20&lt;Y20)),$AO$7,0)))</f>
        <v>5</v>
      </c>
      <c r="AA20" s="17"/>
      <c r="AB20" s="18"/>
      <c r="AC20" s="19" t="str">
        <f t="shared" si="12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'5.Spieltag'!AJ20</f>
        <v>186</v>
      </c>
      <c r="AI20" s="22">
        <f>'5.Spieltag'!AK20</f>
        <v>12</v>
      </c>
      <c r="AJ20" s="23">
        <f t="shared" ref="AJ20:AJ24" si="15">AG20+AH20</f>
        <v>231</v>
      </c>
      <c r="AK20" s="24">
        <f t="shared" si="11"/>
        <v>12</v>
      </c>
      <c r="AL20" s="1"/>
    </row>
    <row r="21" spans="1:38" ht="24.95" customHeight="1" thickBot="1" x14ac:dyDescent="0.25">
      <c r="A21" s="28">
        <f t="shared" si="13"/>
        <v>14</v>
      </c>
      <c r="B21" s="20" t="str">
        <f>'5.Spieltag'!B21</f>
        <v>Lola04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>IF(OR(EXACT($X$7,X21)*(EXACT($Y$7,Y21)))=TRUE,$AO$9,IF(($Y$7-$X$7=Y21-X21),$AO16,IF(OR(EXACT($X$7&gt;$Y$7,X21&gt;Y21)*EXACT($X$7=$Y$7,X21=Y21)*EXACT($X$7&lt;$Y$7,X21&lt;Y21)),$AO$7,0)))</f>
        <v>5</v>
      </c>
      <c r="AA21" s="17"/>
      <c r="AB21" s="18"/>
      <c r="AC21" s="19" t="str">
        <f t="shared" si="12"/>
        <v>5</v>
      </c>
      <c r="AD21" s="27"/>
      <c r="AE21" s="25"/>
      <c r="AF21" s="19"/>
      <c r="AG21" s="20">
        <f t="shared" si="14"/>
        <v>45</v>
      </c>
      <c r="AH21" s="21">
        <f>'5.Spieltag'!AJ21</f>
        <v>185</v>
      </c>
      <c r="AI21" s="22">
        <f>'5.Spieltag'!AK21</f>
        <v>14</v>
      </c>
      <c r="AJ21" s="23">
        <f t="shared" si="15"/>
        <v>230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13"/>
        <v>14</v>
      </c>
      <c r="B22" s="20" t="str">
        <f>'5.Spieltag'!B22</f>
        <v>UltraGE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>IF(OR(EXACT($X$7,X22)*(EXACT($Y$7,Y22)))=TRUE,$AO$9,IF(($Y$7-$X$7=Y22-X22),$AO$8,IF(OR(EXACT($X$7&gt;$Y$7,X22&gt;Y22)*EXACT($X$7=$Y$7,X22=Y22)*EXACT($X$7&lt;$Y$7,X22&lt;Y22)),$AO$7,0)))</f>
        <v>5</v>
      </c>
      <c r="AA22" s="17"/>
      <c r="AB22" s="18"/>
      <c r="AC22" s="19" t="str">
        <f t="shared" si="12"/>
        <v>5</v>
      </c>
      <c r="AD22" s="27"/>
      <c r="AE22" s="25"/>
      <c r="AF22" s="19"/>
      <c r="AG22" s="20">
        <f t="shared" si="14"/>
        <v>45</v>
      </c>
      <c r="AH22" s="21">
        <f>'5.Spieltag'!AJ22</f>
        <v>185</v>
      </c>
      <c r="AI22" s="22">
        <f>'5.Spieltag'!AK22</f>
        <v>14</v>
      </c>
      <c r="AJ22" s="23">
        <f t="shared" si="15"/>
        <v>230</v>
      </c>
      <c r="AK22" s="24">
        <f t="shared" si="11"/>
        <v>14</v>
      </c>
      <c r="AL22" s="1"/>
    </row>
    <row r="23" spans="1:38" ht="24.95" customHeight="1" thickBot="1" x14ac:dyDescent="0.25">
      <c r="A23" s="28">
        <f t="shared" si="13"/>
        <v>16</v>
      </c>
      <c r="B23" s="78" t="str">
        <f>'5.Spieltag'!B23</f>
        <v>Mike04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>IF(OR(EXACT($X$7,X23)*(EXACT($Y$7,Y23)))=TRUE,$AO$9,IF(($Y$7-$X$7=Y23-X23),$AO$8,IF(OR(EXACT($X$7&gt;$Y$7,X23&gt;Y23)*EXACT($X$7=$Y$7,X23=Y23)*EXACT($X$7&lt;$Y$7,X23&lt;Y23)),$AO$7,0)))</f>
        <v>5</v>
      </c>
      <c r="AA23" s="17"/>
      <c r="AB23" s="18"/>
      <c r="AC23" s="19" t="str">
        <f t="shared" si="12"/>
        <v>5</v>
      </c>
      <c r="AD23" s="27"/>
      <c r="AE23" s="25"/>
      <c r="AF23" s="19"/>
      <c r="AG23" s="20">
        <f t="shared" si="14"/>
        <v>45</v>
      </c>
      <c r="AH23" s="21">
        <f>'5.Spieltag'!AJ23</f>
        <v>184</v>
      </c>
      <c r="AI23" s="22">
        <f>'5.Spieltag'!AK23</f>
        <v>16</v>
      </c>
      <c r="AJ23" s="23">
        <f t="shared" si="15"/>
        <v>229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13"/>
        <v>17</v>
      </c>
      <c r="B24" s="20" t="str">
        <f>'5.Spieltag'!B24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/>
      <c r="AB24" s="18"/>
      <c r="AC24" s="19" t="str">
        <f t="shared" si="12"/>
        <v>5</v>
      </c>
      <c r="AD24" s="27"/>
      <c r="AE24" s="25"/>
      <c r="AF24" s="19"/>
      <c r="AG24" s="20">
        <f t="shared" si="14"/>
        <v>45</v>
      </c>
      <c r="AH24" s="21">
        <f>'5.Spieltag'!AJ24</f>
        <v>182</v>
      </c>
      <c r="AI24" s="22">
        <f>'5.Spieltag'!AK24</f>
        <v>17</v>
      </c>
      <c r="AJ24" s="23">
        <f t="shared" si="15"/>
        <v>227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77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77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1:A3 A5:A26 A31:A1048576">
    <cfRule type="colorScale" priority="10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7" priority="6">
      <formula>($AG8&gt;40)</formula>
    </cfRule>
  </conditionalFormatting>
  <conditionalFormatting sqref="C4 F4 I4 O4 R4 U4 X4 AA4 C6 F6 I6 L6 O6 R6 X6 AA6">
    <cfRule type="cellIs" dxfId="146" priority="3" operator="equal">
      <formula>"Schalke 04"</formula>
    </cfRule>
  </conditionalFormatting>
  <conditionalFormatting sqref="L4 U6">
    <cfRule type="cellIs" dxfId="145" priority="2" operator="equal">
      <formula>"Schalke 04"</formula>
    </cfRule>
  </conditionalFormatting>
  <conditionalFormatting sqref="AG1:AG26 AG28:AG1048576">
    <cfRule type="top10" dxfId="144" priority="1544" rank="3"/>
  </conditionalFormatting>
  <conditionalFormatting sqref="AL6:AL10">
    <cfRule type="top10" dxfId="143" priority="10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O104"/>
  <sheetViews>
    <sheetView topLeftCell="B1" workbookViewId="0">
      <selection activeCell="AA6" sqref="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I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20</v>
      </c>
      <c r="B4" s="16"/>
      <c r="C4" s="16" t="s">
        <v>80</v>
      </c>
      <c r="F4" s="16" t="s">
        <v>87</v>
      </c>
      <c r="I4" s="16" t="s">
        <v>81</v>
      </c>
      <c r="L4" s="16" t="s">
        <v>84</v>
      </c>
      <c r="O4" s="16" t="s">
        <v>85</v>
      </c>
      <c r="R4" s="16" t="s">
        <v>74</v>
      </c>
      <c r="U4" s="16" t="s">
        <v>73</v>
      </c>
      <c r="X4" s="16" t="s">
        <v>77</v>
      </c>
      <c r="AA4" s="16" t="s">
        <v>78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72</v>
      </c>
      <c r="I6" s="16" t="s">
        <v>76</v>
      </c>
      <c r="L6" s="16" t="s">
        <v>83</v>
      </c>
      <c r="O6" s="16" t="s">
        <v>86</v>
      </c>
      <c r="R6" s="16" t="s">
        <v>11</v>
      </c>
      <c r="U6" s="16" t="s">
        <v>79</v>
      </c>
      <c r="X6" s="16" t="s">
        <v>67</v>
      </c>
      <c r="AA6" s="16" t="s">
        <v>82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'6.Spieltag'!B8</f>
        <v>Delze1312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1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'6.Spieltag'!AJ8</f>
        <v>239</v>
      </c>
      <c r="AI8" s="28">
        <f>'6.Spieltag'!AK8</f>
        <v>1</v>
      </c>
      <c r="AJ8" s="23">
        <f t="shared" ref="AJ8:AJ24" si="10">AG8+AH8</f>
        <v>284</v>
      </c>
      <c r="AK8" s="24">
        <f t="shared" ref="AK8:AK26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'6.Spieltag'!B9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'6.Spieltag'!AJ9</f>
        <v>239</v>
      </c>
      <c r="AI9" s="28">
        <f>'6.Spieltag'!AK9</f>
        <v>1</v>
      </c>
      <c r="AJ9" s="23">
        <f t="shared" si="10"/>
        <v>284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'6.Spieltag'!B10</f>
        <v>shiny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12"/>
        <v>5</v>
      </c>
      <c r="AD10" s="27"/>
      <c r="AE10" s="25"/>
      <c r="AF10" s="19"/>
      <c r="AG10" s="20">
        <f t="shared" si="9"/>
        <v>45</v>
      </c>
      <c r="AH10" s="21">
        <f>'6.Spieltag'!AJ10</f>
        <v>239</v>
      </c>
      <c r="AI10" s="28">
        <f>'6.Spieltag'!AK10</f>
        <v>1</v>
      </c>
      <c r="AJ10" s="23">
        <f t="shared" si="10"/>
        <v>284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'6.Spieltag'!B11</f>
        <v>Nico1904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12"/>
        <v>5</v>
      </c>
      <c r="AD11" s="27"/>
      <c r="AE11" s="25"/>
      <c r="AF11" s="19"/>
      <c r="AG11" s="20">
        <f t="shared" si="9"/>
        <v>45</v>
      </c>
      <c r="AH11" s="21">
        <f>'6.Spieltag'!AJ11</f>
        <v>236</v>
      </c>
      <c r="AI11" s="28">
        <f>'6.Spieltag'!AK11</f>
        <v>4</v>
      </c>
      <c r="AJ11" s="23">
        <f t="shared" si="10"/>
        <v>281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'6.Spieltag'!B12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12"/>
        <v>5</v>
      </c>
      <c r="AD12" s="26"/>
      <c r="AE12" s="25"/>
      <c r="AF12" s="19"/>
      <c r="AG12" s="20">
        <f t="shared" si="9"/>
        <v>45</v>
      </c>
      <c r="AH12" s="21">
        <f>'6.Spieltag'!AJ12</f>
        <v>235</v>
      </c>
      <c r="AI12" s="28">
        <f>'6.Spieltag'!AK12</f>
        <v>5</v>
      </c>
      <c r="AJ12" s="23">
        <f t="shared" si="10"/>
        <v>280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'6.Spieltag'!B13</f>
        <v>atschi91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12"/>
        <v>5</v>
      </c>
      <c r="AD13" s="27"/>
      <c r="AE13" s="25"/>
      <c r="AF13" s="19"/>
      <c r="AG13" s="20">
        <f t="shared" si="9"/>
        <v>45</v>
      </c>
      <c r="AH13" s="21">
        <f>'6.Spieltag'!AJ13</f>
        <v>234</v>
      </c>
      <c r="AI13" s="28">
        <f>'6.Spieltag'!AK13</f>
        <v>6</v>
      </c>
      <c r="AJ13" s="23">
        <f t="shared" si="10"/>
        <v>279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'6.Spieltag'!B14</f>
        <v>FlorianS04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12"/>
        <v>5</v>
      </c>
      <c r="AD14" s="27"/>
      <c r="AE14" s="25"/>
      <c r="AF14" s="19"/>
      <c r="AG14" s="20">
        <f t="shared" si="9"/>
        <v>45</v>
      </c>
      <c r="AH14" s="21">
        <f>'6.Spieltag'!AJ14</f>
        <v>234</v>
      </c>
      <c r="AI14" s="28">
        <f>'6.Spieltag'!AK14</f>
        <v>6</v>
      </c>
      <c r="AJ14" s="23">
        <f t="shared" si="10"/>
        <v>279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6</v>
      </c>
      <c r="B15" s="20" t="str">
        <f>'6.Spieltag'!B15</f>
        <v>Thomas Bülles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>IF(OR(EXACT($X$7,X15)*(EXACT($Y$7,Y15)))=TRUE,$AO$9,IF(($Y$7-$X$7=Y15-X15),#REF!,IF(OR(EXACT($X$7&gt;$Y$7,X15&gt;Y15)*EXACT($X$7=$Y$7,X15=Y15)*EXACT($X$7&lt;$Y$7,X15&lt;Y15)),$AO$7,0)))</f>
        <v>5</v>
      </c>
      <c r="AA15" s="17"/>
      <c r="AB15" s="18"/>
      <c r="AC15" s="19" t="str">
        <f t="shared" si="12"/>
        <v>5</v>
      </c>
      <c r="AD15" s="27"/>
      <c r="AE15" s="25"/>
      <c r="AF15" s="19"/>
      <c r="AG15" s="20">
        <f t="shared" si="9"/>
        <v>45</v>
      </c>
      <c r="AH15" s="21">
        <f>'6.Spieltag'!AJ15</f>
        <v>234</v>
      </c>
      <c r="AI15" s="28">
        <f>'6.Spieltag'!AK15</f>
        <v>6</v>
      </c>
      <c r="AJ15" s="23">
        <f t="shared" si="10"/>
        <v>279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9</v>
      </c>
      <c r="B16" s="20" t="str">
        <f>'6.Spieltag'!B16</f>
        <v>jupp04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>IF(OR(EXACT($X$7,X16)*(EXACT($Y$7,Y16)))=TRUE,$AO$9,IF(($Y$7-$X$7=Y16-X16),#REF!,IF(OR(EXACT($X$7&gt;$Y$7,X16&gt;Y16)*EXACT($X$7=$Y$7,X16=Y16)*EXACT($X$7&lt;$Y$7,X16&lt;Y16)),$AO$7,0)))</f>
        <v>5</v>
      </c>
      <c r="AA16" s="17"/>
      <c r="AB16" s="18"/>
      <c r="AC16" s="19" t="str">
        <f t="shared" si="12"/>
        <v>5</v>
      </c>
      <c r="AD16" s="27"/>
      <c r="AE16" s="25"/>
      <c r="AF16" s="19"/>
      <c r="AG16" s="20">
        <f t="shared" si="9"/>
        <v>45</v>
      </c>
      <c r="AH16" s="21">
        <f>'6.Spieltag'!AJ16</f>
        <v>233</v>
      </c>
      <c r="AI16" s="28">
        <f>'6.Spieltag'!AK16</f>
        <v>9</v>
      </c>
      <c r="AJ16" s="23">
        <f t="shared" si="10"/>
        <v>278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'6.Spieltag'!B17</f>
        <v>Reinhold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>IF(OR(EXACT($X$7,X17)*(EXACT($Y$7,Y17)))=TRUE,$AO$9,IF(($Y$7-$X$7=Y17-X17),$AO$8,IF(OR(EXACT($X$7&gt;$Y$7,X17&gt;Y17)*EXACT($X$7=$Y$7,X17=Y17)*EXACT($X$7&lt;$Y$7,X17&lt;Y17)),$AO$7,0)))</f>
        <v>5</v>
      </c>
      <c r="AA17" s="17"/>
      <c r="AB17" s="18"/>
      <c r="AC17" s="19" t="str">
        <f t="shared" si="12"/>
        <v>5</v>
      </c>
      <c r="AD17" s="27"/>
      <c r="AE17" s="25"/>
      <c r="AF17" s="19"/>
      <c r="AG17" s="20">
        <f t="shared" si="9"/>
        <v>45</v>
      </c>
      <c r="AH17" s="21">
        <f>'6.Spieltag'!AJ17</f>
        <v>233</v>
      </c>
      <c r="AI17" s="28">
        <f>'6.Spieltag'!AK17</f>
        <v>9</v>
      </c>
      <c r="AJ17" s="23">
        <f t="shared" si="10"/>
        <v>278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'6.Spieltag'!B18</f>
        <v>Schalt04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>IF(OR(EXACT($X$7,X18)*(EXACT($Y$7,Y18)))=TRUE,$AO$9,IF(($Y$7-$X$7=Y18-X18),$AO$8,IF(OR(EXACT($X$7&gt;$Y$7,X18&gt;Y18)*EXACT($X$7=$Y$7,X18=Y18)*EXACT($X$7&lt;$Y$7,X18&lt;Y18)),$AO$7,0)))</f>
        <v>5</v>
      </c>
      <c r="AA18" s="17"/>
      <c r="AB18" s="18"/>
      <c r="AC18" s="19" t="str">
        <f t="shared" si="12"/>
        <v>5</v>
      </c>
      <c r="AD18" s="27"/>
      <c r="AE18" s="25"/>
      <c r="AF18" s="19"/>
      <c r="AG18" s="20">
        <f t="shared" si="9"/>
        <v>45</v>
      </c>
      <c r="AH18" s="21">
        <f>'6.Spieltag'!AJ18</f>
        <v>232</v>
      </c>
      <c r="AI18" s="28">
        <f>'6.Spieltag'!AK18</f>
        <v>11</v>
      </c>
      <c r="AJ18" s="23">
        <f t="shared" si="10"/>
        <v>277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'6.Spieltag'!B19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>IF(OR(EXACT($X$7,X19)*(EXACT($Y$7,Y19)))=TRUE,$AO$9,IF(($Y$7-$X$7=Y19-X19),$AO$8,IF(OR(EXACT($X$7&gt;$Y$7,X19&gt;Y19)*EXACT($X$7=$Y$7,X19=Y19)*EXACT($X$7&lt;$Y$7,X19&lt;Y19)),$AO$7,0)))</f>
        <v>5</v>
      </c>
      <c r="AA19" s="17"/>
      <c r="AB19" s="18"/>
      <c r="AC19" s="19" t="str">
        <f t="shared" si="12"/>
        <v>5</v>
      </c>
      <c r="AD19" s="27"/>
      <c r="AE19" s="25"/>
      <c r="AF19" s="19"/>
      <c r="AG19" s="20">
        <f t="shared" si="9"/>
        <v>45</v>
      </c>
      <c r="AH19" s="21">
        <f>'6.Spieltag'!AJ19</f>
        <v>231</v>
      </c>
      <c r="AI19" s="28">
        <f>'6.Spieltag'!AK19</f>
        <v>12</v>
      </c>
      <c r="AJ19" s="23">
        <f t="shared" si="10"/>
        <v>276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12</v>
      </c>
      <c r="B20" s="20" t="str">
        <f>'6.Spieltag'!B20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>IF(OR(EXACT($X$7,X20)*(EXACT($Y$7,Y20)))=TRUE,$AO$9,IF(($Y$7-$X$7=Y20-X20),#REF!,IF(OR(EXACT($X$7&gt;$Y$7,X20&gt;Y20)*EXACT($X$7=$Y$7,X20=Y20)*EXACT($X$7&lt;$Y$7,X20&lt;Y20)),$AO$7,0)))</f>
        <v>5</v>
      </c>
      <c r="AA20" s="17"/>
      <c r="AB20" s="18"/>
      <c r="AC20" s="19" t="str">
        <f t="shared" si="12"/>
        <v>5</v>
      </c>
      <c r="AD20" s="27"/>
      <c r="AE20" s="25"/>
      <c r="AF20" s="19"/>
      <c r="AG20" s="20">
        <f t="shared" si="9"/>
        <v>45</v>
      </c>
      <c r="AH20" s="21">
        <f>'6.Spieltag'!AJ20</f>
        <v>231</v>
      </c>
      <c r="AI20" s="28">
        <f>'6.Spieltag'!AK20</f>
        <v>12</v>
      </c>
      <c r="AJ20" s="23">
        <f t="shared" si="10"/>
        <v>276</v>
      </c>
      <c r="AK20" s="24">
        <f t="shared" si="11"/>
        <v>12</v>
      </c>
      <c r="AL20" s="1"/>
    </row>
    <row r="21" spans="1:38" ht="24.95" customHeight="1" thickBot="1" x14ac:dyDescent="0.25">
      <c r="A21" s="28">
        <f t="shared" si="0"/>
        <v>14</v>
      </c>
      <c r="B21" s="20" t="str">
        <f>'6.Spieltag'!B21</f>
        <v>Lola04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>IF(OR(EXACT($X$7,X21)*(EXACT($Y$7,Y21)))=TRUE,$AO$9,IF(($Y$7-$X$7=Y21-X21),$AO16,IF(OR(EXACT($X$7&gt;$Y$7,X21&gt;Y21)*EXACT($X$7=$Y$7,X21=Y21)*EXACT($X$7&lt;$Y$7,X21&lt;Y21)),$AO$7,0)))</f>
        <v>5</v>
      </c>
      <c r="AA21" s="17"/>
      <c r="AB21" s="18"/>
      <c r="AC21" s="19" t="str">
        <f t="shared" si="12"/>
        <v>5</v>
      </c>
      <c r="AD21" s="27"/>
      <c r="AE21" s="25"/>
      <c r="AF21" s="19"/>
      <c r="AG21" s="20">
        <f t="shared" si="9"/>
        <v>45</v>
      </c>
      <c r="AH21" s="21">
        <f>'6.Spieltag'!AJ21</f>
        <v>230</v>
      </c>
      <c r="AI21" s="28">
        <f>'6.Spieltag'!AK21</f>
        <v>14</v>
      </c>
      <c r="AJ21" s="23">
        <f t="shared" si="10"/>
        <v>275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14</v>
      </c>
      <c r="B22" s="20" t="str">
        <f>'6.Spieltag'!B22</f>
        <v>UltraGE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>IF(OR(EXACT($X$7,X22)*(EXACT($Y$7,Y22)))=TRUE,$AO$9,IF(($Y$7-$X$7=Y22-X22),$AO$8,IF(OR(EXACT($X$7&gt;$Y$7,X22&gt;Y22)*EXACT($X$7=$Y$7,X22=Y22)*EXACT($X$7&lt;$Y$7,X22&lt;Y22)),$AO$7,0)))</f>
        <v>5</v>
      </c>
      <c r="AA22" s="17"/>
      <c r="AB22" s="18"/>
      <c r="AC22" s="19" t="str">
        <f t="shared" si="12"/>
        <v>5</v>
      </c>
      <c r="AD22" s="27"/>
      <c r="AE22" s="25"/>
      <c r="AF22" s="19"/>
      <c r="AG22" s="20">
        <f t="shared" si="9"/>
        <v>45</v>
      </c>
      <c r="AH22" s="21">
        <f>'6.Spieltag'!AJ22</f>
        <v>230</v>
      </c>
      <c r="AI22" s="28">
        <f>'6.Spieltag'!AK22</f>
        <v>14</v>
      </c>
      <c r="AJ22" s="23">
        <f t="shared" si="10"/>
        <v>275</v>
      </c>
      <c r="AK22" s="24">
        <f t="shared" si="11"/>
        <v>14</v>
      </c>
      <c r="AL22" s="1"/>
    </row>
    <row r="23" spans="1:38" ht="24.95" customHeight="1" thickBot="1" x14ac:dyDescent="0.25">
      <c r="A23" s="28">
        <f t="shared" si="0"/>
        <v>16</v>
      </c>
      <c r="B23" s="78" t="str">
        <f>'6.Spieltag'!B23</f>
        <v>Mike04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>IF(OR(EXACT($X$7,X23)*(EXACT($Y$7,Y23)))=TRUE,$AO$9,IF(($Y$7-$X$7=Y23-X23),$AO$8,IF(OR(EXACT($X$7&gt;$Y$7,X23&gt;Y23)*EXACT($X$7=$Y$7,X23=Y23)*EXACT($X$7&lt;$Y$7,X23&lt;Y23)),$AO$7,0)))</f>
        <v>5</v>
      </c>
      <c r="AA23" s="17"/>
      <c r="AB23" s="18"/>
      <c r="AC23" s="19" t="str">
        <f t="shared" si="12"/>
        <v>5</v>
      </c>
      <c r="AD23" s="27"/>
      <c r="AE23" s="25"/>
      <c r="AF23" s="19"/>
      <c r="AG23" s="20">
        <f t="shared" si="9"/>
        <v>45</v>
      </c>
      <c r="AH23" s="21">
        <f>'6.Spieltag'!AJ23</f>
        <v>229</v>
      </c>
      <c r="AI23" s="28">
        <f>'6.Spieltag'!AK23</f>
        <v>16</v>
      </c>
      <c r="AJ23" s="23">
        <f t="shared" si="10"/>
        <v>274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'6.Spieltag'!B24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/>
      <c r="AB24" s="18"/>
      <c r="AC24" s="19" t="str">
        <f t="shared" si="12"/>
        <v>5</v>
      </c>
      <c r="AD24" s="27"/>
      <c r="AE24" s="25"/>
      <c r="AF24" s="19"/>
      <c r="AG24" s="20">
        <f t="shared" si="9"/>
        <v>45</v>
      </c>
      <c r="AH24" s="21">
        <f>'6.Spieltag'!AJ24</f>
        <v>227</v>
      </c>
      <c r="AI24" s="28">
        <f>'6.Spieltag'!AK24</f>
        <v>17</v>
      </c>
      <c r="AJ24" s="23">
        <f t="shared" si="10"/>
        <v>272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'6.Spieltag'!B25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E25+H25+K25+N25+Q25+T25+W25+Z25+AC25+AF25</f>
        <v>0</v>
      </c>
      <c r="AH25" s="21">
        <f>'6.Spieltag'!AJ25</f>
        <v>0</v>
      </c>
      <c r="AI25" s="28">
        <f>'6.Spieltag'!AK25</f>
        <v>0</v>
      </c>
      <c r="AJ25" s="23">
        <f t="shared" ref="AJ25:AJ26" si="15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'6.Spieltag'!B26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>
        <f>'6.Spieltag'!AJ26</f>
        <v>0</v>
      </c>
      <c r="AI26" s="28">
        <f>'6.Spieltag'!AK26</f>
        <v>0</v>
      </c>
      <c r="AJ26" s="23">
        <f t="shared" si="15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2" priority="6">
      <formula>($AG8&gt;40)</formula>
    </cfRule>
  </conditionalFormatting>
  <conditionalFormatting sqref="C4 F4 I4 L4 R4 U4 X4 C6 F6 L6 R6 X6">
    <cfRule type="cellIs" dxfId="141" priority="3" operator="equal">
      <formula>"Schalke 04"</formula>
    </cfRule>
  </conditionalFormatting>
  <conditionalFormatting sqref="O4 AA4 I6 O6 U6 AA6">
    <cfRule type="cellIs" dxfId="140" priority="2" operator="equal">
      <formula>"Schalke 04"</formula>
    </cfRule>
  </conditionalFormatting>
  <conditionalFormatting sqref="AG1:AG26 AG28:AG1048576">
    <cfRule type="top10" dxfId="139" priority="1540" rank="3"/>
  </conditionalFormatting>
  <conditionalFormatting sqref="AI8:AI26">
    <cfRule type="colorScale" priority="13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8" priority="105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O104"/>
  <sheetViews>
    <sheetView workbookViewId="0">
      <selection activeCell="AA6" sqref="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21</v>
      </c>
      <c r="B4" s="16"/>
      <c r="C4" s="16" t="s">
        <v>72</v>
      </c>
      <c r="F4" s="16" t="s">
        <v>75</v>
      </c>
      <c r="I4" s="16" t="s">
        <v>76</v>
      </c>
      <c r="L4" s="16" t="s">
        <v>79</v>
      </c>
      <c r="O4" s="16" t="s">
        <v>82</v>
      </c>
      <c r="R4" s="16" t="s">
        <v>67</v>
      </c>
      <c r="U4" s="16" t="s">
        <v>83</v>
      </c>
      <c r="X4" s="16" t="s">
        <v>86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73</v>
      </c>
      <c r="F6" s="16" t="s">
        <v>11</v>
      </c>
      <c r="I6" s="16" t="s">
        <v>77</v>
      </c>
      <c r="L6" s="16" t="s">
        <v>85</v>
      </c>
      <c r="O6" s="16" t="s">
        <v>84</v>
      </c>
      <c r="R6" s="16" t="s">
        <v>74</v>
      </c>
      <c r="U6" s="16" t="s">
        <v>80</v>
      </c>
      <c r="X6" s="16" t="s">
        <v>81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'7.Spieltag'!B8</f>
        <v>Delze1312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1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'7.Spieltag'!AJ8</f>
        <v>284</v>
      </c>
      <c r="AI8" s="28">
        <f>'7.Spieltag'!AK8</f>
        <v>1</v>
      </c>
      <c r="AJ8" s="23">
        <f t="shared" ref="AJ8:AJ24" si="10">AG8+AH8</f>
        <v>329</v>
      </c>
      <c r="AK8" s="24">
        <f t="shared" ref="AK8:AK26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'7.Spieltag'!B9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'7.Spieltag'!AJ9</f>
        <v>284</v>
      </c>
      <c r="AI9" s="28">
        <f>'7.Spieltag'!AK9</f>
        <v>1</v>
      </c>
      <c r="AJ9" s="23">
        <f t="shared" si="10"/>
        <v>329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'7.Spieltag'!B10</f>
        <v>shiny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12"/>
        <v>5</v>
      </c>
      <c r="AD10" s="27"/>
      <c r="AE10" s="25"/>
      <c r="AF10" s="19"/>
      <c r="AG10" s="20">
        <f t="shared" si="9"/>
        <v>45</v>
      </c>
      <c r="AH10" s="21">
        <f>'7.Spieltag'!AJ10</f>
        <v>284</v>
      </c>
      <c r="AI10" s="28">
        <f>'7.Spieltag'!AK10</f>
        <v>1</v>
      </c>
      <c r="AJ10" s="23">
        <f t="shared" si="10"/>
        <v>329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'7.Spieltag'!B11</f>
        <v>Nico1904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12"/>
        <v>5</v>
      </c>
      <c r="AD11" s="27"/>
      <c r="AE11" s="25"/>
      <c r="AF11" s="19"/>
      <c r="AG11" s="20">
        <f t="shared" si="9"/>
        <v>45</v>
      </c>
      <c r="AH11" s="21">
        <f>'7.Spieltag'!AJ11</f>
        <v>281</v>
      </c>
      <c r="AI11" s="28">
        <f>'7.Spieltag'!AK11</f>
        <v>4</v>
      </c>
      <c r="AJ11" s="23">
        <f t="shared" si="10"/>
        <v>326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'7.Spieltag'!B12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12"/>
        <v>5</v>
      </c>
      <c r="AD12" s="26"/>
      <c r="AE12" s="25"/>
      <c r="AF12" s="19"/>
      <c r="AG12" s="20">
        <f t="shared" si="9"/>
        <v>45</v>
      </c>
      <c r="AH12" s="21">
        <f>'7.Spieltag'!AJ12</f>
        <v>280</v>
      </c>
      <c r="AI12" s="28">
        <f>'7.Spieltag'!AK12</f>
        <v>5</v>
      </c>
      <c r="AJ12" s="23">
        <f t="shared" si="10"/>
        <v>325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'7.Spieltag'!B13</f>
        <v>atschi91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12"/>
        <v>5</v>
      </c>
      <c r="AD13" s="27"/>
      <c r="AE13" s="25"/>
      <c r="AF13" s="19"/>
      <c r="AG13" s="20">
        <f t="shared" si="9"/>
        <v>45</v>
      </c>
      <c r="AH13" s="21">
        <f>'7.Spieltag'!AJ13</f>
        <v>279</v>
      </c>
      <c r="AI13" s="28">
        <f>'7.Spieltag'!AK13</f>
        <v>6</v>
      </c>
      <c r="AJ13" s="23">
        <f t="shared" si="10"/>
        <v>324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'7.Spieltag'!B14</f>
        <v>FlorianS04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12"/>
        <v>5</v>
      </c>
      <c r="AD14" s="27"/>
      <c r="AE14" s="25"/>
      <c r="AF14" s="19"/>
      <c r="AG14" s="20">
        <f t="shared" si="9"/>
        <v>45</v>
      </c>
      <c r="AH14" s="21">
        <f>'7.Spieltag'!AJ14</f>
        <v>279</v>
      </c>
      <c r="AI14" s="28">
        <f>'7.Spieltag'!AK14</f>
        <v>6</v>
      </c>
      <c r="AJ14" s="23">
        <f t="shared" si="10"/>
        <v>324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6</v>
      </c>
      <c r="B15" s="20" t="str">
        <f>'7.Spieltag'!B15</f>
        <v>Thomas Bülles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>IF(OR(EXACT($X$7,X15)*(EXACT($Y$7,Y15)))=TRUE,$AO$9,IF(($Y$7-$X$7=Y15-X15),#REF!,IF(OR(EXACT($X$7&gt;$Y$7,X15&gt;Y15)*EXACT($X$7=$Y$7,X15=Y15)*EXACT($X$7&lt;$Y$7,X15&lt;Y15)),$AO$7,0)))</f>
        <v>5</v>
      </c>
      <c r="AA15" s="17"/>
      <c r="AB15" s="18"/>
      <c r="AC15" s="19" t="str">
        <f t="shared" si="12"/>
        <v>5</v>
      </c>
      <c r="AD15" s="27"/>
      <c r="AE15" s="25"/>
      <c r="AF15" s="19"/>
      <c r="AG15" s="20">
        <f t="shared" si="9"/>
        <v>45</v>
      </c>
      <c r="AH15" s="21">
        <f>'7.Spieltag'!AJ15</f>
        <v>279</v>
      </c>
      <c r="AI15" s="28">
        <f>'7.Spieltag'!AK15</f>
        <v>6</v>
      </c>
      <c r="AJ15" s="23">
        <f t="shared" si="10"/>
        <v>324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9</v>
      </c>
      <c r="B16" s="20" t="str">
        <f>'7.Spieltag'!B16</f>
        <v>jupp04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>IF(OR(EXACT($X$7,X16)*(EXACT($Y$7,Y16)))=TRUE,$AO$9,IF(($Y$7-$X$7=Y16-X16),#REF!,IF(OR(EXACT($X$7&gt;$Y$7,X16&gt;Y16)*EXACT($X$7=$Y$7,X16=Y16)*EXACT($X$7&lt;$Y$7,X16&lt;Y16)),$AO$7,0)))</f>
        <v>5</v>
      </c>
      <c r="AA16" s="17"/>
      <c r="AB16" s="18"/>
      <c r="AC16" s="19" t="str">
        <f t="shared" si="12"/>
        <v>5</v>
      </c>
      <c r="AD16" s="27"/>
      <c r="AE16" s="25"/>
      <c r="AF16" s="19"/>
      <c r="AG16" s="20">
        <f t="shared" si="9"/>
        <v>45</v>
      </c>
      <c r="AH16" s="21">
        <f>'7.Spieltag'!AJ16</f>
        <v>278</v>
      </c>
      <c r="AI16" s="28">
        <f>'7.Spieltag'!AK16</f>
        <v>9</v>
      </c>
      <c r="AJ16" s="23">
        <f t="shared" si="10"/>
        <v>323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'7.Spieltag'!B17</f>
        <v>Reinhold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>IF(OR(EXACT($X$7,X17)*(EXACT($Y$7,Y17)))=TRUE,$AO$9,IF(($Y$7-$X$7=Y17-X17),$AO$8,IF(OR(EXACT($X$7&gt;$Y$7,X17&gt;Y17)*EXACT($X$7=$Y$7,X17=Y17)*EXACT($X$7&lt;$Y$7,X17&lt;Y17)),$AO$7,0)))</f>
        <v>5</v>
      </c>
      <c r="AA17" s="17"/>
      <c r="AB17" s="18"/>
      <c r="AC17" s="19" t="str">
        <f t="shared" si="12"/>
        <v>5</v>
      </c>
      <c r="AD17" s="27"/>
      <c r="AE17" s="25"/>
      <c r="AF17" s="19"/>
      <c r="AG17" s="20">
        <f t="shared" si="9"/>
        <v>45</v>
      </c>
      <c r="AH17" s="21">
        <f>'7.Spieltag'!AJ17</f>
        <v>278</v>
      </c>
      <c r="AI17" s="28">
        <f>'7.Spieltag'!AK17</f>
        <v>9</v>
      </c>
      <c r="AJ17" s="23">
        <f t="shared" si="10"/>
        <v>323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'7.Spieltag'!B18</f>
        <v>Schalt04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>IF(OR(EXACT($X$7,X18)*(EXACT($Y$7,Y18)))=TRUE,$AO$9,IF(($Y$7-$X$7=Y18-X18),$AO$8,IF(OR(EXACT($X$7&gt;$Y$7,X18&gt;Y18)*EXACT($X$7=$Y$7,X18=Y18)*EXACT($X$7&lt;$Y$7,X18&lt;Y18)),$AO$7,0)))</f>
        <v>5</v>
      </c>
      <c r="AA18" s="17"/>
      <c r="AB18" s="18"/>
      <c r="AC18" s="19" t="str">
        <f t="shared" si="12"/>
        <v>5</v>
      </c>
      <c r="AD18" s="27"/>
      <c r="AE18" s="25"/>
      <c r="AF18" s="19"/>
      <c r="AG18" s="20">
        <f t="shared" si="9"/>
        <v>45</v>
      </c>
      <c r="AH18" s="21">
        <f>'7.Spieltag'!AJ18</f>
        <v>277</v>
      </c>
      <c r="AI18" s="28">
        <f>'7.Spieltag'!AK18</f>
        <v>11</v>
      </c>
      <c r="AJ18" s="23">
        <f t="shared" si="10"/>
        <v>322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'7.Spieltag'!B19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>IF(OR(EXACT($X$7,X19)*(EXACT($Y$7,Y19)))=TRUE,$AO$9,IF(($Y$7-$X$7=Y19-X19),$AO$8,IF(OR(EXACT($X$7&gt;$Y$7,X19&gt;Y19)*EXACT($X$7=$Y$7,X19=Y19)*EXACT($X$7&lt;$Y$7,X19&lt;Y19)),$AO$7,0)))</f>
        <v>5</v>
      </c>
      <c r="AA19" s="17"/>
      <c r="AB19" s="18"/>
      <c r="AC19" s="19" t="str">
        <f t="shared" si="12"/>
        <v>5</v>
      </c>
      <c r="AD19" s="27"/>
      <c r="AE19" s="25"/>
      <c r="AF19" s="19"/>
      <c r="AG19" s="20">
        <f t="shared" si="9"/>
        <v>45</v>
      </c>
      <c r="AH19" s="21">
        <f>'7.Spieltag'!AJ19</f>
        <v>276</v>
      </c>
      <c r="AI19" s="28">
        <f>'7.Spieltag'!AK19</f>
        <v>12</v>
      </c>
      <c r="AJ19" s="23">
        <f t="shared" si="10"/>
        <v>321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12</v>
      </c>
      <c r="B20" s="20" t="str">
        <f>'7.Spieltag'!B20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>IF(OR(EXACT($X$7,X20)*(EXACT($Y$7,Y20)))=TRUE,$AO$9,IF(($Y$7-$X$7=Y20-X20),#REF!,IF(OR(EXACT($X$7&gt;$Y$7,X20&gt;Y20)*EXACT($X$7=$Y$7,X20=Y20)*EXACT($X$7&lt;$Y$7,X20&lt;Y20)),$AO$7,0)))</f>
        <v>5</v>
      </c>
      <c r="AA20" s="17"/>
      <c r="AB20" s="18"/>
      <c r="AC20" s="19" t="str">
        <f t="shared" si="12"/>
        <v>5</v>
      </c>
      <c r="AD20" s="27"/>
      <c r="AE20" s="25"/>
      <c r="AF20" s="19"/>
      <c r="AG20" s="20">
        <f t="shared" si="9"/>
        <v>45</v>
      </c>
      <c r="AH20" s="21">
        <f>'7.Spieltag'!AJ20</f>
        <v>276</v>
      </c>
      <c r="AI20" s="28">
        <f>'7.Spieltag'!AK20</f>
        <v>12</v>
      </c>
      <c r="AJ20" s="23">
        <f t="shared" si="10"/>
        <v>321</v>
      </c>
      <c r="AK20" s="24">
        <f t="shared" si="11"/>
        <v>12</v>
      </c>
      <c r="AL20" s="1"/>
    </row>
    <row r="21" spans="1:38" ht="24.95" customHeight="1" thickBot="1" x14ac:dyDescent="0.25">
      <c r="A21" s="28">
        <f t="shared" si="0"/>
        <v>14</v>
      </c>
      <c r="B21" s="20" t="str">
        <f>'7.Spieltag'!B21</f>
        <v>Lola04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>IF(OR(EXACT($X$7,X21)*(EXACT($Y$7,Y21)))=TRUE,$AO$9,IF(($Y$7-$X$7=Y21-X21),$AO16,IF(OR(EXACT($X$7&gt;$Y$7,X21&gt;Y21)*EXACT($X$7=$Y$7,X21=Y21)*EXACT($X$7&lt;$Y$7,X21&lt;Y21)),$AO$7,0)))</f>
        <v>5</v>
      </c>
      <c r="AA21" s="17"/>
      <c r="AB21" s="18"/>
      <c r="AC21" s="19" t="str">
        <f t="shared" si="12"/>
        <v>5</v>
      </c>
      <c r="AD21" s="27"/>
      <c r="AE21" s="25"/>
      <c r="AF21" s="19"/>
      <c r="AG21" s="20">
        <f t="shared" si="9"/>
        <v>45</v>
      </c>
      <c r="AH21" s="21">
        <f>'7.Spieltag'!AJ21</f>
        <v>275</v>
      </c>
      <c r="AI21" s="28">
        <f>'7.Spieltag'!AK21</f>
        <v>14</v>
      </c>
      <c r="AJ21" s="23">
        <f t="shared" si="10"/>
        <v>320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14</v>
      </c>
      <c r="B22" s="20" t="str">
        <f>'7.Spieltag'!B22</f>
        <v>UltraGE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>IF(OR(EXACT($X$7,X22)*(EXACT($Y$7,Y22)))=TRUE,$AO$9,IF(($Y$7-$X$7=Y22-X22),$AO$8,IF(OR(EXACT($X$7&gt;$Y$7,X22&gt;Y22)*EXACT($X$7=$Y$7,X22=Y22)*EXACT($X$7&lt;$Y$7,X22&lt;Y22)),$AO$7,0)))</f>
        <v>5</v>
      </c>
      <c r="AA22" s="17"/>
      <c r="AB22" s="18"/>
      <c r="AC22" s="19" t="str">
        <f t="shared" si="12"/>
        <v>5</v>
      </c>
      <c r="AD22" s="27"/>
      <c r="AE22" s="25"/>
      <c r="AF22" s="19"/>
      <c r="AG22" s="20">
        <f t="shared" si="9"/>
        <v>45</v>
      </c>
      <c r="AH22" s="21">
        <f>'7.Spieltag'!AJ22</f>
        <v>275</v>
      </c>
      <c r="AI22" s="28">
        <f>'7.Spieltag'!AK22</f>
        <v>14</v>
      </c>
      <c r="AJ22" s="23">
        <f t="shared" si="10"/>
        <v>320</v>
      </c>
      <c r="AK22" s="24">
        <f t="shared" si="11"/>
        <v>14</v>
      </c>
      <c r="AL22" s="1"/>
    </row>
    <row r="23" spans="1:38" ht="24.95" customHeight="1" thickBot="1" x14ac:dyDescent="0.25">
      <c r="A23" s="28">
        <f t="shared" si="0"/>
        <v>16</v>
      </c>
      <c r="B23" s="78" t="str">
        <f>'7.Spieltag'!B23</f>
        <v>Mike04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>IF(OR(EXACT($X$7,X23)*(EXACT($Y$7,Y23)))=TRUE,$AO$9,IF(($Y$7-$X$7=Y23-X23),$AO$8,IF(OR(EXACT($X$7&gt;$Y$7,X23&gt;Y23)*EXACT($X$7=$Y$7,X23=Y23)*EXACT($X$7&lt;$Y$7,X23&lt;Y23)),$AO$7,0)))</f>
        <v>5</v>
      </c>
      <c r="AA23" s="17"/>
      <c r="AB23" s="18"/>
      <c r="AC23" s="19" t="str">
        <f t="shared" si="12"/>
        <v>5</v>
      </c>
      <c r="AD23" s="27"/>
      <c r="AE23" s="25"/>
      <c r="AF23" s="19"/>
      <c r="AG23" s="20">
        <f t="shared" si="9"/>
        <v>45</v>
      </c>
      <c r="AH23" s="21">
        <f>'7.Spieltag'!AJ23</f>
        <v>274</v>
      </c>
      <c r="AI23" s="28">
        <f>'7.Spieltag'!AK23</f>
        <v>16</v>
      </c>
      <c r="AJ23" s="23">
        <f t="shared" si="10"/>
        <v>319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'7.Spieltag'!B24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/>
      <c r="AB24" s="18"/>
      <c r="AC24" s="19" t="str">
        <f t="shared" si="12"/>
        <v>5</v>
      </c>
      <c r="AD24" s="27"/>
      <c r="AE24" s="25"/>
      <c r="AF24" s="19"/>
      <c r="AG24" s="20">
        <f t="shared" si="9"/>
        <v>45</v>
      </c>
      <c r="AH24" s="21">
        <f>'7.Spieltag'!AJ24</f>
        <v>272</v>
      </c>
      <c r="AI24" s="28">
        <f>'7.Spieltag'!AK24</f>
        <v>17</v>
      </c>
      <c r="AJ24" s="23">
        <f t="shared" si="10"/>
        <v>317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77"/>
      <c r="AD25" s="27"/>
      <c r="AE25" s="25"/>
      <c r="AF25" s="19"/>
      <c r="AG25" s="20">
        <f t="shared" ref="AG25:AG26" si="14">E25+H25+K25+N25+Q25+T25+W25+Z25+AC25+AF25</f>
        <v>0</v>
      </c>
      <c r="AH25" s="21">
        <f>'7.Spieltag'!AJ25</f>
        <v>0</v>
      </c>
      <c r="AI25" s="28">
        <f>'7.Spieltag'!AK25</f>
        <v>18</v>
      </c>
      <c r="AJ25" s="23">
        <f t="shared" ref="AJ25:AJ26" si="15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77"/>
      <c r="AD26" s="27"/>
      <c r="AE26" s="25"/>
      <c r="AF26" s="19"/>
      <c r="AG26" s="20">
        <f t="shared" si="14"/>
        <v>0</v>
      </c>
      <c r="AH26" s="21">
        <f>'7.Spieltag'!AJ26</f>
        <v>0</v>
      </c>
      <c r="AI26" s="28">
        <f>'7.Spieltag'!AK26</f>
        <v>18</v>
      </c>
      <c r="AJ26" s="23">
        <f t="shared" si="15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7" priority="6">
      <formula>($AG8&gt;40)</formula>
    </cfRule>
  </conditionalFormatting>
  <conditionalFormatting sqref="C4 F4 I4 L4 O4 X4 AA4 F6 L6 O6 R6 X6">
    <cfRule type="cellIs" dxfId="136" priority="3" operator="equal">
      <formula>"Schalke 04"</formula>
    </cfRule>
  </conditionalFormatting>
  <conditionalFormatting sqref="R4 U4 C6 I6 U6 AA6">
    <cfRule type="cellIs" dxfId="135" priority="2" operator="equal">
      <formula>"Schalke 04"</formula>
    </cfRule>
  </conditionalFormatting>
  <conditionalFormatting sqref="AG1:AG26 AG28:AG1048576">
    <cfRule type="top10" dxfId="134" priority="1535" rank="3"/>
  </conditionalFormatting>
  <conditionalFormatting sqref="AI8:AI26">
    <cfRule type="colorScale" priority="13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3" priority="104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O104"/>
  <sheetViews>
    <sheetView topLeftCell="B1" workbookViewId="0">
      <selection activeCell="J11" sqref="J1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I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22</v>
      </c>
      <c r="B4" s="16"/>
      <c r="C4" s="16" t="s">
        <v>73</v>
      </c>
      <c r="F4" s="16" t="s">
        <v>78</v>
      </c>
      <c r="I4" s="16" t="s">
        <v>80</v>
      </c>
      <c r="L4" s="16" t="s">
        <v>81</v>
      </c>
      <c r="O4" s="16" t="s">
        <v>85</v>
      </c>
      <c r="R4" s="16" t="s">
        <v>74</v>
      </c>
      <c r="U4" s="16" t="s">
        <v>11</v>
      </c>
      <c r="X4" s="16" t="s">
        <v>77</v>
      </c>
      <c r="AA4" s="16" t="s">
        <v>84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87</v>
      </c>
      <c r="F6" s="16" t="s">
        <v>79</v>
      </c>
      <c r="I6" s="16" t="s">
        <v>76</v>
      </c>
      <c r="L6" s="16" t="s">
        <v>82</v>
      </c>
      <c r="O6" s="16" t="s">
        <v>72</v>
      </c>
      <c r="R6" s="16" t="s">
        <v>83</v>
      </c>
      <c r="U6" s="16" t="s">
        <v>67</v>
      </c>
      <c r="X6" s="16" t="s">
        <v>86</v>
      </c>
      <c r="AA6" s="16" t="s">
        <v>75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'8.Spieltag'!B8</f>
        <v>Delze1312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1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'8.Spieltag'!AJ8</f>
        <v>329</v>
      </c>
      <c r="AI8" s="28">
        <f>'8.Spieltag'!AK8</f>
        <v>1</v>
      </c>
      <c r="AJ8" s="23">
        <f t="shared" ref="AJ8:AJ19" si="10">AG8+AH8</f>
        <v>374</v>
      </c>
      <c r="AK8" s="24">
        <f t="shared" ref="AK8:AK26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'8.Spieltag'!B9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'8.Spieltag'!AJ9</f>
        <v>329</v>
      </c>
      <c r="AI9" s="28">
        <f>'8.Spieltag'!AK9</f>
        <v>1</v>
      </c>
      <c r="AJ9" s="23">
        <f t="shared" si="10"/>
        <v>374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'8.Spieltag'!B10</f>
        <v>shiny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12"/>
        <v>5</v>
      </c>
      <c r="AD10" s="27"/>
      <c r="AE10" s="25"/>
      <c r="AF10" s="19"/>
      <c r="AG10" s="20">
        <f t="shared" si="9"/>
        <v>45</v>
      </c>
      <c r="AH10" s="21">
        <f>'8.Spieltag'!AJ10</f>
        <v>329</v>
      </c>
      <c r="AI10" s="28">
        <f>'8.Spieltag'!AK10</f>
        <v>1</v>
      </c>
      <c r="AJ10" s="23">
        <f t="shared" si="10"/>
        <v>374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'8.Spieltag'!B11</f>
        <v>Nico1904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12"/>
        <v>5</v>
      </c>
      <c r="AD11" s="27"/>
      <c r="AE11" s="25"/>
      <c r="AF11" s="19"/>
      <c r="AG11" s="20">
        <f t="shared" si="9"/>
        <v>45</v>
      </c>
      <c r="AH11" s="21">
        <f>'8.Spieltag'!AJ11</f>
        <v>326</v>
      </c>
      <c r="AI11" s="28">
        <f>'8.Spieltag'!AK11</f>
        <v>4</v>
      </c>
      <c r="AJ11" s="23">
        <f t="shared" si="10"/>
        <v>371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'8.Spieltag'!B12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12"/>
        <v>5</v>
      </c>
      <c r="AD12" s="26"/>
      <c r="AE12" s="25"/>
      <c r="AF12" s="19"/>
      <c r="AG12" s="20">
        <f t="shared" si="9"/>
        <v>45</v>
      </c>
      <c r="AH12" s="21">
        <f>'8.Spieltag'!AJ12</f>
        <v>325</v>
      </c>
      <c r="AI12" s="28">
        <f>'8.Spieltag'!AK12</f>
        <v>5</v>
      </c>
      <c r="AJ12" s="23">
        <f t="shared" si="10"/>
        <v>370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'8.Spieltag'!B13</f>
        <v>atschi91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12"/>
        <v>5</v>
      </c>
      <c r="AD13" s="27"/>
      <c r="AE13" s="25"/>
      <c r="AF13" s="19"/>
      <c r="AG13" s="20">
        <f t="shared" si="9"/>
        <v>45</v>
      </c>
      <c r="AH13" s="21">
        <f>'8.Spieltag'!AJ13</f>
        <v>324</v>
      </c>
      <c r="AI13" s="28">
        <f>'8.Spieltag'!AK13</f>
        <v>6</v>
      </c>
      <c r="AJ13" s="23">
        <f t="shared" si="10"/>
        <v>369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'8.Spieltag'!B14</f>
        <v>FlorianS04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12"/>
        <v>5</v>
      </c>
      <c r="AD14" s="27"/>
      <c r="AE14" s="25"/>
      <c r="AF14" s="19"/>
      <c r="AG14" s="20">
        <f t="shared" si="9"/>
        <v>45</v>
      </c>
      <c r="AH14" s="21">
        <f>'8.Spieltag'!AJ14</f>
        <v>324</v>
      </c>
      <c r="AI14" s="28">
        <f>'8.Spieltag'!AK14</f>
        <v>6</v>
      </c>
      <c r="AJ14" s="23">
        <f t="shared" si="10"/>
        <v>369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6</v>
      </c>
      <c r="B15" s="20" t="str">
        <f>'8.Spieltag'!B15</f>
        <v>Thomas Bülles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>IF(OR(EXACT($X$7,X15)*(EXACT($Y$7,Y15)))=TRUE,$AO$9,IF(($Y$7-$X$7=Y15-X15),#REF!,IF(OR(EXACT($X$7&gt;$Y$7,X15&gt;Y15)*EXACT($X$7=$Y$7,X15=Y15)*EXACT($X$7&lt;$Y$7,X15&lt;Y15)),$AO$7,0)))</f>
        <v>5</v>
      </c>
      <c r="AA15" s="17"/>
      <c r="AB15" s="18"/>
      <c r="AC15" s="19" t="str">
        <f t="shared" si="12"/>
        <v>5</v>
      </c>
      <c r="AD15" s="27"/>
      <c r="AE15" s="25"/>
      <c r="AF15" s="19"/>
      <c r="AG15" s="20">
        <f t="shared" si="9"/>
        <v>45</v>
      </c>
      <c r="AH15" s="21">
        <f>'8.Spieltag'!AJ15</f>
        <v>324</v>
      </c>
      <c r="AI15" s="28">
        <f>'8.Spieltag'!AK15</f>
        <v>6</v>
      </c>
      <c r="AJ15" s="23">
        <f t="shared" si="10"/>
        <v>369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9</v>
      </c>
      <c r="B16" s="20" t="str">
        <f>'8.Spieltag'!B16</f>
        <v>jupp04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>IF(OR(EXACT($X$7,X16)*(EXACT($Y$7,Y16)))=TRUE,$AO$9,IF(($Y$7-$X$7=Y16-X16),#REF!,IF(OR(EXACT($X$7&gt;$Y$7,X16&gt;Y16)*EXACT($X$7=$Y$7,X16=Y16)*EXACT($X$7&lt;$Y$7,X16&lt;Y16)),$AO$7,0)))</f>
        <v>5</v>
      </c>
      <c r="AA16" s="17"/>
      <c r="AB16" s="18"/>
      <c r="AC16" s="19" t="str">
        <f t="shared" si="12"/>
        <v>5</v>
      </c>
      <c r="AD16" s="27"/>
      <c r="AE16" s="25"/>
      <c r="AF16" s="19"/>
      <c r="AG16" s="20">
        <f t="shared" si="9"/>
        <v>45</v>
      </c>
      <c r="AH16" s="21">
        <f>'8.Spieltag'!AJ16</f>
        <v>323</v>
      </c>
      <c r="AI16" s="28">
        <f>'8.Spieltag'!AK16</f>
        <v>9</v>
      </c>
      <c r="AJ16" s="23">
        <f t="shared" si="10"/>
        <v>368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'8.Spieltag'!B17</f>
        <v>Reinhold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>IF(OR(EXACT($X$7,X17)*(EXACT($Y$7,Y17)))=TRUE,$AO$9,IF(($Y$7-$X$7=Y17-X17),$AO$8,IF(OR(EXACT($X$7&gt;$Y$7,X17&gt;Y17)*EXACT($X$7=$Y$7,X17=Y17)*EXACT($X$7&lt;$Y$7,X17&lt;Y17)),$AO$7,0)))</f>
        <v>5</v>
      </c>
      <c r="AA17" s="17"/>
      <c r="AB17" s="18"/>
      <c r="AC17" s="19" t="str">
        <f t="shared" si="12"/>
        <v>5</v>
      </c>
      <c r="AD17" s="27"/>
      <c r="AE17" s="25"/>
      <c r="AF17" s="19"/>
      <c r="AG17" s="20">
        <f t="shared" si="9"/>
        <v>45</v>
      </c>
      <c r="AH17" s="21">
        <f>'8.Spieltag'!AJ17</f>
        <v>323</v>
      </c>
      <c r="AI17" s="28">
        <f>'8.Spieltag'!AK17</f>
        <v>9</v>
      </c>
      <c r="AJ17" s="23">
        <f t="shared" si="10"/>
        <v>368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'8.Spieltag'!B18</f>
        <v>Schalt04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>IF(OR(EXACT($X$7,X18)*(EXACT($Y$7,Y18)))=TRUE,$AO$9,IF(($Y$7-$X$7=Y18-X18),$AO$8,IF(OR(EXACT($X$7&gt;$Y$7,X18&gt;Y18)*EXACT($X$7=$Y$7,X18=Y18)*EXACT($X$7&lt;$Y$7,X18&lt;Y18)),$AO$7,0)))</f>
        <v>5</v>
      </c>
      <c r="AA18" s="17"/>
      <c r="AB18" s="18"/>
      <c r="AC18" s="19" t="str">
        <f t="shared" si="12"/>
        <v>5</v>
      </c>
      <c r="AD18" s="27"/>
      <c r="AE18" s="25"/>
      <c r="AF18" s="19"/>
      <c r="AG18" s="20">
        <f t="shared" si="9"/>
        <v>45</v>
      </c>
      <c r="AH18" s="21">
        <f>'8.Spieltag'!AJ18</f>
        <v>322</v>
      </c>
      <c r="AI18" s="28">
        <f>'8.Spieltag'!AK18</f>
        <v>11</v>
      </c>
      <c r="AJ18" s="23">
        <f t="shared" si="10"/>
        <v>367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'8.Spieltag'!B19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>IF(OR(EXACT($X$7,X19)*(EXACT($Y$7,Y19)))=TRUE,$AO$9,IF(($Y$7-$X$7=Y19-X19),$AO$8,IF(OR(EXACT($X$7&gt;$Y$7,X19&gt;Y19)*EXACT($X$7=$Y$7,X19=Y19)*EXACT($X$7&lt;$Y$7,X19&lt;Y19)),$AO$7,0)))</f>
        <v>5</v>
      </c>
      <c r="AA19" s="17"/>
      <c r="AB19" s="18"/>
      <c r="AC19" s="19" t="str">
        <f t="shared" si="12"/>
        <v>5</v>
      </c>
      <c r="AD19" s="27"/>
      <c r="AE19" s="25"/>
      <c r="AF19" s="19"/>
      <c r="AG19" s="20">
        <f t="shared" si="9"/>
        <v>45</v>
      </c>
      <c r="AH19" s="21">
        <f>'8.Spieltag'!AJ19</f>
        <v>321</v>
      </c>
      <c r="AI19" s="28">
        <f>'8.Spieltag'!AK19</f>
        <v>12</v>
      </c>
      <c r="AJ19" s="23">
        <f t="shared" si="10"/>
        <v>366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'8.Spieltag'!B20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>IF(OR(EXACT($X$7,X20)*(EXACT($Y$7,Y20)))=TRUE,$AO$9,IF(($Y$7-$X$7=Y20-X20),#REF!,IF(OR(EXACT($X$7&gt;$Y$7,X20&gt;Y20)*EXACT($X$7=$Y$7,X20=Y20)*EXACT($X$7&lt;$Y$7,X20&lt;Y20)),$AO$7,0)))</f>
        <v>5</v>
      </c>
      <c r="AA20" s="17"/>
      <c r="AB20" s="18"/>
      <c r="AC20" s="19" t="str">
        <f t="shared" si="12"/>
        <v>5</v>
      </c>
      <c r="AD20" s="27"/>
      <c r="AE20" s="25"/>
      <c r="AF20" s="19"/>
      <c r="AG20" s="20">
        <f>E20+H20+K20+N20+Q20+T20+W20+Z20+AC20+AF20</f>
        <v>45</v>
      </c>
      <c r="AH20" s="21">
        <f>'8.Spieltag'!AJ20</f>
        <v>321</v>
      </c>
      <c r="AI20" s="28">
        <f>'8.Spieltag'!AK20</f>
        <v>12</v>
      </c>
      <c r="AJ20" s="23">
        <f>AG20+AH20</f>
        <v>366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'8.Spieltag'!B21</f>
        <v>Lola04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>IF(OR(EXACT($X$7,X21)*(EXACT($Y$7,Y21)))=TRUE,$AO$9,IF(($Y$7-$X$7=Y21-X21),$AO16,IF(OR(EXACT($X$7&gt;$Y$7,X21&gt;Y21)*EXACT($X$7=$Y$7,X21=Y21)*EXACT($X$7&lt;$Y$7,X21&lt;Y21)),$AO$7,0)))</f>
        <v>5</v>
      </c>
      <c r="AA21" s="17"/>
      <c r="AB21" s="18"/>
      <c r="AC21" s="19" t="str">
        <f t="shared" si="12"/>
        <v>5</v>
      </c>
      <c r="AD21" s="27"/>
      <c r="AE21" s="25"/>
      <c r="AF21" s="19"/>
      <c r="AG21" s="20">
        <f>E21+H21+K21+N21+Q21+T21+W21+Z21+AC21+AF21</f>
        <v>45</v>
      </c>
      <c r="AH21" s="21">
        <f>'8.Spieltag'!AJ21</f>
        <v>320</v>
      </c>
      <c r="AI21" s="28">
        <f>'8.Spieltag'!AK21</f>
        <v>14</v>
      </c>
      <c r="AJ21" s="23">
        <f>AG21+AH21</f>
        <v>365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'8.Spieltag'!B22</f>
        <v>UltraGE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>IF(OR(EXACT($X$7,X22)*(EXACT($Y$7,Y22)))=TRUE,$AO$9,IF(($Y$7-$X$7=Y22-X22),$AO$8,IF(OR(EXACT($X$7&gt;$Y$7,X22&gt;Y22)*EXACT($X$7=$Y$7,X22=Y22)*EXACT($X$7&lt;$Y$7,X22&lt;Y22)),$AO$7,0)))</f>
        <v>5</v>
      </c>
      <c r="AA22" s="17"/>
      <c r="AB22" s="18"/>
      <c r="AC22" s="19" t="str">
        <f t="shared" si="12"/>
        <v>5</v>
      </c>
      <c r="AD22" s="27"/>
      <c r="AE22" s="25"/>
      <c r="AF22" s="19"/>
      <c r="AG22" s="20">
        <f>E22+H22+K22+N22+Q22+T22+W22+Z22+AC22+AF22</f>
        <v>45</v>
      </c>
      <c r="AH22" s="21">
        <f>'8.Spieltag'!AJ22</f>
        <v>320</v>
      </c>
      <c r="AI22" s="28">
        <f>'8.Spieltag'!AK22</f>
        <v>14</v>
      </c>
      <c r="AJ22" s="23">
        <f>AG22+AH22</f>
        <v>365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'8.Spieltag'!B23</f>
        <v>Mike04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>IF(OR(EXACT($X$7,X23)*(EXACT($Y$7,Y23)))=TRUE,$AO$9,IF(($Y$7-$X$7=Y23-X23),$AO$8,IF(OR(EXACT($X$7&gt;$Y$7,X23&gt;Y23)*EXACT($X$7=$Y$7,X23=Y23)*EXACT($X$7&lt;$Y$7,X23&lt;Y23)),$AO$7,0)))</f>
        <v>5</v>
      </c>
      <c r="AA23" s="17"/>
      <c r="AB23" s="18"/>
      <c r="AC23" s="19" t="str">
        <f t="shared" si="12"/>
        <v>5</v>
      </c>
      <c r="AD23" s="27"/>
      <c r="AE23" s="25"/>
      <c r="AF23" s="19"/>
      <c r="AG23" s="20">
        <f>E23+H23+K23+N23+Q23+T23+W23+Z23+AC23+AF23</f>
        <v>45</v>
      </c>
      <c r="AH23" s="21">
        <f>'8.Spieltag'!AJ23</f>
        <v>319</v>
      </c>
      <c r="AI23" s="28">
        <f>'8.Spieltag'!AK23</f>
        <v>16</v>
      </c>
      <c r="AJ23" s="23">
        <f>AG23+AH23</f>
        <v>364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'8.Spieltag'!B24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/>
      <c r="AB24" s="18"/>
      <c r="AC24" s="19" t="str">
        <f t="shared" si="12"/>
        <v>5</v>
      </c>
      <c r="AD24" s="27"/>
      <c r="AE24" s="25"/>
      <c r="AF24" s="19"/>
      <c r="AG24" s="20">
        <f>E24+H24+K24+N24+Q24+T24+W24+Z24+AC24+AF24</f>
        <v>45</v>
      </c>
      <c r="AH24" s="21">
        <f>'8.Spieltag'!AJ24</f>
        <v>317</v>
      </c>
      <c r="AI24" s="28">
        <f>'8.Spieltag'!AK24</f>
        <v>17</v>
      </c>
      <c r="AJ24" s="23">
        <f>AG24+AH24</f>
        <v>362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E25+H25+K25+N25+Q25+T25+W25+Z25+AC25+AF25</f>
        <v>0</v>
      </c>
      <c r="AH25" s="21">
        <f>'8.Spieltag'!AJ25</f>
        <v>0</v>
      </c>
      <c r="AI25" s="28">
        <f>'8.Spieltag'!AK25</f>
        <v>18</v>
      </c>
      <c r="AJ25" s="23">
        <f t="shared" ref="AJ25:AJ26" si="15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>
        <f>'8.Spieltag'!AJ26</f>
        <v>0</v>
      </c>
      <c r="AI26" s="28">
        <f>'8.Spieltag'!AK26</f>
        <v>18</v>
      </c>
      <c r="AJ26" s="23">
        <f t="shared" si="15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2" priority="6">
      <formula>($AG8&gt;40)</formula>
    </cfRule>
  </conditionalFormatting>
  <conditionalFormatting sqref="C4 F4 R4 AA4 C6 L6">
    <cfRule type="cellIs" dxfId="131" priority="2" operator="equal">
      <formula>"Schalke 04"</formula>
    </cfRule>
  </conditionalFormatting>
  <conditionalFormatting sqref="I4 L4 O4 U4 X4 F6 I6 O6 R6 U6 X6 AA6">
    <cfRule type="cellIs" dxfId="130" priority="3" operator="equal">
      <formula>"Schalke 04"</formula>
    </cfRule>
  </conditionalFormatting>
  <conditionalFormatting sqref="AG1:AG26 AG28:AG1048576">
    <cfRule type="top10" dxfId="129" priority="1530" rank="3"/>
  </conditionalFormatting>
  <conditionalFormatting sqref="AI8:AI26">
    <cfRule type="colorScale" priority="13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8" priority="102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O104"/>
  <sheetViews>
    <sheetView workbookViewId="0">
      <selection activeCell="AA6" sqref="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23</v>
      </c>
      <c r="B4" s="16"/>
      <c r="C4" s="16" t="s">
        <v>79</v>
      </c>
      <c r="F4" s="16" t="s">
        <v>86</v>
      </c>
      <c r="I4" s="16" t="s">
        <v>72</v>
      </c>
      <c r="L4" s="16" t="s">
        <v>75</v>
      </c>
      <c r="O4" s="16" t="s">
        <v>87</v>
      </c>
      <c r="R4" s="16" t="s">
        <v>73</v>
      </c>
      <c r="U4" s="16" t="s">
        <v>76</v>
      </c>
      <c r="X4" s="16" t="s">
        <v>82</v>
      </c>
      <c r="AA4" s="16" t="s">
        <v>83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84</v>
      </c>
      <c r="I6" s="16" t="s">
        <v>81</v>
      </c>
      <c r="L6" s="16" t="s">
        <v>74</v>
      </c>
      <c r="O6" s="16" t="s">
        <v>85</v>
      </c>
      <c r="R6" s="16" t="s">
        <v>78</v>
      </c>
      <c r="U6" s="16" t="s">
        <v>11</v>
      </c>
      <c r="X6" s="16" t="s">
        <v>77</v>
      </c>
      <c r="AA6" s="16" t="s">
        <v>67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'9.Spieltag'!B8</f>
        <v>Delze1312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1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'9.Spieltag'!AJ8</f>
        <v>374</v>
      </c>
      <c r="AI8" s="28">
        <f>'9.Spieltag'!AK8</f>
        <v>1</v>
      </c>
      <c r="AJ8" s="23">
        <f t="shared" ref="AJ8:AJ19" si="10">AG8+AH8</f>
        <v>419</v>
      </c>
      <c r="AK8" s="24">
        <f t="shared" ref="AK8:AK26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'9.Spieltag'!B9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'9.Spieltag'!AJ9</f>
        <v>374</v>
      </c>
      <c r="AI9" s="28">
        <f>'9.Spieltag'!AK9</f>
        <v>1</v>
      </c>
      <c r="AJ9" s="23">
        <f t="shared" si="10"/>
        <v>419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'9.Spieltag'!B10</f>
        <v>shiny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12"/>
        <v>5</v>
      </c>
      <c r="AD10" s="27"/>
      <c r="AE10" s="25"/>
      <c r="AF10" s="19"/>
      <c r="AG10" s="20">
        <f t="shared" si="9"/>
        <v>45</v>
      </c>
      <c r="AH10" s="21">
        <f>'9.Spieltag'!AJ10</f>
        <v>374</v>
      </c>
      <c r="AI10" s="28">
        <f>'9.Spieltag'!AK10</f>
        <v>1</v>
      </c>
      <c r="AJ10" s="23">
        <f t="shared" si="10"/>
        <v>419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'9.Spieltag'!B11</f>
        <v>Nico1904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12"/>
        <v>5</v>
      </c>
      <c r="AD11" s="27"/>
      <c r="AE11" s="25"/>
      <c r="AF11" s="19"/>
      <c r="AG11" s="20">
        <f t="shared" si="9"/>
        <v>45</v>
      </c>
      <c r="AH11" s="21">
        <f>'9.Spieltag'!AJ11</f>
        <v>371</v>
      </c>
      <c r="AI11" s="28">
        <f>'9.Spieltag'!AK11</f>
        <v>4</v>
      </c>
      <c r="AJ11" s="23">
        <f t="shared" si="10"/>
        <v>416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'9.Spieltag'!B12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12"/>
        <v>5</v>
      </c>
      <c r="AD12" s="26"/>
      <c r="AE12" s="25"/>
      <c r="AF12" s="19"/>
      <c r="AG12" s="20">
        <f t="shared" si="9"/>
        <v>45</v>
      </c>
      <c r="AH12" s="21">
        <f>'9.Spieltag'!AJ12</f>
        <v>370</v>
      </c>
      <c r="AI12" s="28">
        <f>'9.Spieltag'!AK12</f>
        <v>5</v>
      </c>
      <c r="AJ12" s="23">
        <f t="shared" si="10"/>
        <v>415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'9.Spieltag'!B13</f>
        <v>atschi91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12"/>
        <v>5</v>
      </c>
      <c r="AD13" s="27"/>
      <c r="AE13" s="25"/>
      <c r="AF13" s="19"/>
      <c r="AG13" s="20">
        <f t="shared" si="9"/>
        <v>45</v>
      </c>
      <c r="AH13" s="21">
        <f>'9.Spieltag'!AJ13</f>
        <v>369</v>
      </c>
      <c r="AI13" s="28">
        <f>'9.Spieltag'!AK13</f>
        <v>6</v>
      </c>
      <c r="AJ13" s="23">
        <f t="shared" si="10"/>
        <v>414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'9.Spieltag'!B14</f>
        <v>FlorianS04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12"/>
        <v>5</v>
      </c>
      <c r="AD14" s="27"/>
      <c r="AE14" s="25"/>
      <c r="AF14" s="19"/>
      <c r="AG14" s="20">
        <f t="shared" si="9"/>
        <v>45</v>
      </c>
      <c r="AH14" s="21">
        <f>'9.Spieltag'!AJ14</f>
        <v>369</v>
      </c>
      <c r="AI14" s="28">
        <f>'9.Spieltag'!AK14</f>
        <v>6</v>
      </c>
      <c r="AJ14" s="23">
        <f t="shared" si="10"/>
        <v>414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6</v>
      </c>
      <c r="B15" s="20" t="str">
        <f>'9.Spieltag'!B15</f>
        <v>Thomas Bülles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>IF(OR(EXACT($X$7,X15)*(EXACT($Y$7,Y15)))=TRUE,$AO$9,IF(($Y$7-$X$7=Y15-X15),#REF!,IF(OR(EXACT($X$7&gt;$Y$7,X15&gt;Y15)*EXACT($X$7=$Y$7,X15=Y15)*EXACT($X$7&lt;$Y$7,X15&lt;Y15)),$AO$7,0)))</f>
        <v>5</v>
      </c>
      <c r="AA15" s="17"/>
      <c r="AB15" s="18"/>
      <c r="AC15" s="19" t="str">
        <f t="shared" si="12"/>
        <v>5</v>
      </c>
      <c r="AD15" s="27"/>
      <c r="AE15" s="25"/>
      <c r="AF15" s="19"/>
      <c r="AG15" s="20">
        <f t="shared" si="9"/>
        <v>45</v>
      </c>
      <c r="AH15" s="21">
        <f>'9.Spieltag'!AJ15</f>
        <v>369</v>
      </c>
      <c r="AI15" s="28">
        <f>'9.Spieltag'!AK15</f>
        <v>6</v>
      </c>
      <c r="AJ15" s="23">
        <f t="shared" si="10"/>
        <v>414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9</v>
      </c>
      <c r="B16" s="20" t="str">
        <f>'9.Spieltag'!B16</f>
        <v>jupp04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>IF(OR(EXACT($X$7,X16)*(EXACT($Y$7,Y16)))=TRUE,$AO$9,IF(($Y$7-$X$7=Y16-X16),#REF!,IF(OR(EXACT($X$7&gt;$Y$7,X16&gt;Y16)*EXACT($X$7=$Y$7,X16=Y16)*EXACT($X$7&lt;$Y$7,X16&lt;Y16)),$AO$7,0)))</f>
        <v>5</v>
      </c>
      <c r="AA16" s="17"/>
      <c r="AB16" s="18"/>
      <c r="AC16" s="19" t="str">
        <f t="shared" si="12"/>
        <v>5</v>
      </c>
      <c r="AD16" s="27"/>
      <c r="AE16" s="25"/>
      <c r="AF16" s="19"/>
      <c r="AG16" s="20">
        <f t="shared" si="9"/>
        <v>45</v>
      </c>
      <c r="AH16" s="21">
        <f>'9.Spieltag'!AJ16</f>
        <v>368</v>
      </c>
      <c r="AI16" s="28">
        <f>'9.Spieltag'!AK16</f>
        <v>9</v>
      </c>
      <c r="AJ16" s="23">
        <f t="shared" si="10"/>
        <v>413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'9.Spieltag'!B17</f>
        <v>Reinhold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>IF(OR(EXACT($X$7,X17)*(EXACT($Y$7,Y17)))=TRUE,$AO$9,IF(($Y$7-$X$7=Y17-X17),$AO$8,IF(OR(EXACT($X$7&gt;$Y$7,X17&gt;Y17)*EXACT($X$7=$Y$7,X17=Y17)*EXACT($X$7&lt;$Y$7,X17&lt;Y17)),$AO$7,0)))</f>
        <v>5</v>
      </c>
      <c r="AA17" s="17"/>
      <c r="AB17" s="18"/>
      <c r="AC17" s="19" t="str">
        <f t="shared" si="12"/>
        <v>5</v>
      </c>
      <c r="AD17" s="27"/>
      <c r="AE17" s="25"/>
      <c r="AF17" s="19"/>
      <c r="AG17" s="20">
        <f t="shared" si="9"/>
        <v>45</v>
      </c>
      <c r="AH17" s="21">
        <f>'9.Spieltag'!AJ17</f>
        <v>368</v>
      </c>
      <c r="AI17" s="28">
        <f>'9.Spieltag'!AK17</f>
        <v>9</v>
      </c>
      <c r="AJ17" s="23">
        <f t="shared" si="10"/>
        <v>413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'9.Spieltag'!B18</f>
        <v>Schalt04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>IF(OR(EXACT($X$7,X18)*(EXACT($Y$7,Y18)))=TRUE,$AO$9,IF(($Y$7-$X$7=Y18-X18),$AO$8,IF(OR(EXACT($X$7&gt;$Y$7,X18&gt;Y18)*EXACT($X$7=$Y$7,X18=Y18)*EXACT($X$7&lt;$Y$7,X18&lt;Y18)),$AO$7,0)))</f>
        <v>5</v>
      </c>
      <c r="AA18" s="17"/>
      <c r="AB18" s="18"/>
      <c r="AC18" s="19" t="str">
        <f t="shared" si="12"/>
        <v>5</v>
      </c>
      <c r="AD18" s="27"/>
      <c r="AE18" s="25"/>
      <c r="AF18" s="19"/>
      <c r="AG18" s="20">
        <f t="shared" si="9"/>
        <v>45</v>
      </c>
      <c r="AH18" s="21">
        <f>'9.Spieltag'!AJ18</f>
        <v>367</v>
      </c>
      <c r="AI18" s="28">
        <f>'9.Spieltag'!AK18</f>
        <v>11</v>
      </c>
      <c r="AJ18" s="23">
        <f t="shared" si="10"/>
        <v>412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'9.Spieltag'!B19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>IF(OR(EXACT($X$7,X19)*(EXACT($Y$7,Y19)))=TRUE,$AO$9,IF(($Y$7-$X$7=Y19-X19),$AO$8,IF(OR(EXACT($X$7&gt;$Y$7,X19&gt;Y19)*EXACT($X$7=$Y$7,X19=Y19)*EXACT($X$7&lt;$Y$7,X19&lt;Y19)),$AO$7,0)))</f>
        <v>5</v>
      </c>
      <c r="AA19" s="17"/>
      <c r="AB19" s="18"/>
      <c r="AC19" s="19" t="str">
        <f t="shared" si="12"/>
        <v>5</v>
      </c>
      <c r="AD19" s="27"/>
      <c r="AE19" s="25"/>
      <c r="AF19" s="19"/>
      <c r="AG19" s="20">
        <f t="shared" si="9"/>
        <v>45</v>
      </c>
      <c r="AH19" s="21">
        <f>'9.Spieltag'!AJ19</f>
        <v>366</v>
      </c>
      <c r="AI19" s="28">
        <f>'9.Spieltag'!AK19</f>
        <v>12</v>
      </c>
      <c r="AJ19" s="23">
        <f t="shared" si="10"/>
        <v>411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'9.Spieltag'!B20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>IF(OR(EXACT($X$7,X20)*(EXACT($Y$7,Y20)))=TRUE,$AO$9,IF(($Y$7-$X$7=Y20-X20),#REF!,IF(OR(EXACT($X$7&gt;$Y$7,X20&gt;Y20)*EXACT($X$7=$Y$7,X20=Y20)*EXACT($X$7&lt;$Y$7,X20&lt;Y20)),$AO$7,0)))</f>
        <v>5</v>
      </c>
      <c r="AA20" s="17"/>
      <c r="AB20" s="18"/>
      <c r="AC20" s="19" t="str">
        <f t="shared" si="12"/>
        <v>5</v>
      </c>
      <c r="AD20" s="27"/>
      <c r="AE20" s="25"/>
      <c r="AF20" s="19"/>
      <c r="AG20" s="20">
        <f>E20+H20+K20+N20+Q20+T20+W20+Z20+AC20+AF20</f>
        <v>45</v>
      </c>
      <c r="AH20" s="21">
        <f>'9.Spieltag'!AJ20</f>
        <v>366</v>
      </c>
      <c r="AI20" s="28">
        <f>'9.Spieltag'!AK20</f>
        <v>12</v>
      </c>
      <c r="AJ20" s="23">
        <f>AG20+AH20</f>
        <v>411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'9.Spieltag'!B21</f>
        <v>Lola04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>IF(OR(EXACT($X$7,X21)*(EXACT($Y$7,Y21)))=TRUE,$AO$9,IF(($Y$7-$X$7=Y21-X21),$AO16,IF(OR(EXACT($X$7&gt;$Y$7,X21&gt;Y21)*EXACT($X$7=$Y$7,X21=Y21)*EXACT($X$7&lt;$Y$7,X21&lt;Y21)),$AO$7,0)))</f>
        <v>5</v>
      </c>
      <c r="AA21" s="17"/>
      <c r="AB21" s="18"/>
      <c r="AC21" s="19" t="str">
        <f t="shared" si="12"/>
        <v>5</v>
      </c>
      <c r="AD21" s="27"/>
      <c r="AE21" s="25"/>
      <c r="AF21" s="19"/>
      <c r="AG21" s="20">
        <f>E21+H21+K21+N21+Q21+T21+W21+Z21+AC21+AF21</f>
        <v>45</v>
      </c>
      <c r="AH21" s="21">
        <f>'9.Spieltag'!AJ21</f>
        <v>365</v>
      </c>
      <c r="AI21" s="28">
        <f>'9.Spieltag'!AK21</f>
        <v>14</v>
      </c>
      <c r="AJ21" s="23">
        <f>AG21+AH21</f>
        <v>410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'9.Spieltag'!B22</f>
        <v>UltraGE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>IF(OR(EXACT($X$7,X22)*(EXACT($Y$7,Y22)))=TRUE,$AO$9,IF(($Y$7-$X$7=Y22-X22),$AO$8,IF(OR(EXACT($X$7&gt;$Y$7,X22&gt;Y22)*EXACT($X$7=$Y$7,X22=Y22)*EXACT($X$7&lt;$Y$7,X22&lt;Y22)),$AO$7,0)))</f>
        <v>5</v>
      </c>
      <c r="AA22" s="17"/>
      <c r="AB22" s="18"/>
      <c r="AC22" s="19" t="str">
        <f t="shared" si="12"/>
        <v>5</v>
      </c>
      <c r="AD22" s="27"/>
      <c r="AE22" s="25"/>
      <c r="AF22" s="19"/>
      <c r="AG22" s="20">
        <f>E22+H22+K22+N22+Q22+T22+W22+Z22+AC22+AF22</f>
        <v>45</v>
      </c>
      <c r="AH22" s="21">
        <f>'9.Spieltag'!AJ22</f>
        <v>365</v>
      </c>
      <c r="AI22" s="28">
        <f>'9.Spieltag'!AK22</f>
        <v>14</v>
      </c>
      <c r="AJ22" s="23">
        <f>AG22+AH22</f>
        <v>410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'9.Spieltag'!B23</f>
        <v>Mike04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>IF(OR(EXACT($X$7,X23)*(EXACT($Y$7,Y23)))=TRUE,$AO$9,IF(($Y$7-$X$7=Y23-X23),$AO$8,IF(OR(EXACT($X$7&gt;$Y$7,X23&gt;Y23)*EXACT($X$7=$Y$7,X23=Y23)*EXACT($X$7&lt;$Y$7,X23&lt;Y23)),$AO$7,0)))</f>
        <v>5</v>
      </c>
      <c r="AA23" s="17"/>
      <c r="AB23" s="18"/>
      <c r="AC23" s="19" t="str">
        <f t="shared" si="12"/>
        <v>5</v>
      </c>
      <c r="AD23" s="27"/>
      <c r="AE23" s="25"/>
      <c r="AF23" s="19"/>
      <c r="AG23" s="20">
        <f>E23+H23+K23+N23+Q23+T23+W23+Z23+AC23+AF23</f>
        <v>45</v>
      </c>
      <c r="AH23" s="21">
        <f>'9.Spieltag'!AJ23</f>
        <v>364</v>
      </c>
      <c r="AI23" s="28">
        <f>'9.Spieltag'!AK23</f>
        <v>16</v>
      </c>
      <c r="AJ23" s="23">
        <f>AG23+AH23</f>
        <v>409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'9.Spieltag'!B24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/>
      <c r="AB24" s="18"/>
      <c r="AC24" s="19" t="str">
        <f t="shared" si="12"/>
        <v>5</v>
      </c>
      <c r="AD24" s="27"/>
      <c r="AE24" s="25"/>
      <c r="AF24" s="19"/>
      <c r="AG24" s="20">
        <f>E24+H24+K24+N24+Q24+T24+W24+Z24+AC24+AF24</f>
        <v>45</v>
      </c>
      <c r="AH24" s="21">
        <f>'9.Spieltag'!AJ24</f>
        <v>362</v>
      </c>
      <c r="AI24" s="28">
        <f>'9.Spieltag'!AK24</f>
        <v>17</v>
      </c>
      <c r="AJ24" s="23">
        <f>AG24+AH24</f>
        <v>407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'9.Spieltag'!B25</f>
        <v>0</v>
      </c>
      <c r="C25" s="17"/>
      <c r="D25" s="18"/>
      <c r="E25" s="77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E25+H25+K25+N25+Q25+T25+W25+Z25+AC25+AF25</f>
        <v>0</v>
      </c>
      <c r="AH25" s="21">
        <f>'9.Spieltag'!AJ25</f>
        <v>0</v>
      </c>
      <c r="AI25" s="28">
        <f>'9.Spieltag'!AK25</f>
        <v>18</v>
      </c>
      <c r="AJ25" s="23">
        <f t="shared" ref="AJ25:AJ26" si="15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'9.Spieltag'!B26</f>
        <v>0</v>
      </c>
      <c r="C26" s="17"/>
      <c r="D26" s="18"/>
      <c r="E26" s="77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>
        <f>'9.Spieltag'!AJ26</f>
        <v>0</v>
      </c>
      <c r="AI26" s="28">
        <f>'9.Spieltag'!AK26</f>
        <v>18</v>
      </c>
      <c r="AJ26" s="23">
        <f t="shared" si="15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7" priority="6">
      <formula>($AG8&gt;40)</formula>
    </cfRule>
  </conditionalFormatting>
  <conditionalFormatting sqref="C4 AA4">
    <cfRule type="cellIs" dxfId="126" priority="2" operator="equal">
      <formula>"Schalke 04"</formula>
    </cfRule>
  </conditionalFormatting>
  <conditionalFormatting sqref="F4 I4 L4 O4 R4 U4 X4 C6 F6 I6 L6 O6 R6 U6 X6 AA6">
    <cfRule type="cellIs" dxfId="125" priority="3" operator="equal">
      <formula>"Schalke 04"</formula>
    </cfRule>
  </conditionalFormatting>
  <conditionalFormatting sqref="AG1:AG26 AG28:AG1048576">
    <cfRule type="top10" dxfId="124" priority="1525" rank="3"/>
  </conditionalFormatting>
  <conditionalFormatting sqref="AI8:AI26">
    <cfRule type="colorScale" priority="13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3" priority="101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O104"/>
  <sheetViews>
    <sheetView topLeftCell="A4" workbookViewId="0">
      <selection activeCell="F4" sqref="F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F2" s="1"/>
      <c r="R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24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'10.Spieltag'!B8</f>
        <v>Delze1312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1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'10.Spieltag'!AJ8</f>
        <v>419</v>
      </c>
      <c r="AI8" s="28">
        <f>'10.Spieltag'!AK8</f>
        <v>1</v>
      </c>
      <c r="AJ8" s="23">
        <f t="shared" ref="AJ8:AJ19" si="10">AG8+AH8</f>
        <v>464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>AK9</f>
        <v>1</v>
      </c>
      <c r="B9" s="20" t="str">
        <f>'10.Spieltag'!B9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'10.Spieltag'!AJ9</f>
        <v>419</v>
      </c>
      <c r="AI9" s="28">
        <f>'10.Spieltag'!AK9</f>
        <v>1</v>
      </c>
      <c r="AJ9" s="23">
        <f t="shared" si="10"/>
        <v>464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'10.Spieltag'!B10</f>
        <v>shiny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12"/>
        <v>5</v>
      </c>
      <c r="AD10" s="27"/>
      <c r="AE10" s="25"/>
      <c r="AF10" s="19"/>
      <c r="AG10" s="20">
        <f t="shared" si="9"/>
        <v>45</v>
      </c>
      <c r="AH10" s="21">
        <f>'10.Spieltag'!AJ10</f>
        <v>419</v>
      </c>
      <c r="AI10" s="28">
        <f>'10.Spieltag'!AK10</f>
        <v>1</v>
      </c>
      <c r="AJ10" s="23">
        <f t="shared" si="10"/>
        <v>464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'10.Spieltag'!B11</f>
        <v>Nico1904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12"/>
        <v>5</v>
      </c>
      <c r="AD11" s="27"/>
      <c r="AE11" s="25"/>
      <c r="AF11" s="19"/>
      <c r="AG11" s="20">
        <f t="shared" si="9"/>
        <v>45</v>
      </c>
      <c r="AH11" s="21">
        <f>'10.Spieltag'!AJ11</f>
        <v>416</v>
      </c>
      <c r="AI11" s="28">
        <f>'10.Spieltag'!AK11</f>
        <v>4</v>
      </c>
      <c r="AJ11" s="23">
        <f t="shared" si="10"/>
        <v>461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'10.Spieltag'!B12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12"/>
        <v>5</v>
      </c>
      <c r="AD12" s="26"/>
      <c r="AE12" s="25"/>
      <c r="AF12" s="19"/>
      <c r="AG12" s="20">
        <f t="shared" si="9"/>
        <v>45</v>
      </c>
      <c r="AH12" s="21">
        <f>'10.Spieltag'!AJ12</f>
        <v>415</v>
      </c>
      <c r="AI12" s="28">
        <f>'10.Spieltag'!AK12</f>
        <v>5</v>
      </c>
      <c r="AJ12" s="23">
        <f t="shared" si="10"/>
        <v>460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'10.Spieltag'!B13</f>
        <v>atschi91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12"/>
        <v>5</v>
      </c>
      <c r="AD13" s="27"/>
      <c r="AE13" s="25"/>
      <c r="AF13" s="19"/>
      <c r="AG13" s="20">
        <f t="shared" si="9"/>
        <v>45</v>
      </c>
      <c r="AH13" s="21">
        <f>'10.Spieltag'!AJ13</f>
        <v>414</v>
      </c>
      <c r="AI13" s="28">
        <f>'10.Spieltag'!AK13</f>
        <v>6</v>
      </c>
      <c r="AJ13" s="23">
        <f t="shared" si="10"/>
        <v>459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'10.Spieltag'!B14</f>
        <v>FlorianS04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12"/>
        <v>5</v>
      </c>
      <c r="AD14" s="27"/>
      <c r="AE14" s="25"/>
      <c r="AF14" s="19"/>
      <c r="AG14" s="20">
        <f t="shared" si="9"/>
        <v>45</v>
      </c>
      <c r="AH14" s="21">
        <f>'10.Spieltag'!AJ14</f>
        <v>414</v>
      </c>
      <c r="AI14" s="28">
        <f>'10.Spieltag'!AK14</f>
        <v>6</v>
      </c>
      <c r="AJ14" s="23">
        <f t="shared" si="10"/>
        <v>459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6</v>
      </c>
      <c r="B15" s="20" t="str">
        <f>'10.Spieltag'!B15</f>
        <v>Thomas Bülles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>IF(OR(EXACT($X$7,X15)*(EXACT($Y$7,Y15)))=TRUE,$AO$9,IF(($Y$7-$X$7=Y15-X15),#REF!,IF(OR(EXACT($X$7&gt;$Y$7,X15&gt;Y15)*EXACT($X$7=$Y$7,X15=Y15)*EXACT($X$7&lt;$Y$7,X15&lt;Y15)),$AO$7,0)))</f>
        <v>5</v>
      </c>
      <c r="AA15" s="17"/>
      <c r="AB15" s="18"/>
      <c r="AC15" s="19" t="str">
        <f t="shared" si="12"/>
        <v>5</v>
      </c>
      <c r="AD15" s="27"/>
      <c r="AE15" s="25"/>
      <c r="AF15" s="19"/>
      <c r="AG15" s="20">
        <f t="shared" si="9"/>
        <v>45</v>
      </c>
      <c r="AH15" s="21">
        <f>'10.Spieltag'!AJ15</f>
        <v>414</v>
      </c>
      <c r="AI15" s="28">
        <f>'10.Spieltag'!AK15</f>
        <v>6</v>
      </c>
      <c r="AJ15" s="23">
        <f t="shared" si="10"/>
        <v>459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9</v>
      </c>
      <c r="B16" s="20" t="str">
        <f>'10.Spieltag'!B16</f>
        <v>jupp04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>IF(OR(EXACT($X$7,X16)*(EXACT($Y$7,Y16)))=TRUE,$AO$9,IF(($Y$7-$X$7=Y16-X16),#REF!,IF(OR(EXACT($X$7&gt;$Y$7,X16&gt;Y16)*EXACT($X$7=$Y$7,X16=Y16)*EXACT($X$7&lt;$Y$7,X16&lt;Y16)),$AO$7,0)))</f>
        <v>5</v>
      </c>
      <c r="AA16" s="17"/>
      <c r="AB16" s="18"/>
      <c r="AC16" s="19" t="str">
        <f t="shared" si="12"/>
        <v>5</v>
      </c>
      <c r="AD16" s="27"/>
      <c r="AE16" s="25"/>
      <c r="AF16" s="19"/>
      <c r="AG16" s="20">
        <f t="shared" si="9"/>
        <v>45</v>
      </c>
      <c r="AH16" s="21">
        <f>'10.Spieltag'!AJ16</f>
        <v>413</v>
      </c>
      <c r="AI16" s="28">
        <f>'10.Spieltag'!AK16</f>
        <v>9</v>
      </c>
      <c r="AJ16" s="23">
        <f t="shared" si="10"/>
        <v>458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'10.Spieltag'!B17</f>
        <v>Reinhold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>IF(OR(EXACT($X$7,X17)*(EXACT($Y$7,Y17)))=TRUE,$AO$9,IF(($Y$7-$X$7=Y17-X17),$AO$8,IF(OR(EXACT($X$7&gt;$Y$7,X17&gt;Y17)*EXACT($X$7=$Y$7,X17=Y17)*EXACT($X$7&lt;$Y$7,X17&lt;Y17)),$AO$7,0)))</f>
        <v>5</v>
      </c>
      <c r="AA17" s="17"/>
      <c r="AB17" s="18"/>
      <c r="AC17" s="19" t="str">
        <f t="shared" si="12"/>
        <v>5</v>
      </c>
      <c r="AD17" s="27"/>
      <c r="AE17" s="25"/>
      <c r="AF17" s="19"/>
      <c r="AG17" s="20">
        <f t="shared" si="9"/>
        <v>45</v>
      </c>
      <c r="AH17" s="21">
        <f>'10.Spieltag'!AJ17</f>
        <v>413</v>
      </c>
      <c r="AI17" s="28">
        <f>'10.Spieltag'!AK17</f>
        <v>9</v>
      </c>
      <c r="AJ17" s="23">
        <f t="shared" si="10"/>
        <v>458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'10.Spieltag'!B18</f>
        <v>Schalt04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>IF(OR(EXACT($X$7,X18)*(EXACT($Y$7,Y18)))=TRUE,$AO$9,IF(($Y$7-$X$7=Y18-X18),$AO$8,IF(OR(EXACT($X$7&gt;$Y$7,X18&gt;Y18)*EXACT($X$7=$Y$7,X18=Y18)*EXACT($X$7&lt;$Y$7,X18&lt;Y18)),$AO$7,0)))</f>
        <v>5</v>
      </c>
      <c r="AA18" s="17"/>
      <c r="AB18" s="18"/>
      <c r="AC18" s="19" t="str">
        <f t="shared" si="12"/>
        <v>5</v>
      </c>
      <c r="AD18" s="27"/>
      <c r="AE18" s="25"/>
      <c r="AF18" s="19"/>
      <c r="AG18" s="20">
        <f t="shared" si="9"/>
        <v>45</v>
      </c>
      <c r="AH18" s="21">
        <f>'10.Spieltag'!AJ18</f>
        <v>412</v>
      </c>
      <c r="AI18" s="28">
        <f>'10.Spieltag'!AK18</f>
        <v>11</v>
      </c>
      <c r="AJ18" s="23">
        <f t="shared" si="10"/>
        <v>457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'10.Spieltag'!B19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>IF(OR(EXACT($X$7,X19)*(EXACT($Y$7,Y19)))=TRUE,$AO$9,IF(($Y$7-$X$7=Y19-X19),$AO$8,IF(OR(EXACT($X$7&gt;$Y$7,X19&gt;Y19)*EXACT($X$7=$Y$7,X19=Y19)*EXACT($X$7&lt;$Y$7,X19&lt;Y19)),$AO$7,0)))</f>
        <v>5</v>
      </c>
      <c r="AA19" s="17"/>
      <c r="AB19" s="18"/>
      <c r="AC19" s="19" t="str">
        <f t="shared" si="12"/>
        <v>5</v>
      </c>
      <c r="AD19" s="27"/>
      <c r="AE19" s="25"/>
      <c r="AF19" s="19"/>
      <c r="AG19" s="20">
        <f t="shared" si="9"/>
        <v>45</v>
      </c>
      <c r="AH19" s="21">
        <f>'10.Spieltag'!AJ19</f>
        <v>411</v>
      </c>
      <c r="AI19" s="28">
        <f>'10.Spieltag'!AK19</f>
        <v>12</v>
      </c>
      <c r="AJ19" s="23">
        <f t="shared" si="10"/>
        <v>456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'10.Spieltag'!B20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>IF(OR(EXACT($X$7,X20)*(EXACT($Y$7,Y20)))=TRUE,$AO$9,IF(($Y$7-$X$7=Y20-X20),#REF!,IF(OR(EXACT($X$7&gt;$Y$7,X20&gt;Y20)*EXACT($X$7=$Y$7,X20=Y20)*EXACT($X$7&lt;$Y$7,X20&lt;Y20)),$AO$7,0)))</f>
        <v>5</v>
      </c>
      <c r="AA20" s="17"/>
      <c r="AB20" s="18"/>
      <c r="AC20" s="19" t="str">
        <f t="shared" si="12"/>
        <v>5</v>
      </c>
      <c r="AD20" s="27"/>
      <c r="AE20" s="25"/>
      <c r="AF20" s="19"/>
      <c r="AG20" s="20">
        <f>E20+H20+K20+N20+Q20+T20+W20+Z20+AC20+AF20</f>
        <v>45</v>
      </c>
      <c r="AH20" s="21">
        <f>'10.Spieltag'!AJ20</f>
        <v>411</v>
      </c>
      <c r="AI20" s="28">
        <f>'10.Spieltag'!AK20</f>
        <v>12</v>
      </c>
      <c r="AJ20" s="23">
        <f>AG20+AH20</f>
        <v>456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'10.Spieltag'!B21</f>
        <v>Lola04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>IF(OR(EXACT($X$7,X21)*(EXACT($Y$7,Y21)))=TRUE,$AO$9,IF(($Y$7-$X$7=Y21-X21),$AO16,IF(OR(EXACT($X$7&gt;$Y$7,X21&gt;Y21)*EXACT($X$7=$Y$7,X21=Y21)*EXACT($X$7&lt;$Y$7,X21&lt;Y21)),$AO$7,0)))</f>
        <v>5</v>
      </c>
      <c r="AA21" s="17"/>
      <c r="AB21" s="18"/>
      <c r="AC21" s="19" t="str">
        <f t="shared" si="12"/>
        <v>5</v>
      </c>
      <c r="AD21" s="27"/>
      <c r="AE21" s="25"/>
      <c r="AF21" s="19"/>
      <c r="AG21" s="20">
        <f>E21+H21+K21+N21+Q21+T21+W21+Z21+AC21+AF21</f>
        <v>45</v>
      </c>
      <c r="AH21" s="21">
        <f>'10.Spieltag'!AJ21</f>
        <v>410</v>
      </c>
      <c r="AI21" s="28">
        <f>'10.Spieltag'!AK21</f>
        <v>14</v>
      </c>
      <c r="AJ21" s="23">
        <f>AG21+AH21</f>
        <v>455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'10.Spieltag'!B22</f>
        <v>UltraGE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>IF(OR(EXACT($X$7,X22)*(EXACT($Y$7,Y22)))=TRUE,$AO$9,IF(($Y$7-$X$7=Y22-X22),$AO$8,IF(OR(EXACT($X$7&gt;$Y$7,X22&gt;Y22)*EXACT($X$7=$Y$7,X22=Y22)*EXACT($X$7&lt;$Y$7,X22&lt;Y22)),$AO$7,0)))</f>
        <v>5</v>
      </c>
      <c r="AA22" s="17"/>
      <c r="AB22" s="18"/>
      <c r="AC22" s="19" t="str">
        <f t="shared" si="12"/>
        <v>5</v>
      </c>
      <c r="AD22" s="27"/>
      <c r="AE22" s="25"/>
      <c r="AF22" s="19"/>
      <c r="AG22" s="20">
        <f>E22+H22+K22+N22+Q22+T22+W22+Z22+AC22+AF22</f>
        <v>45</v>
      </c>
      <c r="AH22" s="21">
        <f>'10.Spieltag'!AJ22</f>
        <v>410</v>
      </c>
      <c r="AI22" s="28">
        <f>'10.Spieltag'!AK22</f>
        <v>14</v>
      </c>
      <c r="AJ22" s="23">
        <f>AG22+AH22</f>
        <v>455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'10.Spieltag'!B23</f>
        <v>Mike04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>IF(OR(EXACT($X$7,X23)*(EXACT($Y$7,Y23)))=TRUE,$AO$9,IF(($Y$7-$X$7=Y23-X23),$AO$8,IF(OR(EXACT($X$7&gt;$Y$7,X23&gt;Y23)*EXACT($X$7=$Y$7,X23=Y23)*EXACT($X$7&lt;$Y$7,X23&lt;Y23)),$AO$7,0)))</f>
        <v>5</v>
      </c>
      <c r="AA23" s="17"/>
      <c r="AB23" s="18"/>
      <c r="AC23" s="19" t="str">
        <f t="shared" si="12"/>
        <v>5</v>
      </c>
      <c r="AD23" s="27"/>
      <c r="AE23" s="25"/>
      <c r="AF23" s="19"/>
      <c r="AG23" s="20">
        <f>E23+H23+K23+N23+Q23+T23+W23+Z23+AC23+AF23</f>
        <v>45</v>
      </c>
      <c r="AH23" s="21">
        <f>'10.Spieltag'!AJ23</f>
        <v>409</v>
      </c>
      <c r="AI23" s="28">
        <f>'10.Spieltag'!AK23</f>
        <v>16</v>
      </c>
      <c r="AJ23" s="23">
        <f>AG23+AH23</f>
        <v>454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'10.Spieltag'!B24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/>
      <c r="AB24" s="18"/>
      <c r="AC24" s="19" t="str">
        <f t="shared" si="12"/>
        <v>5</v>
      </c>
      <c r="AD24" s="27"/>
      <c r="AE24" s="25"/>
      <c r="AF24" s="19"/>
      <c r="AG24" s="20">
        <f>E24+H24+K24+N24+Q24+T24+W24+Z24+AC24+AF24</f>
        <v>45</v>
      </c>
      <c r="AH24" s="21">
        <f>'10.Spieltag'!AJ24</f>
        <v>407</v>
      </c>
      <c r="AI24" s="28">
        <f>'10.Spieltag'!AK24</f>
        <v>17</v>
      </c>
      <c r="AJ24" s="23">
        <f>AG24+AH24</f>
        <v>452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2" priority="6">
      <formula>($AG8&gt;40)</formula>
    </cfRule>
  </conditionalFormatting>
  <conditionalFormatting sqref="C1 F1 I1 L1 O1 R1 U1 AA1 R3 U3 X3 AA3">
    <cfRule type="cellIs" dxfId="121" priority="3" operator="equal">
      <formula>"Schalke 04"</formula>
    </cfRule>
  </conditionalFormatting>
  <conditionalFormatting sqref="X1 C3 F3 I3 L3 O3">
    <cfRule type="cellIs" dxfId="120" priority="2" operator="equal">
      <formula>"Schalke 04"</formula>
    </cfRule>
  </conditionalFormatting>
  <conditionalFormatting sqref="AG1:AG26 AG28:AG1048576">
    <cfRule type="top10" dxfId="119" priority="1520" rank="3"/>
  </conditionalFormatting>
  <conditionalFormatting sqref="AI8:AI26">
    <cfRule type="colorScale" priority="13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8" priority="99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O104"/>
  <sheetViews>
    <sheetView topLeftCell="A6" workbookViewId="0">
      <selection activeCell="F4" sqref="F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F2" s="1"/>
      <c r="I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25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'11.Spieltag'!B8</f>
        <v>Delze1312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1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'11.Spieltag'!AJ8</f>
        <v>464</v>
      </c>
      <c r="AI8" s="28">
        <f>'11.Spieltag'!AK8</f>
        <v>1</v>
      </c>
      <c r="AJ8" s="23">
        <f t="shared" ref="AJ8:AJ19" si="10">AG8+AH8</f>
        <v>509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'11.Spieltag'!B9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'11.Spieltag'!AJ9</f>
        <v>464</v>
      </c>
      <c r="AI9" s="28">
        <f>'11.Spieltag'!AK9</f>
        <v>1</v>
      </c>
      <c r="AJ9" s="23">
        <f t="shared" si="10"/>
        <v>509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'11.Spieltag'!B10</f>
        <v>shiny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12"/>
        <v>5</v>
      </c>
      <c r="AD10" s="27"/>
      <c r="AE10" s="25"/>
      <c r="AF10" s="19"/>
      <c r="AG10" s="20">
        <f t="shared" si="9"/>
        <v>45</v>
      </c>
      <c r="AH10" s="21">
        <f>'11.Spieltag'!AJ10</f>
        <v>464</v>
      </c>
      <c r="AI10" s="28">
        <f>'11.Spieltag'!AK10</f>
        <v>1</v>
      </c>
      <c r="AJ10" s="23">
        <f t="shared" si="10"/>
        <v>509</v>
      </c>
      <c r="AK10" s="24">
        <f t="shared" si="11"/>
        <v>1</v>
      </c>
      <c r="AL10" s="72"/>
    </row>
    <row r="11" spans="1:41" ht="24.95" customHeight="1" thickBot="1" x14ac:dyDescent="0.25">
      <c r="A11" s="28">
        <f>AK11</f>
        <v>4</v>
      </c>
      <c r="B11" s="20" t="str">
        <f>'11.Spieltag'!B11</f>
        <v>Nico1904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12"/>
        <v>5</v>
      </c>
      <c r="AD11" s="27"/>
      <c r="AE11" s="25"/>
      <c r="AF11" s="19"/>
      <c r="AG11" s="20">
        <f t="shared" si="9"/>
        <v>45</v>
      </c>
      <c r="AH11" s="21">
        <f>'11.Spieltag'!AJ11</f>
        <v>461</v>
      </c>
      <c r="AI11" s="28">
        <f>'11.Spieltag'!AK11</f>
        <v>4</v>
      </c>
      <c r="AJ11" s="23">
        <f t="shared" si="10"/>
        <v>506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'11.Spieltag'!B12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12"/>
        <v>5</v>
      </c>
      <c r="AD12" s="26"/>
      <c r="AE12" s="25"/>
      <c r="AF12" s="19"/>
      <c r="AG12" s="20">
        <f t="shared" si="9"/>
        <v>45</v>
      </c>
      <c r="AH12" s="21">
        <f>'11.Spieltag'!AJ12</f>
        <v>460</v>
      </c>
      <c r="AI12" s="28">
        <f>'11.Spieltag'!AK12</f>
        <v>5</v>
      </c>
      <c r="AJ12" s="23">
        <f t="shared" si="10"/>
        <v>505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'11.Spieltag'!B13</f>
        <v>atschi91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12"/>
        <v>5</v>
      </c>
      <c r="AD13" s="27"/>
      <c r="AE13" s="25"/>
      <c r="AF13" s="19"/>
      <c r="AG13" s="20">
        <f t="shared" si="9"/>
        <v>45</v>
      </c>
      <c r="AH13" s="21">
        <f>'11.Spieltag'!AJ13</f>
        <v>459</v>
      </c>
      <c r="AI13" s="28">
        <f>'11.Spieltag'!AK13</f>
        <v>6</v>
      </c>
      <c r="AJ13" s="23">
        <f t="shared" si="10"/>
        <v>504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'11.Spieltag'!B14</f>
        <v>FlorianS04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12"/>
        <v>5</v>
      </c>
      <c r="AD14" s="27"/>
      <c r="AE14" s="25"/>
      <c r="AF14" s="19"/>
      <c r="AG14" s="20">
        <f t="shared" si="9"/>
        <v>45</v>
      </c>
      <c r="AH14" s="21">
        <f>'11.Spieltag'!AJ14</f>
        <v>459</v>
      </c>
      <c r="AI14" s="28">
        <f>'11.Spieltag'!AK14</f>
        <v>6</v>
      </c>
      <c r="AJ14" s="23">
        <f t="shared" si="10"/>
        <v>504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6</v>
      </c>
      <c r="B15" s="20" t="str">
        <f>'11.Spieltag'!B15</f>
        <v>Thomas Bülles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>IF(OR(EXACT($X$7,X15)*(EXACT($Y$7,Y15)))=TRUE,$AO$9,IF(($Y$7-$X$7=Y15-X15),#REF!,IF(OR(EXACT($X$7&gt;$Y$7,X15&gt;Y15)*EXACT($X$7=$Y$7,X15=Y15)*EXACT($X$7&lt;$Y$7,X15&lt;Y15)),$AO$7,0)))</f>
        <v>5</v>
      </c>
      <c r="AA15" s="17"/>
      <c r="AB15" s="18"/>
      <c r="AC15" s="19" t="str">
        <f t="shared" si="12"/>
        <v>5</v>
      </c>
      <c r="AD15" s="27"/>
      <c r="AE15" s="25"/>
      <c r="AF15" s="19"/>
      <c r="AG15" s="20">
        <f t="shared" si="9"/>
        <v>45</v>
      </c>
      <c r="AH15" s="21">
        <f>'11.Spieltag'!AJ15</f>
        <v>459</v>
      </c>
      <c r="AI15" s="28">
        <f>'11.Spieltag'!AK15</f>
        <v>6</v>
      </c>
      <c r="AJ15" s="23">
        <f t="shared" si="10"/>
        <v>504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9</v>
      </c>
      <c r="B16" s="20" t="str">
        <f>'11.Spieltag'!B16</f>
        <v>jupp04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>IF(OR(EXACT($X$7,X16)*(EXACT($Y$7,Y16)))=TRUE,$AO$9,IF(($Y$7-$X$7=Y16-X16),#REF!,IF(OR(EXACT($X$7&gt;$Y$7,X16&gt;Y16)*EXACT($X$7=$Y$7,X16=Y16)*EXACT($X$7&lt;$Y$7,X16&lt;Y16)),$AO$7,0)))</f>
        <v>5</v>
      </c>
      <c r="AA16" s="17"/>
      <c r="AB16" s="18"/>
      <c r="AC16" s="19" t="str">
        <f t="shared" si="12"/>
        <v>5</v>
      </c>
      <c r="AD16" s="27"/>
      <c r="AE16" s="25"/>
      <c r="AF16" s="19"/>
      <c r="AG16" s="20">
        <f t="shared" si="9"/>
        <v>45</v>
      </c>
      <c r="AH16" s="21">
        <f>'11.Spieltag'!AJ16</f>
        <v>458</v>
      </c>
      <c r="AI16" s="28">
        <f>'11.Spieltag'!AK16</f>
        <v>9</v>
      </c>
      <c r="AJ16" s="23">
        <f t="shared" si="10"/>
        <v>503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'11.Spieltag'!B17</f>
        <v>Reinhold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>IF(OR(EXACT($X$7,X17)*(EXACT($Y$7,Y17)))=TRUE,$AO$9,IF(($Y$7-$X$7=Y17-X17),$AO$8,IF(OR(EXACT($X$7&gt;$Y$7,X17&gt;Y17)*EXACT($X$7=$Y$7,X17=Y17)*EXACT($X$7&lt;$Y$7,X17&lt;Y17)),$AO$7,0)))</f>
        <v>5</v>
      </c>
      <c r="AA17" s="17"/>
      <c r="AB17" s="18"/>
      <c r="AC17" s="19" t="str">
        <f t="shared" si="12"/>
        <v>5</v>
      </c>
      <c r="AD17" s="27"/>
      <c r="AE17" s="25"/>
      <c r="AF17" s="19"/>
      <c r="AG17" s="20">
        <f t="shared" si="9"/>
        <v>45</v>
      </c>
      <c r="AH17" s="21">
        <f>'11.Spieltag'!AJ17</f>
        <v>458</v>
      </c>
      <c r="AI17" s="28">
        <f>'11.Spieltag'!AK17</f>
        <v>9</v>
      </c>
      <c r="AJ17" s="23">
        <f t="shared" si="10"/>
        <v>503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'11.Spieltag'!B18</f>
        <v>Schalt04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>IF(OR(EXACT($X$7,X18)*(EXACT($Y$7,Y18)))=TRUE,$AO$9,IF(($Y$7-$X$7=Y18-X18),$AO$8,IF(OR(EXACT($X$7&gt;$Y$7,X18&gt;Y18)*EXACT($X$7=$Y$7,X18=Y18)*EXACT($X$7&lt;$Y$7,X18&lt;Y18)),$AO$7,0)))</f>
        <v>5</v>
      </c>
      <c r="AA18" s="17"/>
      <c r="AB18" s="18"/>
      <c r="AC18" s="19" t="str">
        <f t="shared" si="12"/>
        <v>5</v>
      </c>
      <c r="AD18" s="27"/>
      <c r="AE18" s="25"/>
      <c r="AF18" s="19"/>
      <c r="AG18" s="20">
        <f t="shared" si="9"/>
        <v>45</v>
      </c>
      <c r="AH18" s="21">
        <f>'11.Spieltag'!AJ18</f>
        <v>457</v>
      </c>
      <c r="AI18" s="28">
        <f>'11.Spieltag'!AK18</f>
        <v>11</v>
      </c>
      <c r="AJ18" s="23">
        <f t="shared" si="10"/>
        <v>502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'11.Spieltag'!B19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>IF(OR(EXACT($X$7,X19)*(EXACT($Y$7,Y19)))=TRUE,$AO$9,IF(($Y$7-$X$7=Y19-X19),$AO$8,IF(OR(EXACT($X$7&gt;$Y$7,X19&gt;Y19)*EXACT($X$7=$Y$7,X19=Y19)*EXACT($X$7&lt;$Y$7,X19&lt;Y19)),$AO$7,0)))</f>
        <v>5</v>
      </c>
      <c r="AA19" s="17"/>
      <c r="AB19" s="18"/>
      <c r="AC19" s="19" t="str">
        <f t="shared" si="12"/>
        <v>5</v>
      </c>
      <c r="AD19" s="27"/>
      <c r="AE19" s="25"/>
      <c r="AF19" s="19"/>
      <c r="AG19" s="20">
        <f t="shared" si="9"/>
        <v>45</v>
      </c>
      <c r="AH19" s="21">
        <f>'11.Spieltag'!AJ19</f>
        <v>456</v>
      </c>
      <c r="AI19" s="28">
        <f>'11.Spieltag'!AK19</f>
        <v>12</v>
      </c>
      <c r="AJ19" s="23">
        <f t="shared" si="10"/>
        <v>501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'11.Spieltag'!B20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>IF(OR(EXACT($X$7,X20)*(EXACT($Y$7,Y20)))=TRUE,$AO$9,IF(($Y$7-$X$7=Y20-X20),#REF!,IF(OR(EXACT($X$7&gt;$Y$7,X20&gt;Y20)*EXACT($X$7=$Y$7,X20=Y20)*EXACT($X$7&lt;$Y$7,X20&lt;Y20)),$AO$7,0)))</f>
        <v>5</v>
      </c>
      <c r="AA20" s="17"/>
      <c r="AB20" s="18"/>
      <c r="AC20" s="19" t="str">
        <f t="shared" si="12"/>
        <v>5</v>
      </c>
      <c r="AD20" s="27"/>
      <c r="AE20" s="25"/>
      <c r="AF20" s="19"/>
      <c r="AG20" s="20">
        <f>E20+H20+K20+N20+Q20+T20+W20+Z20+AC20+AF20</f>
        <v>45</v>
      </c>
      <c r="AH20" s="21">
        <f>'11.Spieltag'!AJ20</f>
        <v>456</v>
      </c>
      <c r="AI20" s="28">
        <f>'11.Spieltag'!AK20</f>
        <v>12</v>
      </c>
      <c r="AJ20" s="23">
        <f>AG20+AH20</f>
        <v>501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'11.Spieltag'!B21</f>
        <v>Lola04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>IF(OR(EXACT($X$7,X21)*(EXACT($Y$7,Y21)))=TRUE,$AO$9,IF(($Y$7-$X$7=Y21-X21),$AO16,IF(OR(EXACT($X$7&gt;$Y$7,X21&gt;Y21)*EXACT($X$7=$Y$7,X21=Y21)*EXACT($X$7&lt;$Y$7,X21&lt;Y21)),$AO$7,0)))</f>
        <v>5</v>
      </c>
      <c r="AA21" s="17"/>
      <c r="AB21" s="18"/>
      <c r="AC21" s="19" t="str">
        <f t="shared" si="12"/>
        <v>5</v>
      </c>
      <c r="AD21" s="27"/>
      <c r="AE21" s="25"/>
      <c r="AF21" s="19"/>
      <c r="AG21" s="20">
        <f>E21+H21+K21+N21+Q21+T21+W21+Z21+AC21+AF21</f>
        <v>45</v>
      </c>
      <c r="AH21" s="21">
        <f>'11.Spieltag'!AJ21</f>
        <v>455</v>
      </c>
      <c r="AI21" s="28">
        <f>'11.Spieltag'!AK21</f>
        <v>14</v>
      </c>
      <c r="AJ21" s="23">
        <f>AG21+AH21</f>
        <v>500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'11.Spieltag'!B22</f>
        <v>UltraGE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>IF(OR(EXACT($X$7,X22)*(EXACT($Y$7,Y22)))=TRUE,$AO$9,IF(($Y$7-$X$7=Y22-X22),$AO$8,IF(OR(EXACT($X$7&gt;$Y$7,X22&gt;Y22)*EXACT($X$7=$Y$7,X22=Y22)*EXACT($X$7&lt;$Y$7,X22&lt;Y22)),$AO$7,0)))</f>
        <v>5</v>
      </c>
      <c r="AA22" s="17"/>
      <c r="AB22" s="18"/>
      <c r="AC22" s="19" t="str">
        <f t="shared" si="12"/>
        <v>5</v>
      </c>
      <c r="AD22" s="27"/>
      <c r="AE22" s="25"/>
      <c r="AF22" s="19"/>
      <c r="AG22" s="20">
        <f>E22+H22+K22+N22+Q22+T22+W22+Z22+AC22+AF22</f>
        <v>45</v>
      </c>
      <c r="AH22" s="21">
        <f>'11.Spieltag'!AJ22</f>
        <v>455</v>
      </c>
      <c r="AI22" s="28">
        <f>'11.Spieltag'!AK22</f>
        <v>14</v>
      </c>
      <c r="AJ22" s="23">
        <f>AG22+AH22</f>
        <v>500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'11.Spieltag'!B23</f>
        <v>Mike04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>IF(OR(EXACT($X$7,X23)*(EXACT($Y$7,Y23)))=TRUE,$AO$9,IF(($Y$7-$X$7=Y23-X23),$AO$8,IF(OR(EXACT($X$7&gt;$Y$7,X23&gt;Y23)*EXACT($X$7=$Y$7,X23=Y23)*EXACT($X$7&lt;$Y$7,X23&lt;Y23)),$AO$7,0)))</f>
        <v>5</v>
      </c>
      <c r="AA23" s="17"/>
      <c r="AB23" s="18"/>
      <c r="AC23" s="19" t="str">
        <f t="shared" si="12"/>
        <v>5</v>
      </c>
      <c r="AD23" s="27"/>
      <c r="AE23" s="25"/>
      <c r="AF23" s="19"/>
      <c r="AG23" s="20">
        <f>E23+H23+K23+N23+Q23+T23+W23+Z23+AC23+AF23</f>
        <v>45</v>
      </c>
      <c r="AH23" s="21">
        <f>'11.Spieltag'!AJ23</f>
        <v>454</v>
      </c>
      <c r="AI23" s="28">
        <f>'11.Spieltag'!AK23</f>
        <v>16</v>
      </c>
      <c r="AJ23" s="23">
        <f>AG23+AH23</f>
        <v>499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'11.Spieltag'!B24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/>
      <c r="AB24" s="18"/>
      <c r="AC24" s="19" t="str">
        <f t="shared" si="12"/>
        <v>5</v>
      </c>
      <c r="AD24" s="27"/>
      <c r="AE24" s="25"/>
      <c r="AF24" s="19"/>
      <c r="AG24" s="20">
        <f>E24+H24+K24+N24+Q24+T24+W24+Z24+AC24+AF24</f>
        <v>45</v>
      </c>
      <c r="AH24" s="21">
        <f>'11.Spieltag'!AJ24</f>
        <v>452</v>
      </c>
      <c r="AI24" s="28">
        <f>'11.Spieltag'!AK24</f>
        <v>17</v>
      </c>
      <c r="AJ24" s="23">
        <f>AG24+AH24</f>
        <v>497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13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13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7" priority="6">
      <formula>($AG8&gt;40)</formula>
    </cfRule>
  </conditionalFormatting>
  <conditionalFormatting sqref="C1 AA1 C3 I3 R3 AA3">
    <cfRule type="cellIs" dxfId="116" priority="2" operator="equal">
      <formula>"Schalke 04"</formula>
    </cfRule>
  </conditionalFormatting>
  <conditionalFormatting sqref="F1 I1 L1 O1 R1 U1 X1 F3 L3 O3 U3 X3">
    <cfRule type="cellIs" dxfId="115" priority="3" operator="equal">
      <formula>"Schalke 04"</formula>
    </cfRule>
  </conditionalFormatting>
  <conditionalFormatting sqref="AG1:AG26 AG28:AG1048576">
    <cfRule type="top10" dxfId="114" priority="1515" rank="3"/>
  </conditionalFormatting>
  <conditionalFormatting sqref="AI8:AI26">
    <cfRule type="colorScale" priority="13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O104"/>
  <sheetViews>
    <sheetView workbookViewId="0">
      <selection activeCell="F4" sqref="F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27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'12.Spieltag'!B8</f>
        <v>Delze1312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1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'12.Spieltag'!AJ8</f>
        <v>509</v>
      </c>
      <c r="AI8" s="28">
        <f>'12.Spieltag'!AK8</f>
        <v>1</v>
      </c>
      <c r="AJ8" s="23">
        <f t="shared" ref="AJ8:AJ19" si="10">AG8+AH8</f>
        <v>554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'12.Spieltag'!B9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'12.Spieltag'!AJ9</f>
        <v>509</v>
      </c>
      <c r="AI9" s="28">
        <f>'12.Spieltag'!AK9</f>
        <v>1</v>
      </c>
      <c r="AJ9" s="23">
        <f t="shared" si="10"/>
        <v>554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'12.Spieltag'!B10</f>
        <v>shiny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12"/>
        <v>5</v>
      </c>
      <c r="AD10" s="27"/>
      <c r="AE10" s="25"/>
      <c r="AF10" s="19"/>
      <c r="AG10" s="20">
        <f t="shared" si="9"/>
        <v>45</v>
      </c>
      <c r="AH10" s="21">
        <f>'12.Spieltag'!AJ10</f>
        <v>509</v>
      </c>
      <c r="AI10" s="28">
        <f>'12.Spieltag'!AK10</f>
        <v>1</v>
      </c>
      <c r="AJ10" s="23">
        <f t="shared" si="10"/>
        <v>554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'12.Spieltag'!B11</f>
        <v>Nico1904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12"/>
        <v>5</v>
      </c>
      <c r="AD11" s="27"/>
      <c r="AE11" s="25"/>
      <c r="AF11" s="19"/>
      <c r="AG11" s="20">
        <f t="shared" si="9"/>
        <v>45</v>
      </c>
      <c r="AH11" s="21">
        <f>'12.Spieltag'!AJ11</f>
        <v>506</v>
      </c>
      <c r="AI11" s="28">
        <f>'12.Spieltag'!AK11</f>
        <v>4</v>
      </c>
      <c r="AJ11" s="23">
        <f t="shared" si="10"/>
        <v>551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'12.Spieltag'!B12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12"/>
        <v>5</v>
      </c>
      <c r="AD12" s="26"/>
      <c r="AE12" s="25"/>
      <c r="AF12" s="19"/>
      <c r="AG12" s="20">
        <f t="shared" si="9"/>
        <v>45</v>
      </c>
      <c r="AH12" s="21">
        <f>'12.Spieltag'!AJ12</f>
        <v>505</v>
      </c>
      <c r="AI12" s="28">
        <f>'12.Spieltag'!AK12</f>
        <v>5</v>
      </c>
      <c r="AJ12" s="23">
        <f t="shared" si="10"/>
        <v>550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'12.Spieltag'!B13</f>
        <v>atschi91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12"/>
        <v>5</v>
      </c>
      <c r="AD13" s="27"/>
      <c r="AE13" s="25"/>
      <c r="AF13" s="19"/>
      <c r="AG13" s="20">
        <f t="shared" si="9"/>
        <v>45</v>
      </c>
      <c r="AH13" s="21">
        <f>'12.Spieltag'!AJ13</f>
        <v>504</v>
      </c>
      <c r="AI13" s="28">
        <f>'12.Spieltag'!AK13</f>
        <v>6</v>
      </c>
      <c r="AJ13" s="23">
        <f t="shared" si="10"/>
        <v>549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'12.Spieltag'!B14</f>
        <v>FlorianS04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12"/>
        <v>5</v>
      </c>
      <c r="AD14" s="27"/>
      <c r="AE14" s="25"/>
      <c r="AF14" s="19"/>
      <c r="AG14" s="20">
        <f t="shared" si="9"/>
        <v>45</v>
      </c>
      <c r="AH14" s="21">
        <f>'12.Spieltag'!AJ14</f>
        <v>504</v>
      </c>
      <c r="AI14" s="28">
        <f>'12.Spieltag'!AK14</f>
        <v>6</v>
      </c>
      <c r="AJ14" s="23">
        <f t="shared" si="10"/>
        <v>549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6</v>
      </c>
      <c r="B15" s="20" t="str">
        <f>'12.Spieltag'!B15</f>
        <v>Thomas Bülles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>IF(OR(EXACT($X$7,X15)*(EXACT($Y$7,Y15)))=TRUE,$AO$9,IF(($Y$7-$X$7=Y15-X15),#REF!,IF(OR(EXACT($X$7&gt;$Y$7,X15&gt;Y15)*EXACT($X$7=$Y$7,X15=Y15)*EXACT($X$7&lt;$Y$7,X15&lt;Y15)),$AO$7,0)))</f>
        <v>5</v>
      </c>
      <c r="AA15" s="17"/>
      <c r="AB15" s="18"/>
      <c r="AC15" s="19" t="str">
        <f t="shared" si="12"/>
        <v>5</v>
      </c>
      <c r="AD15" s="27"/>
      <c r="AE15" s="25"/>
      <c r="AF15" s="19"/>
      <c r="AG15" s="20">
        <f t="shared" si="9"/>
        <v>45</v>
      </c>
      <c r="AH15" s="21">
        <f>'12.Spieltag'!AJ15</f>
        <v>504</v>
      </c>
      <c r="AI15" s="28">
        <f>'12.Spieltag'!AK15</f>
        <v>6</v>
      </c>
      <c r="AJ15" s="23">
        <f t="shared" si="10"/>
        <v>549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9</v>
      </c>
      <c r="B16" s="20" t="str">
        <f>'12.Spieltag'!B16</f>
        <v>jupp04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>IF(OR(EXACT($X$7,X16)*(EXACT($Y$7,Y16)))=TRUE,$AO$9,IF(($Y$7-$X$7=Y16-X16),#REF!,IF(OR(EXACT($X$7&gt;$Y$7,X16&gt;Y16)*EXACT($X$7=$Y$7,X16=Y16)*EXACT($X$7&lt;$Y$7,X16&lt;Y16)),$AO$7,0)))</f>
        <v>5</v>
      </c>
      <c r="AA16" s="17"/>
      <c r="AB16" s="18"/>
      <c r="AC16" s="19" t="str">
        <f t="shared" si="12"/>
        <v>5</v>
      </c>
      <c r="AD16" s="27"/>
      <c r="AE16" s="25"/>
      <c r="AF16" s="19"/>
      <c r="AG16" s="20">
        <f t="shared" si="9"/>
        <v>45</v>
      </c>
      <c r="AH16" s="21">
        <f>'12.Spieltag'!AJ16</f>
        <v>503</v>
      </c>
      <c r="AI16" s="28">
        <f>'12.Spieltag'!AK16</f>
        <v>9</v>
      </c>
      <c r="AJ16" s="23">
        <f t="shared" si="10"/>
        <v>548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'12.Spieltag'!B17</f>
        <v>Reinhold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>IF(OR(EXACT($X$7,X17)*(EXACT($Y$7,Y17)))=TRUE,$AO$9,IF(($Y$7-$X$7=Y17-X17),$AO$8,IF(OR(EXACT($X$7&gt;$Y$7,X17&gt;Y17)*EXACT($X$7=$Y$7,X17=Y17)*EXACT($X$7&lt;$Y$7,X17&lt;Y17)),$AO$7,0)))</f>
        <v>5</v>
      </c>
      <c r="AA17" s="17"/>
      <c r="AB17" s="18"/>
      <c r="AC17" s="19" t="str">
        <f t="shared" si="12"/>
        <v>5</v>
      </c>
      <c r="AD17" s="27"/>
      <c r="AE17" s="25"/>
      <c r="AF17" s="19"/>
      <c r="AG17" s="20">
        <f t="shared" si="9"/>
        <v>45</v>
      </c>
      <c r="AH17" s="21">
        <f>'12.Spieltag'!AJ17</f>
        <v>503</v>
      </c>
      <c r="AI17" s="28">
        <f>'12.Spieltag'!AK17</f>
        <v>9</v>
      </c>
      <c r="AJ17" s="23">
        <f t="shared" si="10"/>
        <v>548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'12.Spieltag'!B18</f>
        <v>Schalt04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>IF(OR(EXACT($X$7,X18)*(EXACT($Y$7,Y18)))=TRUE,$AO$9,IF(($Y$7-$X$7=Y18-X18),$AO$8,IF(OR(EXACT($X$7&gt;$Y$7,X18&gt;Y18)*EXACT($X$7=$Y$7,X18=Y18)*EXACT($X$7&lt;$Y$7,X18&lt;Y18)),$AO$7,0)))</f>
        <v>5</v>
      </c>
      <c r="AA18" s="17"/>
      <c r="AB18" s="18"/>
      <c r="AC18" s="19" t="str">
        <f t="shared" si="12"/>
        <v>5</v>
      </c>
      <c r="AD18" s="27"/>
      <c r="AE18" s="25"/>
      <c r="AF18" s="19"/>
      <c r="AG18" s="20">
        <f t="shared" si="9"/>
        <v>45</v>
      </c>
      <c r="AH18" s="21">
        <f>'12.Spieltag'!AJ18</f>
        <v>502</v>
      </c>
      <c r="AI18" s="28">
        <f>'12.Spieltag'!AK18</f>
        <v>11</v>
      </c>
      <c r="AJ18" s="23">
        <f t="shared" si="10"/>
        <v>547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'12.Spieltag'!B19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>IF(OR(EXACT($X$7,X19)*(EXACT($Y$7,Y19)))=TRUE,$AO$9,IF(($Y$7-$X$7=Y19-X19),$AO$8,IF(OR(EXACT($X$7&gt;$Y$7,X19&gt;Y19)*EXACT($X$7=$Y$7,X19=Y19)*EXACT($X$7&lt;$Y$7,X19&lt;Y19)),$AO$7,0)))</f>
        <v>5</v>
      </c>
      <c r="AA19" s="17"/>
      <c r="AB19" s="18"/>
      <c r="AC19" s="19" t="str">
        <f t="shared" si="12"/>
        <v>5</v>
      </c>
      <c r="AD19" s="27"/>
      <c r="AE19" s="25"/>
      <c r="AF19" s="19"/>
      <c r="AG19" s="20">
        <f t="shared" si="9"/>
        <v>45</v>
      </c>
      <c r="AH19" s="21">
        <f>'12.Spieltag'!AJ19</f>
        <v>501</v>
      </c>
      <c r="AI19" s="28">
        <f>'12.Spieltag'!AK19</f>
        <v>12</v>
      </c>
      <c r="AJ19" s="23">
        <f t="shared" si="10"/>
        <v>546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'12.Spieltag'!B20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>IF(OR(EXACT($X$7,X20)*(EXACT($Y$7,Y20)))=TRUE,$AO$9,IF(($Y$7-$X$7=Y20-X20),#REF!,IF(OR(EXACT($X$7&gt;$Y$7,X20&gt;Y20)*EXACT($X$7=$Y$7,X20=Y20)*EXACT($X$7&lt;$Y$7,X20&lt;Y20)),$AO$7,0)))</f>
        <v>5</v>
      </c>
      <c r="AA20" s="17"/>
      <c r="AB20" s="18"/>
      <c r="AC20" s="19" t="str">
        <f t="shared" si="12"/>
        <v>5</v>
      </c>
      <c r="AD20" s="27"/>
      <c r="AE20" s="25"/>
      <c r="AF20" s="19"/>
      <c r="AG20" s="20">
        <f>E20+H20+K20+N20+Q20+T20+W20+Z20+AC20+AF20</f>
        <v>45</v>
      </c>
      <c r="AH20" s="21">
        <f>'12.Spieltag'!AJ20</f>
        <v>501</v>
      </c>
      <c r="AI20" s="28">
        <f>'12.Spieltag'!AK20</f>
        <v>12</v>
      </c>
      <c r="AJ20" s="23">
        <f>AG20+AH20</f>
        <v>546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'12.Spieltag'!B21</f>
        <v>Lola04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>IF(OR(EXACT($X$7,X21)*(EXACT($Y$7,Y21)))=TRUE,$AO$9,IF(($Y$7-$X$7=Y21-X21),$AO16,IF(OR(EXACT($X$7&gt;$Y$7,X21&gt;Y21)*EXACT($X$7=$Y$7,X21=Y21)*EXACT($X$7&lt;$Y$7,X21&lt;Y21)),$AO$7,0)))</f>
        <v>5</v>
      </c>
      <c r="AA21" s="17"/>
      <c r="AB21" s="18"/>
      <c r="AC21" s="19" t="str">
        <f t="shared" si="12"/>
        <v>5</v>
      </c>
      <c r="AD21" s="27"/>
      <c r="AE21" s="25"/>
      <c r="AF21" s="19"/>
      <c r="AG21" s="20">
        <f>E21+H21+K21+N21+Q21+T21+W21+Z21+AC21+AF21</f>
        <v>45</v>
      </c>
      <c r="AH21" s="21">
        <f>'12.Spieltag'!AJ21</f>
        <v>500</v>
      </c>
      <c r="AI21" s="28">
        <f>'12.Spieltag'!AK21</f>
        <v>14</v>
      </c>
      <c r="AJ21" s="23">
        <f>AG21+AH21</f>
        <v>545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'12.Spieltag'!B22</f>
        <v>UltraGE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>IF(OR(EXACT($X$7,X22)*(EXACT($Y$7,Y22)))=TRUE,$AO$9,IF(($Y$7-$X$7=Y22-X22),$AO$8,IF(OR(EXACT($X$7&gt;$Y$7,X22&gt;Y22)*EXACT($X$7=$Y$7,X22=Y22)*EXACT($X$7&lt;$Y$7,X22&lt;Y22)),$AO$7,0)))</f>
        <v>5</v>
      </c>
      <c r="AA22" s="17"/>
      <c r="AB22" s="18"/>
      <c r="AC22" s="19" t="str">
        <f t="shared" si="12"/>
        <v>5</v>
      </c>
      <c r="AD22" s="27"/>
      <c r="AE22" s="25"/>
      <c r="AF22" s="19"/>
      <c r="AG22" s="20">
        <f>E22+H22+K22+N22+Q22+T22+W22+Z22+AC22+AF22</f>
        <v>45</v>
      </c>
      <c r="AH22" s="21">
        <f>'12.Spieltag'!AJ22</f>
        <v>500</v>
      </c>
      <c r="AI22" s="28">
        <f>'12.Spieltag'!AK22</f>
        <v>14</v>
      </c>
      <c r="AJ22" s="23">
        <f>AG22+AH22</f>
        <v>545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'12.Spieltag'!B23</f>
        <v>Mike04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>IF(OR(EXACT($X$7,X23)*(EXACT($Y$7,Y23)))=TRUE,$AO$9,IF(($Y$7-$X$7=Y23-X23),$AO$8,IF(OR(EXACT($X$7&gt;$Y$7,X23&gt;Y23)*EXACT($X$7=$Y$7,X23=Y23)*EXACT($X$7&lt;$Y$7,X23&lt;Y23)),$AO$7,0)))</f>
        <v>5</v>
      </c>
      <c r="AA23" s="17"/>
      <c r="AB23" s="18"/>
      <c r="AC23" s="19" t="str">
        <f t="shared" si="12"/>
        <v>5</v>
      </c>
      <c r="AD23" s="27"/>
      <c r="AE23" s="25"/>
      <c r="AF23" s="19"/>
      <c r="AG23" s="20">
        <f>E23+H23+K23+N23+Q23+T23+W23+Z23+AC23+AF23</f>
        <v>45</v>
      </c>
      <c r="AH23" s="21">
        <f>'12.Spieltag'!AJ23</f>
        <v>499</v>
      </c>
      <c r="AI23" s="28">
        <f>'12.Spieltag'!AK23</f>
        <v>16</v>
      </c>
      <c r="AJ23" s="23">
        <f>AG23+AH23</f>
        <v>544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'12.Spieltag'!B24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/>
      <c r="AB24" s="18"/>
      <c r="AC24" s="19" t="str">
        <f t="shared" si="12"/>
        <v>5</v>
      </c>
      <c r="AD24" s="27"/>
      <c r="AE24" s="25"/>
      <c r="AF24" s="19"/>
      <c r="AG24" s="20">
        <f>E24+H24+K24+N24+Q24+T24+W24+Z24+AC24+AF24</f>
        <v>45</v>
      </c>
      <c r="AH24" s="21">
        <f>'12.Spieltag'!AJ24</f>
        <v>497</v>
      </c>
      <c r="AI24" s="28">
        <f>'12.Spieltag'!AK24</f>
        <v>17</v>
      </c>
      <c r="AJ24" s="23">
        <f>AG24+AH24</f>
        <v>542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13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77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13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77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3" priority="6">
      <formula>($AG8&gt;40)</formula>
    </cfRule>
  </conditionalFormatting>
  <conditionalFormatting sqref="C1 F1 I1 L1 O1 R1 X1 AA1 C3 L3 O3 U3 X3 AA3">
    <cfRule type="cellIs" dxfId="112" priority="3" operator="equal">
      <formula>"Schalke 04"</formula>
    </cfRule>
  </conditionalFormatting>
  <conditionalFormatting sqref="U1 F3 I3 R3">
    <cfRule type="cellIs" dxfId="111" priority="2" operator="equal">
      <formula>"Schalke 04"</formula>
    </cfRule>
  </conditionalFormatting>
  <conditionalFormatting sqref="AG1:AG26 AG28:AG1048576">
    <cfRule type="top10" dxfId="110" priority="1510" rank="3"/>
  </conditionalFormatting>
  <conditionalFormatting sqref="AI8:AI26">
    <cfRule type="colorScale" priority="13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9" priority="97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O104"/>
  <sheetViews>
    <sheetView topLeftCell="A3" workbookViewId="0">
      <selection activeCell="F4" sqref="F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26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1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'13.Spieltag'!AJ8</f>
        <v>554</v>
      </c>
      <c r="AI8" s="28">
        <f>'13.Spieltag'!AK8</f>
        <v>1</v>
      </c>
      <c r="AJ8" s="23">
        <f t="shared" ref="AJ8:AJ19" si="10">AG8+AH8</f>
        <v>599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'13.Spieltag'!AJ9</f>
        <v>554</v>
      </c>
      <c r="AI9" s="28">
        <f>'13.Spieltag'!AK9</f>
        <v>1</v>
      </c>
      <c r="AJ9" s="23">
        <f t="shared" si="10"/>
        <v>599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'13.Spieltag'!B10</f>
        <v>shiny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12"/>
        <v>5</v>
      </c>
      <c r="AD10" s="27"/>
      <c r="AE10" s="25"/>
      <c r="AF10" s="19"/>
      <c r="AG10" s="20">
        <f t="shared" si="9"/>
        <v>45</v>
      </c>
      <c r="AH10" s="21">
        <f>'13.Spieltag'!AJ10</f>
        <v>554</v>
      </c>
      <c r="AI10" s="28">
        <f>'13.Spieltag'!AK10</f>
        <v>1</v>
      </c>
      <c r="AJ10" s="23">
        <f t="shared" si="10"/>
        <v>599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Nico1904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12"/>
        <v>5</v>
      </c>
      <c r="AD11" s="27"/>
      <c r="AE11" s="25"/>
      <c r="AF11" s="19"/>
      <c r="AG11" s="20">
        <f t="shared" si="9"/>
        <v>45</v>
      </c>
      <c r="AH11" s="21">
        <f>'13.Spieltag'!AJ11</f>
        <v>551</v>
      </c>
      <c r="AI11" s="28">
        <f>'13.Spieltag'!AK11</f>
        <v>4</v>
      </c>
      <c r="AJ11" s="23">
        <f t="shared" si="10"/>
        <v>596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12"/>
        <v>5</v>
      </c>
      <c r="AD12" s="26"/>
      <c r="AE12" s="25"/>
      <c r="AF12" s="19"/>
      <c r="AG12" s="20">
        <f t="shared" si="9"/>
        <v>45</v>
      </c>
      <c r="AH12" s="21">
        <f>'13.Spieltag'!AJ12</f>
        <v>550</v>
      </c>
      <c r="AI12" s="28">
        <f>'13.Spieltag'!AK12</f>
        <v>5</v>
      </c>
      <c r="AJ12" s="23">
        <f t="shared" si="10"/>
        <v>595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atschi91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12"/>
        <v>5</v>
      </c>
      <c r="AD13" s="27"/>
      <c r="AE13" s="25"/>
      <c r="AF13" s="19"/>
      <c r="AG13" s="20">
        <f t="shared" si="9"/>
        <v>45</v>
      </c>
      <c r="AH13" s="21">
        <f>'13.Spieltag'!AJ13</f>
        <v>549</v>
      </c>
      <c r="AI13" s="28">
        <f>'13.Spieltag'!AK13</f>
        <v>6</v>
      </c>
      <c r="AJ13" s="23">
        <f t="shared" si="10"/>
        <v>594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FlorianS04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12"/>
        <v>5</v>
      </c>
      <c r="AD14" s="27"/>
      <c r="AE14" s="25"/>
      <c r="AF14" s="19"/>
      <c r="AG14" s="20">
        <f t="shared" si="9"/>
        <v>45</v>
      </c>
      <c r="AH14" s="21">
        <f>'13.Spieltag'!AJ14</f>
        <v>549</v>
      </c>
      <c r="AI14" s="28">
        <f>'13.Spieltag'!AK14</f>
        <v>6</v>
      </c>
      <c r="AJ14" s="23">
        <f t="shared" si="10"/>
        <v>594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Thomas Bülles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>IF(OR(EXACT($X$7,X15)*(EXACT($Y$7,Y15)))=TRUE,$AO$9,IF(($Y$7-$X$7=Y15-X15),#REF!,IF(OR(EXACT($X$7&gt;$Y$7,X15&gt;Y15)*EXACT($X$7=$Y$7,X15=Y15)*EXACT($X$7&lt;$Y$7,X15&lt;Y15)),$AO$7,0)))</f>
        <v>5</v>
      </c>
      <c r="AA15" s="17"/>
      <c r="AB15" s="18"/>
      <c r="AC15" s="19" t="str">
        <f t="shared" si="12"/>
        <v>5</v>
      </c>
      <c r="AD15" s="27"/>
      <c r="AE15" s="25"/>
      <c r="AF15" s="19"/>
      <c r="AG15" s="20">
        <f t="shared" si="9"/>
        <v>45</v>
      </c>
      <c r="AH15" s="21">
        <f>'13.Spieltag'!AJ15</f>
        <v>549</v>
      </c>
      <c r="AI15" s="28">
        <f>'13.Spieltag'!AK15</f>
        <v>6</v>
      </c>
      <c r="AJ15" s="23">
        <f t="shared" si="10"/>
        <v>594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>IF(OR(EXACT($X$7,X16)*(EXACT($Y$7,Y16)))=TRUE,$AO$9,IF(($Y$7-$X$7=Y16-X16),#REF!,IF(OR(EXACT($X$7&gt;$Y$7,X16&gt;Y16)*EXACT($X$7=$Y$7,X16=Y16)*EXACT($X$7&lt;$Y$7,X16&lt;Y16)),$AO$7,0)))</f>
        <v>5</v>
      </c>
      <c r="AA16" s="17"/>
      <c r="AB16" s="18"/>
      <c r="AC16" s="19" t="str">
        <f t="shared" si="12"/>
        <v>5</v>
      </c>
      <c r="AD16" s="27"/>
      <c r="AE16" s="25"/>
      <c r="AF16" s="19"/>
      <c r="AG16" s="20">
        <f t="shared" si="9"/>
        <v>45</v>
      </c>
      <c r="AH16" s="21">
        <f>'13.Spieltag'!AJ16</f>
        <v>548</v>
      </c>
      <c r="AI16" s="28">
        <f>'13.Spieltag'!AK16</f>
        <v>9</v>
      </c>
      <c r="AJ16" s="23">
        <f t="shared" si="10"/>
        <v>593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Reinhold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>IF(OR(EXACT($X$7,X17)*(EXACT($Y$7,Y17)))=TRUE,$AO$9,IF(($Y$7-$X$7=Y17-X17),$AO$8,IF(OR(EXACT($X$7&gt;$Y$7,X17&gt;Y17)*EXACT($X$7=$Y$7,X17=Y17)*EXACT($X$7&lt;$Y$7,X17&lt;Y17)),$AO$7,0)))</f>
        <v>5</v>
      </c>
      <c r="AA17" s="17"/>
      <c r="AB17" s="18"/>
      <c r="AC17" s="19" t="str">
        <f t="shared" si="12"/>
        <v>5</v>
      </c>
      <c r="AD17" s="27"/>
      <c r="AE17" s="25"/>
      <c r="AF17" s="19"/>
      <c r="AG17" s="20">
        <f t="shared" si="9"/>
        <v>45</v>
      </c>
      <c r="AH17" s="21">
        <f>'13.Spieltag'!AJ17</f>
        <v>548</v>
      </c>
      <c r="AI17" s="28">
        <f>'13.Spieltag'!AK17</f>
        <v>9</v>
      </c>
      <c r="AJ17" s="23">
        <f t="shared" si="10"/>
        <v>593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Schalt04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>IF(OR(EXACT($X$7,X18)*(EXACT($Y$7,Y18)))=TRUE,$AO$9,IF(($Y$7-$X$7=Y18-X18),$AO$8,IF(OR(EXACT($X$7&gt;$Y$7,X18&gt;Y18)*EXACT($X$7=$Y$7,X18=Y18)*EXACT($X$7&lt;$Y$7,X18&lt;Y18)),$AO$7,0)))</f>
        <v>5</v>
      </c>
      <c r="AA18" s="17"/>
      <c r="AB18" s="18"/>
      <c r="AC18" s="19" t="str">
        <f t="shared" si="12"/>
        <v>5</v>
      </c>
      <c r="AD18" s="27"/>
      <c r="AE18" s="25"/>
      <c r="AF18" s="19"/>
      <c r="AG18" s="20">
        <f t="shared" si="9"/>
        <v>45</v>
      </c>
      <c r="AH18" s="21">
        <f>'13.Spieltag'!AJ18</f>
        <v>547</v>
      </c>
      <c r="AI18" s="28">
        <f>'13.Spieltag'!AK18</f>
        <v>11</v>
      </c>
      <c r="AJ18" s="23">
        <f t="shared" si="10"/>
        <v>592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>IF(OR(EXACT($X$7,X19)*(EXACT($Y$7,Y19)))=TRUE,$AO$9,IF(($Y$7-$X$7=Y19-X19),$AO$8,IF(OR(EXACT($X$7&gt;$Y$7,X19&gt;Y19)*EXACT($X$7=$Y$7,X19=Y19)*EXACT($X$7&lt;$Y$7,X19&lt;Y19)),$AO$7,0)))</f>
        <v>5</v>
      </c>
      <c r="AA19" s="17"/>
      <c r="AB19" s="18"/>
      <c r="AC19" s="19" t="str">
        <f t="shared" si="12"/>
        <v>5</v>
      </c>
      <c r="AD19" s="27"/>
      <c r="AE19" s="25"/>
      <c r="AF19" s="19"/>
      <c r="AG19" s="20">
        <f t="shared" si="9"/>
        <v>45</v>
      </c>
      <c r="AH19" s="21">
        <f>'13.Spieltag'!AJ19</f>
        <v>546</v>
      </c>
      <c r="AI19" s="28">
        <f>'13.Spieltag'!AK19</f>
        <v>12</v>
      </c>
      <c r="AJ19" s="23">
        <f t="shared" si="10"/>
        <v>591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>IF(OR(EXACT($X$7,X20)*(EXACT($Y$7,Y20)))=TRUE,$AO$9,IF(($Y$7-$X$7=Y20-X20),#REF!,IF(OR(EXACT($X$7&gt;$Y$7,X20&gt;Y20)*EXACT($X$7=$Y$7,X20=Y20)*EXACT($X$7&lt;$Y$7,X20&lt;Y20)),$AO$7,0)))</f>
        <v>5</v>
      </c>
      <c r="AA20" s="17"/>
      <c r="AB20" s="18"/>
      <c r="AC20" s="19" t="str">
        <f t="shared" si="12"/>
        <v>5</v>
      </c>
      <c r="AD20" s="27"/>
      <c r="AE20" s="25"/>
      <c r="AF20" s="19"/>
      <c r="AG20" s="20">
        <f>E20+H20+K20+N20+Q20+T20+W20+Z20+AC20+AF20</f>
        <v>45</v>
      </c>
      <c r="AH20" s="21">
        <f>'13.Spieltag'!AJ20</f>
        <v>546</v>
      </c>
      <c r="AI20" s="28">
        <f>'13.Spieltag'!AK20</f>
        <v>12</v>
      </c>
      <c r="AJ20" s="23">
        <f>AG20+AH20</f>
        <v>591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Lola04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>IF(OR(EXACT($X$7,X21)*(EXACT($Y$7,Y21)))=TRUE,$AO$9,IF(($Y$7-$X$7=Y21-X21),$AO16,IF(OR(EXACT($X$7&gt;$Y$7,X21&gt;Y21)*EXACT($X$7=$Y$7,X21=Y21)*EXACT($X$7&lt;$Y$7,X21&lt;Y21)),$AO$7,0)))</f>
        <v>5</v>
      </c>
      <c r="AA21" s="17"/>
      <c r="AB21" s="18"/>
      <c r="AC21" s="19" t="str">
        <f t="shared" si="12"/>
        <v>5</v>
      </c>
      <c r="AD21" s="27"/>
      <c r="AE21" s="25"/>
      <c r="AF21" s="19"/>
      <c r="AG21" s="20">
        <f>E21+H21+K21+N21+Q21+T21+W21+Z21+AC21+AF21</f>
        <v>45</v>
      </c>
      <c r="AH21" s="21">
        <f>'13.Spieltag'!AJ21</f>
        <v>545</v>
      </c>
      <c r="AI21" s="28">
        <f>'13.Spieltag'!AK21</f>
        <v>14</v>
      </c>
      <c r="AJ21" s="23">
        <f>AG21+AH21</f>
        <v>590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UltraGE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>IF(OR(EXACT($X$7,X22)*(EXACT($Y$7,Y22)))=TRUE,$AO$9,IF(($Y$7-$X$7=Y22-X22),$AO$8,IF(OR(EXACT($X$7&gt;$Y$7,X22&gt;Y22)*EXACT($X$7=$Y$7,X22=Y22)*EXACT($X$7&lt;$Y$7,X22&lt;Y22)),$AO$7,0)))</f>
        <v>5</v>
      </c>
      <c r="AA22" s="17"/>
      <c r="AB22" s="18"/>
      <c r="AC22" s="19" t="str">
        <f t="shared" si="12"/>
        <v>5</v>
      </c>
      <c r="AD22" s="27"/>
      <c r="AE22" s="25"/>
      <c r="AF22" s="19"/>
      <c r="AG22" s="20">
        <f>E22+H22+K22+N22+Q22+T22+W22+Z22+AC22+AF22</f>
        <v>45</v>
      </c>
      <c r="AH22" s="21">
        <f>'13.Spieltag'!AJ22</f>
        <v>545</v>
      </c>
      <c r="AI22" s="28">
        <f>'13.Spieltag'!AK22</f>
        <v>14</v>
      </c>
      <c r="AJ22" s="23">
        <f>AG22+AH22</f>
        <v>590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Mike04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>IF(OR(EXACT($X$7,X23)*(EXACT($Y$7,Y23)))=TRUE,$AO$9,IF(($Y$7-$X$7=Y23-X23),$AO$8,IF(OR(EXACT($X$7&gt;$Y$7,X23&gt;Y23)*EXACT($X$7=$Y$7,X23=Y23)*EXACT($X$7&lt;$Y$7,X23&lt;Y23)),$AO$7,0)))</f>
        <v>5</v>
      </c>
      <c r="AA23" s="17"/>
      <c r="AB23" s="18"/>
      <c r="AC23" s="19" t="str">
        <f t="shared" si="12"/>
        <v>5</v>
      </c>
      <c r="AD23" s="27"/>
      <c r="AE23" s="25"/>
      <c r="AF23" s="19"/>
      <c r="AG23" s="20">
        <f>E23+H23+K23+N23+Q23+T23+W23+Z23+AC23+AF23</f>
        <v>45</v>
      </c>
      <c r="AH23" s="21">
        <f>'13.Spieltag'!AJ23</f>
        <v>544</v>
      </c>
      <c r="AI23" s="28">
        <f>'13.Spieltag'!AK23</f>
        <v>16</v>
      </c>
      <c r="AJ23" s="23">
        <f>AG23+AH23</f>
        <v>589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/>
      <c r="AB24" s="18"/>
      <c r="AC24" s="19" t="str">
        <f t="shared" si="12"/>
        <v>5</v>
      </c>
      <c r="AD24" s="27"/>
      <c r="AE24" s="25"/>
      <c r="AF24" s="19"/>
      <c r="AG24" s="20">
        <f>E24+H24+K24+N24+Q24+T24+W24+Z24+AC24+AF24</f>
        <v>45</v>
      </c>
      <c r="AH24" s="21">
        <f>'13.Spieltag'!AJ24</f>
        <v>542</v>
      </c>
      <c r="AI24" s="28">
        <f>'13.Spieltag'!AK24</f>
        <v>17</v>
      </c>
      <c r="AJ24" s="23">
        <f>AG24+AH24</f>
        <v>587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8" priority="6">
      <formula>($AG8&gt;40)</formula>
    </cfRule>
  </conditionalFormatting>
  <conditionalFormatting sqref="C1 L1 R1 U1 X1 AA1 F3 I3 R3 U3 X3 AA3">
    <cfRule type="cellIs" dxfId="107" priority="3" operator="equal">
      <formula>"Schalke 04"</formula>
    </cfRule>
  </conditionalFormatting>
  <conditionalFormatting sqref="F1 I1 O1 C3 L3 O3">
    <cfRule type="cellIs" dxfId="106" priority="2" operator="equal">
      <formula>"Schalke 04"</formula>
    </cfRule>
  </conditionalFormatting>
  <conditionalFormatting sqref="AG1:AG26 AG28:AG1048576">
    <cfRule type="top10" dxfId="105" priority="1505" rank="3"/>
  </conditionalFormatting>
  <conditionalFormatting sqref="AI8:AI26">
    <cfRule type="colorScale" priority="13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4" priority="95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O104"/>
  <sheetViews>
    <sheetView topLeftCell="A6" workbookViewId="0">
      <selection activeCell="F4" sqref="F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F2" s="1"/>
      <c r="AA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28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1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'14.Spieltag'!AJ8</f>
        <v>599</v>
      </c>
      <c r="AI8" s="28">
        <f>'14.Spieltag'!AK8</f>
        <v>1</v>
      </c>
      <c r="AJ8" s="23">
        <f t="shared" ref="AJ8:AJ19" si="10">AG8+AH8</f>
        <v>644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'14.Spieltag'!AJ9</f>
        <v>599</v>
      </c>
      <c r="AI9" s="28">
        <f>'14.Spieltag'!AK9</f>
        <v>1</v>
      </c>
      <c r="AJ9" s="23">
        <f t="shared" si="10"/>
        <v>644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'13.Spieltag'!B10</f>
        <v>shiny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12"/>
        <v>5</v>
      </c>
      <c r="AD10" s="27"/>
      <c r="AE10" s="25"/>
      <c r="AF10" s="19"/>
      <c r="AG10" s="20">
        <f t="shared" si="9"/>
        <v>45</v>
      </c>
      <c r="AH10" s="21">
        <f>'14.Spieltag'!AJ10</f>
        <v>599</v>
      </c>
      <c r="AI10" s="28">
        <f>'14.Spieltag'!AK10</f>
        <v>1</v>
      </c>
      <c r="AJ10" s="23">
        <f t="shared" si="10"/>
        <v>644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Nico1904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12"/>
        <v>5</v>
      </c>
      <c r="AD11" s="27"/>
      <c r="AE11" s="25"/>
      <c r="AF11" s="19"/>
      <c r="AG11" s="20">
        <f t="shared" si="9"/>
        <v>45</v>
      </c>
      <c r="AH11" s="21">
        <f>'14.Spieltag'!AJ11</f>
        <v>596</v>
      </c>
      <c r="AI11" s="28">
        <f>'14.Spieltag'!AK11</f>
        <v>4</v>
      </c>
      <c r="AJ11" s="23">
        <f t="shared" si="10"/>
        <v>641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12"/>
        <v>5</v>
      </c>
      <c r="AD12" s="26"/>
      <c r="AE12" s="25"/>
      <c r="AF12" s="19"/>
      <c r="AG12" s="20">
        <f t="shared" si="9"/>
        <v>45</v>
      </c>
      <c r="AH12" s="21">
        <f>'14.Spieltag'!AJ12</f>
        <v>595</v>
      </c>
      <c r="AI12" s="28">
        <f>'14.Spieltag'!AK12</f>
        <v>5</v>
      </c>
      <c r="AJ12" s="23">
        <f t="shared" si="10"/>
        <v>640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atschi91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12"/>
        <v>5</v>
      </c>
      <c r="AD13" s="27"/>
      <c r="AE13" s="25"/>
      <c r="AF13" s="19"/>
      <c r="AG13" s="20">
        <f t="shared" si="9"/>
        <v>45</v>
      </c>
      <c r="AH13" s="21">
        <f>'14.Spieltag'!AJ13</f>
        <v>594</v>
      </c>
      <c r="AI13" s="28">
        <f>'14.Spieltag'!AK13</f>
        <v>6</v>
      </c>
      <c r="AJ13" s="23">
        <f t="shared" si="10"/>
        <v>639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FlorianS04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12"/>
        <v>5</v>
      </c>
      <c r="AD14" s="27"/>
      <c r="AE14" s="25"/>
      <c r="AF14" s="19"/>
      <c r="AG14" s="20">
        <f t="shared" si="9"/>
        <v>45</v>
      </c>
      <c r="AH14" s="21">
        <f>'14.Spieltag'!AJ14</f>
        <v>594</v>
      </c>
      <c r="AI14" s="28">
        <f>'14.Spieltag'!AK14</f>
        <v>6</v>
      </c>
      <c r="AJ14" s="23">
        <f t="shared" si="10"/>
        <v>639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Thomas Bülles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>IF(OR(EXACT($X$7,X15)*(EXACT($Y$7,Y15)))=TRUE,$AO$9,IF(($Y$7-$X$7=Y15-X15),#REF!,IF(OR(EXACT($X$7&gt;$Y$7,X15&gt;Y15)*EXACT($X$7=$Y$7,X15=Y15)*EXACT($X$7&lt;$Y$7,X15&lt;Y15)),$AO$7,0)))</f>
        <v>5</v>
      </c>
      <c r="AA15" s="17"/>
      <c r="AB15" s="18"/>
      <c r="AC15" s="19" t="str">
        <f t="shared" si="12"/>
        <v>5</v>
      </c>
      <c r="AD15" s="27"/>
      <c r="AE15" s="25"/>
      <c r="AF15" s="19"/>
      <c r="AG15" s="20">
        <f t="shared" si="9"/>
        <v>45</v>
      </c>
      <c r="AH15" s="21">
        <f>'14.Spieltag'!AJ15</f>
        <v>594</v>
      </c>
      <c r="AI15" s="28">
        <f>'14.Spieltag'!AK15</f>
        <v>6</v>
      </c>
      <c r="AJ15" s="23">
        <f t="shared" si="10"/>
        <v>639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>IF(OR(EXACT($X$7,X16)*(EXACT($Y$7,Y16)))=TRUE,$AO$9,IF(($Y$7-$X$7=Y16-X16),#REF!,IF(OR(EXACT($X$7&gt;$Y$7,X16&gt;Y16)*EXACT($X$7=$Y$7,X16=Y16)*EXACT($X$7&lt;$Y$7,X16&lt;Y16)),$AO$7,0)))</f>
        <v>5</v>
      </c>
      <c r="AA16" s="17"/>
      <c r="AB16" s="18"/>
      <c r="AC16" s="19" t="str">
        <f t="shared" si="12"/>
        <v>5</v>
      </c>
      <c r="AD16" s="27"/>
      <c r="AE16" s="25"/>
      <c r="AF16" s="19"/>
      <c r="AG16" s="20">
        <f t="shared" si="9"/>
        <v>45</v>
      </c>
      <c r="AH16" s="21">
        <f>'14.Spieltag'!AJ16</f>
        <v>593</v>
      </c>
      <c r="AI16" s="28">
        <f>'14.Spieltag'!AK16</f>
        <v>9</v>
      </c>
      <c r="AJ16" s="23">
        <f t="shared" si="10"/>
        <v>638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Reinhold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>IF(OR(EXACT($X$7,X17)*(EXACT($Y$7,Y17)))=TRUE,$AO$9,IF(($Y$7-$X$7=Y17-X17),$AO$8,IF(OR(EXACT($X$7&gt;$Y$7,X17&gt;Y17)*EXACT($X$7=$Y$7,X17=Y17)*EXACT($X$7&lt;$Y$7,X17&lt;Y17)),$AO$7,0)))</f>
        <v>5</v>
      </c>
      <c r="AA17" s="17"/>
      <c r="AB17" s="18"/>
      <c r="AC17" s="19" t="str">
        <f t="shared" si="12"/>
        <v>5</v>
      </c>
      <c r="AD17" s="27"/>
      <c r="AE17" s="25"/>
      <c r="AF17" s="19"/>
      <c r="AG17" s="20">
        <f t="shared" si="9"/>
        <v>45</v>
      </c>
      <c r="AH17" s="21">
        <f>'14.Spieltag'!AJ17</f>
        <v>593</v>
      </c>
      <c r="AI17" s="28">
        <f>'14.Spieltag'!AK17</f>
        <v>9</v>
      </c>
      <c r="AJ17" s="23">
        <f t="shared" si="10"/>
        <v>638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Schalt04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>IF(OR(EXACT($X$7,X18)*(EXACT($Y$7,Y18)))=TRUE,$AO$9,IF(($Y$7-$X$7=Y18-X18),$AO$8,IF(OR(EXACT($X$7&gt;$Y$7,X18&gt;Y18)*EXACT($X$7=$Y$7,X18=Y18)*EXACT($X$7&lt;$Y$7,X18&lt;Y18)),$AO$7,0)))</f>
        <v>5</v>
      </c>
      <c r="AA18" s="17"/>
      <c r="AB18" s="18"/>
      <c r="AC18" s="19" t="str">
        <f t="shared" si="12"/>
        <v>5</v>
      </c>
      <c r="AD18" s="27"/>
      <c r="AE18" s="25"/>
      <c r="AF18" s="19"/>
      <c r="AG18" s="20">
        <f t="shared" si="9"/>
        <v>45</v>
      </c>
      <c r="AH18" s="21">
        <f>'14.Spieltag'!AJ18</f>
        <v>592</v>
      </c>
      <c r="AI18" s="28">
        <f>'14.Spieltag'!AK18</f>
        <v>11</v>
      </c>
      <c r="AJ18" s="23">
        <f t="shared" si="10"/>
        <v>637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>IF(OR(EXACT($X$7,X19)*(EXACT($Y$7,Y19)))=TRUE,$AO$9,IF(($Y$7-$X$7=Y19-X19),$AO$8,IF(OR(EXACT($X$7&gt;$Y$7,X19&gt;Y19)*EXACT($X$7=$Y$7,X19=Y19)*EXACT($X$7&lt;$Y$7,X19&lt;Y19)),$AO$7,0)))</f>
        <v>5</v>
      </c>
      <c r="AA19" s="17"/>
      <c r="AB19" s="18"/>
      <c r="AC19" s="19" t="str">
        <f t="shared" si="12"/>
        <v>5</v>
      </c>
      <c r="AD19" s="27"/>
      <c r="AE19" s="25"/>
      <c r="AF19" s="19"/>
      <c r="AG19" s="20">
        <f t="shared" si="9"/>
        <v>45</v>
      </c>
      <c r="AH19" s="21">
        <f>'14.Spieltag'!AJ19</f>
        <v>591</v>
      </c>
      <c r="AI19" s="28">
        <f>'14.Spieltag'!AK19</f>
        <v>12</v>
      </c>
      <c r="AJ19" s="23">
        <f t="shared" si="10"/>
        <v>636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>IF(OR(EXACT($X$7,X20)*(EXACT($Y$7,Y20)))=TRUE,$AO$9,IF(($Y$7-$X$7=Y20-X20),#REF!,IF(OR(EXACT($X$7&gt;$Y$7,X20&gt;Y20)*EXACT($X$7=$Y$7,X20=Y20)*EXACT($X$7&lt;$Y$7,X20&lt;Y20)),$AO$7,0)))</f>
        <v>5</v>
      </c>
      <c r="AA20" s="17"/>
      <c r="AB20" s="18"/>
      <c r="AC20" s="19" t="str">
        <f t="shared" si="12"/>
        <v>5</v>
      </c>
      <c r="AD20" s="27"/>
      <c r="AE20" s="25"/>
      <c r="AF20" s="19"/>
      <c r="AG20" s="20">
        <f>E20+H20+K20+N20+Q20+T20+W20+Z20+AC20+AF20</f>
        <v>45</v>
      </c>
      <c r="AH20" s="21">
        <f>'14.Spieltag'!AJ20</f>
        <v>591</v>
      </c>
      <c r="AI20" s="28">
        <f>'14.Spieltag'!AK20</f>
        <v>12</v>
      </c>
      <c r="AJ20" s="23">
        <f>AG20+AH20</f>
        <v>636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Lola04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>IF(OR(EXACT($X$7,X21)*(EXACT($Y$7,Y21)))=TRUE,$AO$9,IF(($Y$7-$X$7=Y21-X21),$AO16,IF(OR(EXACT($X$7&gt;$Y$7,X21&gt;Y21)*EXACT($X$7=$Y$7,X21=Y21)*EXACT($X$7&lt;$Y$7,X21&lt;Y21)),$AO$7,0)))</f>
        <v>5</v>
      </c>
      <c r="AA21" s="17"/>
      <c r="AB21" s="18"/>
      <c r="AC21" s="19" t="str">
        <f t="shared" si="12"/>
        <v>5</v>
      </c>
      <c r="AD21" s="27"/>
      <c r="AE21" s="25"/>
      <c r="AF21" s="19"/>
      <c r="AG21" s="20">
        <f>E21+H21+K21+N21+Q21+T21+W21+Z21+AC21+AF21</f>
        <v>45</v>
      </c>
      <c r="AH21" s="21">
        <f>'14.Spieltag'!AJ21</f>
        <v>590</v>
      </c>
      <c r="AI21" s="28">
        <f>'14.Spieltag'!AK21</f>
        <v>14</v>
      </c>
      <c r="AJ21" s="23">
        <f>AG21+AH21</f>
        <v>635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UltraGE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>IF(OR(EXACT($X$7,X22)*(EXACT($Y$7,Y22)))=TRUE,$AO$9,IF(($Y$7-$X$7=Y22-X22),$AO$8,IF(OR(EXACT($X$7&gt;$Y$7,X22&gt;Y22)*EXACT($X$7=$Y$7,X22=Y22)*EXACT($X$7&lt;$Y$7,X22&lt;Y22)),$AO$7,0)))</f>
        <v>5</v>
      </c>
      <c r="AA22" s="17"/>
      <c r="AB22" s="18"/>
      <c r="AC22" s="19" t="str">
        <f t="shared" si="12"/>
        <v>5</v>
      </c>
      <c r="AD22" s="27"/>
      <c r="AE22" s="25"/>
      <c r="AF22" s="19"/>
      <c r="AG22" s="20">
        <f>E22+H22+K22+N22+Q22+T22+W22+Z22+AC22+AF22</f>
        <v>45</v>
      </c>
      <c r="AH22" s="21">
        <f>'14.Spieltag'!AJ22</f>
        <v>590</v>
      </c>
      <c r="AI22" s="28">
        <f>'14.Spieltag'!AK22</f>
        <v>14</v>
      </c>
      <c r="AJ22" s="23">
        <f>AG22+AH22</f>
        <v>635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Mike04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>IF(OR(EXACT($X$7,X23)*(EXACT($Y$7,Y23)))=TRUE,$AO$9,IF(($Y$7-$X$7=Y23-X23),$AO$8,IF(OR(EXACT($X$7&gt;$Y$7,X23&gt;Y23)*EXACT($X$7=$Y$7,X23=Y23)*EXACT($X$7&lt;$Y$7,X23&lt;Y23)),$AO$7,0)))</f>
        <v>5</v>
      </c>
      <c r="AA23" s="17"/>
      <c r="AB23" s="18"/>
      <c r="AC23" s="19" t="str">
        <f t="shared" si="12"/>
        <v>5</v>
      </c>
      <c r="AD23" s="27"/>
      <c r="AE23" s="25"/>
      <c r="AF23" s="19"/>
      <c r="AG23" s="20">
        <f>E23+H23+K23+N23+Q23+T23+W23+Z23+AC23+AF23</f>
        <v>45</v>
      </c>
      <c r="AH23" s="21">
        <f>'14.Spieltag'!AJ23</f>
        <v>589</v>
      </c>
      <c r="AI23" s="28">
        <f>'14.Spieltag'!AK23</f>
        <v>16</v>
      </c>
      <c r="AJ23" s="23">
        <f>AG23+AH23</f>
        <v>634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/>
      <c r="AB24" s="18"/>
      <c r="AC24" s="19" t="str">
        <f t="shared" si="12"/>
        <v>5</v>
      </c>
      <c r="AD24" s="27"/>
      <c r="AE24" s="25"/>
      <c r="AF24" s="19"/>
      <c r="AG24" s="20">
        <f>E24+H24+K24+N24+Q24+T24+W24+Z24+AC24+AF24</f>
        <v>45</v>
      </c>
      <c r="AH24" s="21">
        <f>'14.Spieltag'!AJ24</f>
        <v>587</v>
      </c>
      <c r="AI24" s="28">
        <f>'14.Spieltag'!AK24</f>
        <v>17</v>
      </c>
      <c r="AJ24" s="23">
        <f>AG24+AH24</f>
        <v>632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3" priority="4">
      <formula>($AG8&gt;40)</formula>
    </cfRule>
  </conditionalFormatting>
  <conditionalFormatting sqref="C1 F1 I1 O1 R1 U1 X1 R3 X3 AA3">
    <cfRule type="cellIs" dxfId="102" priority="3" operator="equal">
      <formula>"Schalke 04"</formula>
    </cfRule>
  </conditionalFormatting>
  <conditionalFormatting sqref="L1 AA1 C3 F3 I3 L3 O3 U3">
    <cfRule type="cellIs" dxfId="101" priority="2" operator="equal">
      <formula>"Schalke 04"</formula>
    </cfRule>
  </conditionalFormatting>
  <conditionalFormatting sqref="AG1:AG26 AG28:AG1048576">
    <cfRule type="top10" dxfId="100" priority="1500" rank="3"/>
  </conditionalFormatting>
  <conditionalFormatting sqref="AI8:AI26">
    <cfRule type="colorScale" priority="13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9" priority="94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O103"/>
  <sheetViews>
    <sheetView workbookViewId="0">
      <selection activeCell="F4" sqref="F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C2" s="13"/>
      <c r="F2" s="1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29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1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'15.Spieltag'!AJ8</f>
        <v>644</v>
      </c>
      <c r="AI8" s="28">
        <f>'15.Spieltag'!AK8</f>
        <v>1</v>
      </c>
      <c r="AJ8" s="23">
        <f t="shared" ref="AJ8:AJ19" si="10">AG8+AH8</f>
        <v>689</v>
      </c>
      <c r="AK8" s="24">
        <f t="shared" ref="AK8:AK26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'15.Spieltag'!AJ9</f>
        <v>644</v>
      </c>
      <c r="AI9" s="28">
        <f>'15.Spieltag'!AK9</f>
        <v>1</v>
      </c>
      <c r="AJ9" s="23">
        <f t="shared" si="10"/>
        <v>689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'13.Spieltag'!B10</f>
        <v>shiny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12"/>
        <v>5</v>
      </c>
      <c r="AD10" s="27"/>
      <c r="AE10" s="25"/>
      <c r="AF10" s="19"/>
      <c r="AG10" s="20">
        <f t="shared" si="9"/>
        <v>45</v>
      </c>
      <c r="AH10" s="21">
        <f>'15.Spieltag'!AJ10</f>
        <v>644</v>
      </c>
      <c r="AI10" s="28">
        <f>'15.Spieltag'!AK10</f>
        <v>1</v>
      </c>
      <c r="AJ10" s="23">
        <f t="shared" si="10"/>
        <v>689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Nico1904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12"/>
        <v>5</v>
      </c>
      <c r="AD11" s="27"/>
      <c r="AE11" s="25"/>
      <c r="AF11" s="19"/>
      <c r="AG11" s="20">
        <f t="shared" si="9"/>
        <v>45</v>
      </c>
      <c r="AH11" s="21">
        <f>'15.Spieltag'!AJ11</f>
        <v>641</v>
      </c>
      <c r="AI11" s="28">
        <f>'15.Spieltag'!AK11</f>
        <v>4</v>
      </c>
      <c r="AJ11" s="23">
        <f t="shared" si="10"/>
        <v>686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12"/>
        <v>5</v>
      </c>
      <c r="AD12" s="26"/>
      <c r="AE12" s="25"/>
      <c r="AF12" s="19"/>
      <c r="AG12" s="20">
        <f t="shared" si="9"/>
        <v>45</v>
      </c>
      <c r="AH12" s="21">
        <f>'15.Spieltag'!AJ12</f>
        <v>640</v>
      </c>
      <c r="AI12" s="28">
        <f>'15.Spieltag'!AK12</f>
        <v>5</v>
      </c>
      <c r="AJ12" s="23">
        <f t="shared" si="10"/>
        <v>685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atschi91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12"/>
        <v>5</v>
      </c>
      <c r="AD13" s="27"/>
      <c r="AE13" s="25"/>
      <c r="AF13" s="19"/>
      <c r="AG13" s="20">
        <f t="shared" si="9"/>
        <v>45</v>
      </c>
      <c r="AH13" s="21">
        <f>'15.Spieltag'!AJ13</f>
        <v>639</v>
      </c>
      <c r="AI13" s="28">
        <f>'15.Spieltag'!AK13</f>
        <v>6</v>
      </c>
      <c r="AJ13" s="23">
        <f t="shared" si="10"/>
        <v>684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FlorianS04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12"/>
        <v>5</v>
      </c>
      <c r="AD14" s="27"/>
      <c r="AE14" s="25"/>
      <c r="AF14" s="19"/>
      <c r="AG14" s="20">
        <f t="shared" si="9"/>
        <v>45</v>
      </c>
      <c r="AH14" s="21">
        <f>'15.Spieltag'!AJ14</f>
        <v>639</v>
      </c>
      <c r="AI14" s="28">
        <f>'15.Spieltag'!AK14</f>
        <v>6</v>
      </c>
      <c r="AJ14" s="23">
        <f t="shared" si="10"/>
        <v>684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Thomas Bülles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>IF(OR(EXACT($X$7,X15)*(EXACT($Y$7,Y15)))=TRUE,$AO$9,IF(($Y$7-$X$7=Y15-X15),#REF!,IF(OR(EXACT($X$7&gt;$Y$7,X15&gt;Y15)*EXACT($X$7=$Y$7,X15=Y15)*EXACT($X$7&lt;$Y$7,X15&lt;Y15)),$AO$7,0)))</f>
        <v>5</v>
      </c>
      <c r="AA15" s="17"/>
      <c r="AB15" s="18"/>
      <c r="AC15" s="19" t="str">
        <f t="shared" si="12"/>
        <v>5</v>
      </c>
      <c r="AD15" s="27"/>
      <c r="AE15" s="25"/>
      <c r="AF15" s="19"/>
      <c r="AG15" s="20">
        <f t="shared" si="9"/>
        <v>45</v>
      </c>
      <c r="AH15" s="21">
        <f>'15.Spieltag'!AJ15</f>
        <v>639</v>
      </c>
      <c r="AI15" s="28">
        <f>'15.Spieltag'!AK15</f>
        <v>6</v>
      </c>
      <c r="AJ15" s="23">
        <f t="shared" si="10"/>
        <v>684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>IF(OR(EXACT($X$7,X16)*(EXACT($Y$7,Y16)))=TRUE,$AO$9,IF(($Y$7-$X$7=Y16-X16),#REF!,IF(OR(EXACT($X$7&gt;$Y$7,X16&gt;Y16)*EXACT($X$7=$Y$7,X16=Y16)*EXACT($X$7&lt;$Y$7,X16&lt;Y16)),$AO$7,0)))</f>
        <v>5</v>
      </c>
      <c r="AA16" s="17"/>
      <c r="AB16" s="18"/>
      <c r="AC16" s="19" t="str">
        <f t="shared" si="12"/>
        <v>5</v>
      </c>
      <c r="AD16" s="27"/>
      <c r="AE16" s="25"/>
      <c r="AF16" s="19"/>
      <c r="AG16" s="20">
        <f t="shared" si="9"/>
        <v>45</v>
      </c>
      <c r="AH16" s="21">
        <f>'15.Spieltag'!AJ16</f>
        <v>638</v>
      </c>
      <c r="AI16" s="28">
        <f>'15.Spieltag'!AK16</f>
        <v>9</v>
      </c>
      <c r="AJ16" s="23">
        <f t="shared" si="10"/>
        <v>683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Reinhold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>IF(OR(EXACT($X$7,X17)*(EXACT($Y$7,Y17)))=TRUE,$AO$9,IF(($Y$7-$X$7=Y17-X17),$AO$8,IF(OR(EXACT($X$7&gt;$Y$7,X17&gt;Y17)*EXACT($X$7=$Y$7,X17=Y17)*EXACT($X$7&lt;$Y$7,X17&lt;Y17)),$AO$7,0)))</f>
        <v>5</v>
      </c>
      <c r="AA17" s="17"/>
      <c r="AB17" s="18"/>
      <c r="AC17" s="19" t="str">
        <f t="shared" si="12"/>
        <v>5</v>
      </c>
      <c r="AD17" s="27"/>
      <c r="AE17" s="25"/>
      <c r="AF17" s="19"/>
      <c r="AG17" s="20">
        <f t="shared" si="9"/>
        <v>45</v>
      </c>
      <c r="AH17" s="21">
        <f>'15.Spieltag'!AJ17</f>
        <v>638</v>
      </c>
      <c r="AI17" s="28">
        <f>'15.Spieltag'!AK17</f>
        <v>9</v>
      </c>
      <c r="AJ17" s="23">
        <f t="shared" si="10"/>
        <v>683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Schalt04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>IF(OR(EXACT($X$7,X18)*(EXACT($Y$7,Y18)))=TRUE,$AO$9,IF(($Y$7-$X$7=Y18-X18),$AO$8,IF(OR(EXACT($X$7&gt;$Y$7,X18&gt;Y18)*EXACT($X$7=$Y$7,X18=Y18)*EXACT($X$7&lt;$Y$7,X18&lt;Y18)),$AO$7,0)))</f>
        <v>5</v>
      </c>
      <c r="AA18" s="17"/>
      <c r="AB18" s="18"/>
      <c r="AC18" s="19" t="str">
        <f t="shared" si="12"/>
        <v>5</v>
      </c>
      <c r="AD18" s="27"/>
      <c r="AE18" s="25"/>
      <c r="AF18" s="19"/>
      <c r="AG18" s="20">
        <f t="shared" si="9"/>
        <v>45</v>
      </c>
      <c r="AH18" s="21">
        <f>'15.Spieltag'!AJ18</f>
        <v>637</v>
      </c>
      <c r="AI18" s="28">
        <f>'15.Spieltag'!AK18</f>
        <v>11</v>
      </c>
      <c r="AJ18" s="23">
        <f t="shared" si="10"/>
        <v>682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>IF(OR(EXACT($X$7,X19)*(EXACT($Y$7,Y19)))=TRUE,$AO$9,IF(($Y$7-$X$7=Y19-X19),$AO$8,IF(OR(EXACT($X$7&gt;$Y$7,X19&gt;Y19)*EXACT($X$7=$Y$7,X19=Y19)*EXACT($X$7&lt;$Y$7,X19&lt;Y19)),$AO$7,0)))</f>
        <v>5</v>
      </c>
      <c r="AA19" s="17"/>
      <c r="AB19" s="18"/>
      <c r="AC19" s="19" t="str">
        <f t="shared" si="12"/>
        <v>5</v>
      </c>
      <c r="AD19" s="27"/>
      <c r="AE19" s="25"/>
      <c r="AF19" s="19"/>
      <c r="AG19" s="20">
        <f t="shared" si="9"/>
        <v>45</v>
      </c>
      <c r="AH19" s="21">
        <f>'15.Spieltag'!AJ19</f>
        <v>636</v>
      </c>
      <c r="AI19" s="28">
        <f>'15.Spieltag'!AK19</f>
        <v>12</v>
      </c>
      <c r="AJ19" s="23">
        <f t="shared" si="10"/>
        <v>681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>IF(OR(EXACT($X$7,X20)*(EXACT($Y$7,Y20)))=TRUE,$AO$9,IF(($Y$7-$X$7=Y20-X20),#REF!,IF(OR(EXACT($X$7&gt;$Y$7,X20&gt;Y20)*EXACT($X$7=$Y$7,X20=Y20)*EXACT($X$7&lt;$Y$7,X20&lt;Y20)),$AO$7,0)))</f>
        <v>5</v>
      </c>
      <c r="AA20" s="17"/>
      <c r="AB20" s="18"/>
      <c r="AC20" s="19" t="str">
        <f t="shared" si="12"/>
        <v>5</v>
      </c>
      <c r="AD20" s="27"/>
      <c r="AE20" s="25"/>
      <c r="AF20" s="19"/>
      <c r="AG20" s="20">
        <f>E20+H20+K20+N20+Q20+T20+W20+Z20+AC20+AF20</f>
        <v>45</v>
      </c>
      <c r="AH20" s="21">
        <f>'15.Spieltag'!AJ20</f>
        <v>636</v>
      </c>
      <c r="AI20" s="28">
        <f>'15.Spieltag'!AK20</f>
        <v>12</v>
      </c>
      <c r="AJ20" s="23">
        <f>AG20+AH20</f>
        <v>681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Lola04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>IF(OR(EXACT($X$7,X21)*(EXACT($Y$7,Y21)))=TRUE,$AO$9,IF(($Y$7-$X$7=Y21-X21),$AO16,IF(OR(EXACT($X$7&gt;$Y$7,X21&gt;Y21)*EXACT($X$7=$Y$7,X21=Y21)*EXACT($X$7&lt;$Y$7,X21&lt;Y21)),$AO$7,0)))</f>
        <v>5</v>
      </c>
      <c r="AA21" s="17"/>
      <c r="AB21" s="18"/>
      <c r="AC21" s="19" t="str">
        <f t="shared" si="12"/>
        <v>5</v>
      </c>
      <c r="AD21" s="27"/>
      <c r="AE21" s="25"/>
      <c r="AF21" s="19"/>
      <c r="AG21" s="20">
        <f>E21+H21+K21+N21+Q21+T21+W21+Z21+AC21+AF21</f>
        <v>45</v>
      </c>
      <c r="AH21" s="21">
        <f>'15.Spieltag'!AJ21</f>
        <v>635</v>
      </c>
      <c r="AI21" s="28">
        <f>'15.Spieltag'!AK21</f>
        <v>14</v>
      </c>
      <c r="AJ21" s="23">
        <f>AG21+AH21</f>
        <v>680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UltraGE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>IF(OR(EXACT($X$7,X22)*(EXACT($Y$7,Y22)))=TRUE,$AO$9,IF(($Y$7-$X$7=Y22-X22),$AO$8,IF(OR(EXACT($X$7&gt;$Y$7,X22&gt;Y22)*EXACT($X$7=$Y$7,X22=Y22)*EXACT($X$7&lt;$Y$7,X22&lt;Y22)),$AO$7,0)))</f>
        <v>5</v>
      </c>
      <c r="AA22" s="17"/>
      <c r="AB22" s="18"/>
      <c r="AC22" s="19" t="str">
        <f t="shared" si="12"/>
        <v>5</v>
      </c>
      <c r="AD22" s="27"/>
      <c r="AE22" s="25"/>
      <c r="AF22" s="19"/>
      <c r="AG22" s="20">
        <f>E22+H22+K22+N22+Q22+T22+W22+Z22+AC22+AF22</f>
        <v>45</v>
      </c>
      <c r="AH22" s="21">
        <f>'15.Spieltag'!AJ22</f>
        <v>635</v>
      </c>
      <c r="AI22" s="28">
        <f>'15.Spieltag'!AK22</f>
        <v>14</v>
      </c>
      <c r="AJ22" s="23">
        <f>AG22+AH22</f>
        <v>680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Mike04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>IF(OR(EXACT($X$7,X23)*(EXACT($Y$7,Y23)))=TRUE,$AO$9,IF(($Y$7-$X$7=Y23-X23),$AO$8,IF(OR(EXACT($X$7&gt;$Y$7,X23&gt;Y23)*EXACT($X$7=$Y$7,X23=Y23)*EXACT($X$7&lt;$Y$7,X23&lt;Y23)),$AO$7,0)))</f>
        <v>5</v>
      </c>
      <c r="AA23" s="17"/>
      <c r="AB23" s="18"/>
      <c r="AC23" s="19" t="str">
        <f t="shared" si="12"/>
        <v>5</v>
      </c>
      <c r="AD23" s="27"/>
      <c r="AE23" s="25"/>
      <c r="AF23" s="19"/>
      <c r="AG23" s="20">
        <f>E23+H23+K23+N23+Q23+T23+W23+Z23+AC23+AF23</f>
        <v>45</v>
      </c>
      <c r="AH23" s="21">
        <f>'15.Spieltag'!AJ23</f>
        <v>634</v>
      </c>
      <c r="AI23" s="28">
        <f>'15.Spieltag'!AK23</f>
        <v>16</v>
      </c>
      <c r="AJ23" s="23">
        <f>AG23+AH23</f>
        <v>679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/>
      <c r="AB24" s="18"/>
      <c r="AC24" s="19" t="str">
        <f t="shared" si="12"/>
        <v>5</v>
      </c>
      <c r="AD24" s="27"/>
      <c r="AE24" s="25"/>
      <c r="AF24" s="19"/>
      <c r="AG24" s="20">
        <f>E24+H24+K24+N24+Q24+T24+W24+Z24+AC24+AF24</f>
        <v>45</v>
      </c>
      <c r="AH24" s="21">
        <f>'15.Spieltag'!AJ24</f>
        <v>632</v>
      </c>
      <c r="AI24" s="28">
        <f>'15.Spieltag'!AK24</f>
        <v>17</v>
      </c>
      <c r="AJ24" s="23">
        <f>AG24+AH24</f>
        <v>677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E25+H25+K25+N25+Q25+T25+W25+Z25+AC25+AF25</f>
        <v>0</v>
      </c>
      <c r="AH25" s="21">
        <f>'15.Spieltag'!AJ25</f>
        <v>0</v>
      </c>
      <c r="AI25" s="28">
        <f>'15.Spieltag'!AK25</f>
        <v>0</v>
      </c>
      <c r="AJ25" s="23">
        <f t="shared" ref="AJ25:AJ26" si="15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>
        <f>'15.Spieltag'!AJ26</f>
        <v>0</v>
      </c>
      <c r="AI26" s="28">
        <f>'15.Spieltag'!AK26</f>
        <v>0</v>
      </c>
      <c r="AJ26" s="23">
        <f t="shared" si="15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8" priority="9">
      <formula>($AG8&gt;40)</formula>
    </cfRule>
  </conditionalFormatting>
  <conditionalFormatting sqref="C1 F1 I1 L1 O1 R1 X1 AA1 F3 I3 L3 O3 R3 U3 X3 AA3">
    <cfRule type="cellIs" dxfId="97" priority="3" operator="equal">
      <formula>"Schalke 04"</formula>
    </cfRule>
  </conditionalFormatting>
  <conditionalFormatting sqref="U1 C3">
    <cfRule type="cellIs" dxfId="96" priority="2" operator="equal">
      <formula>"Schalke 04"</formula>
    </cfRule>
  </conditionalFormatting>
  <conditionalFormatting sqref="AG1:AG26 AG28:AG1048576">
    <cfRule type="top10" dxfId="95" priority="1495" rank="3"/>
  </conditionalFormatting>
  <conditionalFormatting sqref="AI8:AI26">
    <cfRule type="colorScale" priority="13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4" priority="9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O104"/>
  <sheetViews>
    <sheetView workbookViewId="0">
      <selection activeCell="F4" sqref="F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F2" s="1"/>
      <c r="U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30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1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'16.Spieltag'!AJ8</f>
        <v>689</v>
      </c>
      <c r="AI8" s="28">
        <f>'16.Spieltag'!AK8</f>
        <v>1</v>
      </c>
      <c r="AJ8" s="23">
        <f t="shared" ref="AJ8:AJ19" si="10">AG8+AH8</f>
        <v>734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'16.Spieltag'!AJ9</f>
        <v>689</v>
      </c>
      <c r="AI9" s="28">
        <f>'16.Spieltag'!AK9</f>
        <v>1</v>
      </c>
      <c r="AJ9" s="23">
        <f t="shared" si="10"/>
        <v>734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'13.Spieltag'!B10</f>
        <v>shiny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12"/>
        <v>5</v>
      </c>
      <c r="AD10" s="27"/>
      <c r="AE10" s="25"/>
      <c r="AF10" s="19"/>
      <c r="AG10" s="20">
        <f t="shared" si="9"/>
        <v>45</v>
      </c>
      <c r="AH10" s="21">
        <f>'16.Spieltag'!AJ10</f>
        <v>689</v>
      </c>
      <c r="AI10" s="28">
        <f>'16.Spieltag'!AK10</f>
        <v>1</v>
      </c>
      <c r="AJ10" s="23">
        <f t="shared" si="10"/>
        <v>734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Nico1904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12"/>
        <v>5</v>
      </c>
      <c r="AD11" s="27"/>
      <c r="AE11" s="25"/>
      <c r="AF11" s="19"/>
      <c r="AG11" s="20">
        <f t="shared" si="9"/>
        <v>45</v>
      </c>
      <c r="AH11" s="21">
        <f>'16.Spieltag'!AJ11</f>
        <v>686</v>
      </c>
      <c r="AI11" s="28">
        <f>'16.Spieltag'!AK11</f>
        <v>4</v>
      </c>
      <c r="AJ11" s="23">
        <f t="shared" si="10"/>
        <v>731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12"/>
        <v>5</v>
      </c>
      <c r="AD12" s="26"/>
      <c r="AE12" s="25"/>
      <c r="AF12" s="19"/>
      <c r="AG12" s="20">
        <f t="shared" si="9"/>
        <v>45</v>
      </c>
      <c r="AH12" s="21">
        <f>'16.Spieltag'!AJ12</f>
        <v>685</v>
      </c>
      <c r="AI12" s="28">
        <f>'16.Spieltag'!AK12</f>
        <v>5</v>
      </c>
      <c r="AJ12" s="23">
        <f t="shared" si="10"/>
        <v>730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atschi91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12"/>
        <v>5</v>
      </c>
      <c r="AD13" s="27"/>
      <c r="AE13" s="25"/>
      <c r="AF13" s="19"/>
      <c r="AG13" s="20">
        <f t="shared" si="9"/>
        <v>45</v>
      </c>
      <c r="AH13" s="21">
        <f>'16.Spieltag'!AJ13</f>
        <v>684</v>
      </c>
      <c r="AI13" s="28">
        <f>'16.Spieltag'!AK13</f>
        <v>6</v>
      </c>
      <c r="AJ13" s="23">
        <f t="shared" si="10"/>
        <v>729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FlorianS04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12"/>
        <v>5</v>
      </c>
      <c r="AD14" s="27"/>
      <c r="AE14" s="25"/>
      <c r="AF14" s="19"/>
      <c r="AG14" s="20">
        <f t="shared" si="9"/>
        <v>45</v>
      </c>
      <c r="AH14" s="21">
        <f>'16.Spieltag'!AJ14</f>
        <v>684</v>
      </c>
      <c r="AI14" s="28">
        <f>'16.Spieltag'!AK14</f>
        <v>6</v>
      </c>
      <c r="AJ14" s="23">
        <f t="shared" si="10"/>
        <v>729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Thomas Bülles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>IF(OR(EXACT($X$7,X15)*(EXACT($Y$7,Y15)))=TRUE,$AO$9,IF(($Y$7-$X$7=Y15-X15),#REF!,IF(OR(EXACT($X$7&gt;$Y$7,X15&gt;Y15)*EXACT($X$7=$Y$7,X15=Y15)*EXACT($X$7&lt;$Y$7,X15&lt;Y15)),$AO$7,0)))</f>
        <v>5</v>
      </c>
      <c r="AA15" s="17"/>
      <c r="AB15" s="18"/>
      <c r="AC15" s="19" t="str">
        <f t="shared" si="12"/>
        <v>5</v>
      </c>
      <c r="AD15" s="27"/>
      <c r="AE15" s="25"/>
      <c r="AF15" s="19"/>
      <c r="AG15" s="20">
        <f t="shared" si="9"/>
        <v>45</v>
      </c>
      <c r="AH15" s="21">
        <f>'16.Spieltag'!AJ15</f>
        <v>684</v>
      </c>
      <c r="AI15" s="28">
        <f>'16.Spieltag'!AK15</f>
        <v>6</v>
      </c>
      <c r="AJ15" s="23">
        <f t="shared" si="10"/>
        <v>729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>IF(OR(EXACT($X$7,X16)*(EXACT($Y$7,Y16)))=TRUE,$AO$9,IF(($Y$7-$X$7=Y16-X16),#REF!,IF(OR(EXACT($X$7&gt;$Y$7,X16&gt;Y16)*EXACT($X$7=$Y$7,X16=Y16)*EXACT($X$7&lt;$Y$7,X16&lt;Y16)),$AO$7,0)))</f>
        <v>5</v>
      </c>
      <c r="AA16" s="17"/>
      <c r="AB16" s="18"/>
      <c r="AC16" s="19" t="str">
        <f t="shared" si="12"/>
        <v>5</v>
      </c>
      <c r="AD16" s="27"/>
      <c r="AE16" s="25"/>
      <c r="AF16" s="19"/>
      <c r="AG16" s="20">
        <f t="shared" si="9"/>
        <v>45</v>
      </c>
      <c r="AH16" s="21">
        <f>'16.Spieltag'!AJ16</f>
        <v>683</v>
      </c>
      <c r="AI16" s="28">
        <f>'16.Spieltag'!AK16</f>
        <v>9</v>
      </c>
      <c r="AJ16" s="23">
        <f t="shared" si="10"/>
        <v>728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Reinhold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>IF(OR(EXACT($X$7,X17)*(EXACT($Y$7,Y17)))=TRUE,$AO$9,IF(($Y$7-$X$7=Y17-X17),$AO$8,IF(OR(EXACT($X$7&gt;$Y$7,X17&gt;Y17)*EXACT($X$7=$Y$7,X17=Y17)*EXACT($X$7&lt;$Y$7,X17&lt;Y17)),$AO$7,0)))</f>
        <v>5</v>
      </c>
      <c r="AA17" s="17"/>
      <c r="AB17" s="18"/>
      <c r="AC17" s="19" t="str">
        <f t="shared" si="12"/>
        <v>5</v>
      </c>
      <c r="AD17" s="27"/>
      <c r="AE17" s="25"/>
      <c r="AF17" s="19"/>
      <c r="AG17" s="20">
        <f t="shared" si="9"/>
        <v>45</v>
      </c>
      <c r="AH17" s="21">
        <f>'16.Spieltag'!AJ17</f>
        <v>683</v>
      </c>
      <c r="AI17" s="28">
        <f>'16.Spieltag'!AK17</f>
        <v>9</v>
      </c>
      <c r="AJ17" s="23">
        <f t="shared" si="10"/>
        <v>728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Schalt04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>IF(OR(EXACT($X$7,X18)*(EXACT($Y$7,Y18)))=TRUE,$AO$9,IF(($Y$7-$X$7=Y18-X18),$AO$8,IF(OR(EXACT($X$7&gt;$Y$7,X18&gt;Y18)*EXACT($X$7=$Y$7,X18=Y18)*EXACT($X$7&lt;$Y$7,X18&lt;Y18)),$AO$7,0)))</f>
        <v>5</v>
      </c>
      <c r="AA18" s="17"/>
      <c r="AB18" s="18"/>
      <c r="AC18" s="19" t="str">
        <f t="shared" si="12"/>
        <v>5</v>
      </c>
      <c r="AD18" s="27"/>
      <c r="AE18" s="25"/>
      <c r="AF18" s="19"/>
      <c r="AG18" s="20">
        <f t="shared" si="9"/>
        <v>45</v>
      </c>
      <c r="AH18" s="21">
        <f>'16.Spieltag'!AJ18</f>
        <v>682</v>
      </c>
      <c r="AI18" s="28">
        <f>'16.Spieltag'!AK18</f>
        <v>11</v>
      </c>
      <c r="AJ18" s="23">
        <f t="shared" si="10"/>
        <v>727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>IF(OR(EXACT($X$7,X19)*(EXACT($Y$7,Y19)))=TRUE,$AO$9,IF(($Y$7-$X$7=Y19-X19),$AO$8,IF(OR(EXACT($X$7&gt;$Y$7,X19&gt;Y19)*EXACT($X$7=$Y$7,X19=Y19)*EXACT($X$7&lt;$Y$7,X19&lt;Y19)),$AO$7,0)))</f>
        <v>5</v>
      </c>
      <c r="AA19" s="17"/>
      <c r="AB19" s="18"/>
      <c r="AC19" s="19" t="str">
        <f t="shared" si="12"/>
        <v>5</v>
      </c>
      <c r="AD19" s="27"/>
      <c r="AE19" s="25"/>
      <c r="AF19" s="19"/>
      <c r="AG19" s="20">
        <f t="shared" si="9"/>
        <v>45</v>
      </c>
      <c r="AH19" s="21">
        <f>'16.Spieltag'!AJ19</f>
        <v>681</v>
      </c>
      <c r="AI19" s="28">
        <f>'16.Spieltag'!AK19</f>
        <v>12</v>
      </c>
      <c r="AJ19" s="23">
        <f t="shared" si="10"/>
        <v>726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>IF(OR(EXACT($X$7,X20)*(EXACT($Y$7,Y20)))=TRUE,$AO$9,IF(($Y$7-$X$7=Y20-X20),#REF!,IF(OR(EXACT($X$7&gt;$Y$7,X20&gt;Y20)*EXACT($X$7=$Y$7,X20=Y20)*EXACT($X$7&lt;$Y$7,X20&lt;Y20)),$AO$7,0)))</f>
        <v>5</v>
      </c>
      <c r="AA20" s="17"/>
      <c r="AB20" s="18"/>
      <c r="AC20" s="19" t="str">
        <f t="shared" si="12"/>
        <v>5</v>
      </c>
      <c r="AD20" s="27"/>
      <c r="AE20" s="25"/>
      <c r="AF20" s="19"/>
      <c r="AG20" s="20">
        <f>E20+H20+K20+N20+Q20+T20+W20+Z20+AC20+AF20</f>
        <v>45</v>
      </c>
      <c r="AH20" s="21">
        <f>'16.Spieltag'!AJ20</f>
        <v>681</v>
      </c>
      <c r="AI20" s="28">
        <f>'16.Spieltag'!AK20</f>
        <v>12</v>
      </c>
      <c r="AJ20" s="23">
        <f>AG20+AH20</f>
        <v>726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Lola04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>IF(OR(EXACT($X$7,X21)*(EXACT($Y$7,Y21)))=TRUE,$AO$9,IF(($Y$7-$X$7=Y21-X21),$AO16,IF(OR(EXACT($X$7&gt;$Y$7,X21&gt;Y21)*EXACT($X$7=$Y$7,X21=Y21)*EXACT($X$7&lt;$Y$7,X21&lt;Y21)),$AO$7,0)))</f>
        <v>5</v>
      </c>
      <c r="AA21" s="17"/>
      <c r="AB21" s="18"/>
      <c r="AC21" s="19" t="str">
        <f t="shared" si="12"/>
        <v>5</v>
      </c>
      <c r="AD21" s="27"/>
      <c r="AE21" s="25"/>
      <c r="AF21" s="19"/>
      <c r="AG21" s="20">
        <f>E21+H21+K21+N21+Q21+T21+W21+Z21+AC21+AF21</f>
        <v>45</v>
      </c>
      <c r="AH21" s="21">
        <f>'16.Spieltag'!AJ21</f>
        <v>680</v>
      </c>
      <c r="AI21" s="28">
        <f>'16.Spieltag'!AK21</f>
        <v>14</v>
      </c>
      <c r="AJ21" s="23">
        <f>AG21+AH21</f>
        <v>725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UltraGE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>IF(OR(EXACT($X$7,X22)*(EXACT($Y$7,Y22)))=TRUE,$AO$9,IF(($Y$7-$X$7=Y22-X22),$AO$8,IF(OR(EXACT($X$7&gt;$Y$7,X22&gt;Y22)*EXACT($X$7=$Y$7,X22=Y22)*EXACT($X$7&lt;$Y$7,X22&lt;Y22)),$AO$7,0)))</f>
        <v>5</v>
      </c>
      <c r="AA22" s="17"/>
      <c r="AB22" s="18"/>
      <c r="AC22" s="19" t="str">
        <f t="shared" si="12"/>
        <v>5</v>
      </c>
      <c r="AD22" s="27"/>
      <c r="AE22" s="25"/>
      <c r="AF22" s="19"/>
      <c r="AG22" s="20">
        <f>E22+H22+K22+N22+Q22+T22+W22+Z22+AC22+AF22</f>
        <v>45</v>
      </c>
      <c r="AH22" s="21">
        <f>'16.Spieltag'!AJ22</f>
        <v>680</v>
      </c>
      <c r="AI22" s="28">
        <f>'16.Spieltag'!AK22</f>
        <v>14</v>
      </c>
      <c r="AJ22" s="23">
        <f>AG22+AH22</f>
        <v>725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Mike04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>IF(OR(EXACT($X$7,X23)*(EXACT($Y$7,Y23)))=TRUE,$AO$9,IF(($Y$7-$X$7=Y23-X23),$AO$8,IF(OR(EXACT($X$7&gt;$Y$7,X23&gt;Y23)*EXACT($X$7=$Y$7,X23=Y23)*EXACT($X$7&lt;$Y$7,X23&lt;Y23)),$AO$7,0)))</f>
        <v>5</v>
      </c>
      <c r="AA23" s="17"/>
      <c r="AB23" s="18"/>
      <c r="AC23" s="19" t="str">
        <f t="shared" si="12"/>
        <v>5</v>
      </c>
      <c r="AD23" s="27"/>
      <c r="AE23" s="25"/>
      <c r="AF23" s="19"/>
      <c r="AG23" s="20">
        <f>E23+H23+K23+N23+Q23+T23+W23+Z23+AC23+AF23</f>
        <v>45</v>
      </c>
      <c r="AH23" s="21">
        <f>'16.Spieltag'!AJ23</f>
        <v>679</v>
      </c>
      <c r="AI23" s="28">
        <f>'16.Spieltag'!AK23</f>
        <v>16</v>
      </c>
      <c r="AJ23" s="23">
        <f>AG23+AH23</f>
        <v>724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/>
      <c r="AB24" s="18"/>
      <c r="AC24" s="19" t="str">
        <f t="shared" si="12"/>
        <v>5</v>
      </c>
      <c r="AD24" s="27"/>
      <c r="AE24" s="25"/>
      <c r="AF24" s="19"/>
      <c r="AG24" s="20">
        <f>E24+H24+K24+N24+Q24+T24+W24+Z24+AC24+AF24</f>
        <v>45</v>
      </c>
      <c r="AH24" s="21">
        <f>'16.Spieltag'!AJ24</f>
        <v>677</v>
      </c>
      <c r="AI24" s="28">
        <f>'16.Spieltag'!AK24</f>
        <v>17</v>
      </c>
      <c r="AJ24" s="23">
        <f>AG24+AH24</f>
        <v>722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3" priority="4">
      <formula>($AG8&gt;40)</formula>
    </cfRule>
  </conditionalFormatting>
  <conditionalFormatting sqref="C1 F1 I1 L1 O1 R1 U1 AA1 I3 R3 X3 AA3">
    <cfRule type="cellIs" dxfId="92" priority="3" operator="equal">
      <formula>"Schalke 04"</formula>
    </cfRule>
  </conditionalFormatting>
  <conditionalFormatting sqref="X1 C3 F3 L3 O3 U3">
    <cfRule type="cellIs" dxfId="91" priority="2" operator="equal">
      <formula>"Schalke 04"</formula>
    </cfRule>
  </conditionalFormatting>
  <conditionalFormatting sqref="AG1:AG26 AG28:AG1048576">
    <cfRule type="top10" dxfId="90" priority="1490" rank="3"/>
  </conditionalFormatting>
  <conditionalFormatting sqref="AI8:AI26">
    <cfRule type="colorScale" priority="12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9" priority="91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O104"/>
  <sheetViews>
    <sheetView workbookViewId="0">
      <selection activeCell="F4" sqref="F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H1" s="1"/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AA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H3" s="1"/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31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1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'17.Spieltag'!AJ8</f>
        <v>734</v>
      </c>
      <c r="AI8" s="28">
        <f>'17.Spieltag'!AK8</f>
        <v>1</v>
      </c>
      <c r="AJ8" s="23">
        <f t="shared" ref="AJ8:AJ19" si="10">AG8+AH8</f>
        <v>779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'17.Spieltag'!AJ9</f>
        <v>734</v>
      </c>
      <c r="AI9" s="28">
        <f>'17.Spieltag'!AK9</f>
        <v>1</v>
      </c>
      <c r="AJ9" s="23">
        <f t="shared" si="10"/>
        <v>779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'13.Spieltag'!B10</f>
        <v>shiny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12"/>
        <v>5</v>
      </c>
      <c r="AD10" s="27"/>
      <c r="AE10" s="25"/>
      <c r="AF10" s="19"/>
      <c r="AG10" s="20">
        <f t="shared" si="9"/>
        <v>45</v>
      </c>
      <c r="AH10" s="21">
        <f>'17.Spieltag'!AJ10</f>
        <v>734</v>
      </c>
      <c r="AI10" s="28">
        <f>'17.Spieltag'!AK10</f>
        <v>1</v>
      </c>
      <c r="AJ10" s="23">
        <f t="shared" si="10"/>
        <v>779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Nico1904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12"/>
        <v>5</v>
      </c>
      <c r="AD11" s="27"/>
      <c r="AE11" s="25"/>
      <c r="AF11" s="19"/>
      <c r="AG11" s="20">
        <f t="shared" si="9"/>
        <v>45</v>
      </c>
      <c r="AH11" s="21">
        <f>'17.Spieltag'!AJ11</f>
        <v>731</v>
      </c>
      <c r="AI11" s="28">
        <f>'17.Spieltag'!AK11</f>
        <v>4</v>
      </c>
      <c r="AJ11" s="23">
        <f t="shared" si="10"/>
        <v>776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12"/>
        <v>5</v>
      </c>
      <c r="AD12" s="26"/>
      <c r="AE12" s="25"/>
      <c r="AF12" s="19"/>
      <c r="AG12" s="20">
        <f t="shared" si="9"/>
        <v>45</v>
      </c>
      <c r="AH12" s="21">
        <f>'17.Spieltag'!AJ12</f>
        <v>730</v>
      </c>
      <c r="AI12" s="28">
        <f>'17.Spieltag'!AK12</f>
        <v>5</v>
      </c>
      <c r="AJ12" s="23">
        <f t="shared" si="10"/>
        <v>775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atschi91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12"/>
        <v>5</v>
      </c>
      <c r="AD13" s="27"/>
      <c r="AE13" s="25"/>
      <c r="AF13" s="19"/>
      <c r="AG13" s="20">
        <f t="shared" si="9"/>
        <v>45</v>
      </c>
      <c r="AH13" s="21">
        <f>'17.Spieltag'!AJ13</f>
        <v>729</v>
      </c>
      <c r="AI13" s="28">
        <f>'17.Spieltag'!AK13</f>
        <v>6</v>
      </c>
      <c r="AJ13" s="23">
        <f t="shared" si="10"/>
        <v>774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FlorianS04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12"/>
        <v>5</v>
      </c>
      <c r="AD14" s="27"/>
      <c r="AE14" s="25"/>
      <c r="AF14" s="19"/>
      <c r="AG14" s="20">
        <f t="shared" si="9"/>
        <v>45</v>
      </c>
      <c r="AH14" s="21">
        <f>'17.Spieltag'!AJ14</f>
        <v>729</v>
      </c>
      <c r="AI14" s="28">
        <f>'17.Spieltag'!AK14</f>
        <v>6</v>
      </c>
      <c r="AJ14" s="23">
        <f t="shared" si="10"/>
        <v>774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Thomas Bülles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>IF(OR(EXACT($X$7,X15)*(EXACT($Y$7,Y15)))=TRUE,$AO$9,IF(($Y$7-$X$7=Y15-X15),#REF!,IF(OR(EXACT($X$7&gt;$Y$7,X15&gt;Y15)*EXACT($X$7=$Y$7,X15=Y15)*EXACT($X$7&lt;$Y$7,X15&lt;Y15)),$AO$7,0)))</f>
        <v>5</v>
      </c>
      <c r="AA15" s="17"/>
      <c r="AB15" s="18"/>
      <c r="AC15" s="19" t="str">
        <f t="shared" si="12"/>
        <v>5</v>
      </c>
      <c r="AD15" s="27"/>
      <c r="AE15" s="25"/>
      <c r="AF15" s="19"/>
      <c r="AG15" s="20">
        <f t="shared" si="9"/>
        <v>45</v>
      </c>
      <c r="AH15" s="21">
        <f>'17.Spieltag'!AJ15</f>
        <v>729</v>
      </c>
      <c r="AI15" s="28">
        <f>'17.Spieltag'!AK15</f>
        <v>6</v>
      </c>
      <c r="AJ15" s="23">
        <f t="shared" si="10"/>
        <v>774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>IF(OR(EXACT($X$7,X16)*(EXACT($Y$7,Y16)))=TRUE,$AO$9,IF(($Y$7-$X$7=Y16-X16),#REF!,IF(OR(EXACT($X$7&gt;$Y$7,X16&gt;Y16)*EXACT($X$7=$Y$7,X16=Y16)*EXACT($X$7&lt;$Y$7,X16&lt;Y16)),$AO$7,0)))</f>
        <v>5</v>
      </c>
      <c r="AA16" s="17"/>
      <c r="AB16" s="18"/>
      <c r="AC16" s="19" t="str">
        <f t="shared" si="12"/>
        <v>5</v>
      </c>
      <c r="AD16" s="27"/>
      <c r="AE16" s="25"/>
      <c r="AF16" s="19"/>
      <c r="AG16" s="20">
        <f t="shared" si="9"/>
        <v>45</v>
      </c>
      <c r="AH16" s="21">
        <f>'17.Spieltag'!AJ16</f>
        <v>728</v>
      </c>
      <c r="AI16" s="28">
        <f>'17.Spieltag'!AK16</f>
        <v>9</v>
      </c>
      <c r="AJ16" s="23">
        <f t="shared" si="10"/>
        <v>773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Reinhold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>IF(OR(EXACT($X$7,X17)*(EXACT($Y$7,Y17)))=TRUE,$AO$9,IF(($Y$7-$X$7=Y17-X17),$AO$8,IF(OR(EXACT($X$7&gt;$Y$7,X17&gt;Y17)*EXACT($X$7=$Y$7,X17=Y17)*EXACT($X$7&lt;$Y$7,X17&lt;Y17)),$AO$7,0)))</f>
        <v>5</v>
      </c>
      <c r="AA17" s="17"/>
      <c r="AB17" s="18"/>
      <c r="AC17" s="19" t="str">
        <f t="shared" si="12"/>
        <v>5</v>
      </c>
      <c r="AD17" s="27"/>
      <c r="AE17" s="25"/>
      <c r="AF17" s="19"/>
      <c r="AG17" s="20">
        <f t="shared" si="9"/>
        <v>45</v>
      </c>
      <c r="AH17" s="21">
        <f>'17.Spieltag'!AJ17</f>
        <v>728</v>
      </c>
      <c r="AI17" s="28">
        <f>'17.Spieltag'!AK17</f>
        <v>9</v>
      </c>
      <c r="AJ17" s="23">
        <f t="shared" si="10"/>
        <v>773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Schalt04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>IF(OR(EXACT($X$7,X18)*(EXACT($Y$7,Y18)))=TRUE,$AO$9,IF(($Y$7-$X$7=Y18-X18),$AO$8,IF(OR(EXACT($X$7&gt;$Y$7,X18&gt;Y18)*EXACT($X$7=$Y$7,X18=Y18)*EXACT($X$7&lt;$Y$7,X18&lt;Y18)),$AO$7,0)))</f>
        <v>5</v>
      </c>
      <c r="AA18" s="17"/>
      <c r="AB18" s="18"/>
      <c r="AC18" s="19" t="str">
        <f t="shared" si="12"/>
        <v>5</v>
      </c>
      <c r="AD18" s="27"/>
      <c r="AE18" s="25"/>
      <c r="AF18" s="19"/>
      <c r="AG18" s="20">
        <f t="shared" si="9"/>
        <v>45</v>
      </c>
      <c r="AH18" s="21">
        <f>'17.Spieltag'!AJ18</f>
        <v>727</v>
      </c>
      <c r="AI18" s="28">
        <f>'17.Spieltag'!AK18</f>
        <v>11</v>
      </c>
      <c r="AJ18" s="23">
        <f t="shared" si="10"/>
        <v>772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>IF(OR(EXACT($X$7,X19)*(EXACT($Y$7,Y19)))=TRUE,$AO$9,IF(($Y$7-$X$7=Y19-X19),$AO$8,IF(OR(EXACT($X$7&gt;$Y$7,X19&gt;Y19)*EXACT($X$7=$Y$7,X19=Y19)*EXACT($X$7&lt;$Y$7,X19&lt;Y19)),$AO$7,0)))</f>
        <v>5</v>
      </c>
      <c r="AA19" s="17"/>
      <c r="AB19" s="18"/>
      <c r="AC19" s="19" t="str">
        <f t="shared" si="12"/>
        <v>5</v>
      </c>
      <c r="AD19" s="27"/>
      <c r="AE19" s="25"/>
      <c r="AF19" s="19"/>
      <c r="AG19" s="20">
        <f t="shared" si="9"/>
        <v>45</v>
      </c>
      <c r="AH19" s="21">
        <f>'17.Spieltag'!AJ19</f>
        <v>726</v>
      </c>
      <c r="AI19" s="28">
        <f>'17.Spieltag'!AK19</f>
        <v>12</v>
      </c>
      <c r="AJ19" s="23">
        <f t="shared" si="10"/>
        <v>771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>IF(OR(EXACT($X$7,X20)*(EXACT($Y$7,Y20)))=TRUE,$AO$9,IF(($Y$7-$X$7=Y20-X20),#REF!,IF(OR(EXACT($X$7&gt;$Y$7,X20&gt;Y20)*EXACT($X$7=$Y$7,X20=Y20)*EXACT($X$7&lt;$Y$7,X20&lt;Y20)),$AO$7,0)))</f>
        <v>5</v>
      </c>
      <c r="AA20" s="17"/>
      <c r="AB20" s="18"/>
      <c r="AC20" s="19" t="str">
        <f t="shared" si="12"/>
        <v>5</v>
      </c>
      <c r="AD20" s="27"/>
      <c r="AE20" s="25"/>
      <c r="AF20" s="19"/>
      <c r="AG20" s="20">
        <f>E20+H20+K20+N20+Q20+T20+W20+Z20+AC20+AF20</f>
        <v>45</v>
      </c>
      <c r="AH20" s="21">
        <f>'17.Spieltag'!AJ20</f>
        <v>726</v>
      </c>
      <c r="AI20" s="28">
        <f>'17.Spieltag'!AK20</f>
        <v>12</v>
      </c>
      <c r="AJ20" s="23">
        <f>AG20+AH20</f>
        <v>771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Lola04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>IF(OR(EXACT($X$7,X21)*(EXACT($Y$7,Y21)))=TRUE,$AO$9,IF(($Y$7-$X$7=Y21-X21),$AO16,IF(OR(EXACT($X$7&gt;$Y$7,X21&gt;Y21)*EXACT($X$7=$Y$7,X21=Y21)*EXACT($X$7&lt;$Y$7,X21&lt;Y21)),$AO$7,0)))</f>
        <v>5</v>
      </c>
      <c r="AA21" s="17"/>
      <c r="AB21" s="18"/>
      <c r="AC21" s="19" t="str">
        <f t="shared" si="12"/>
        <v>5</v>
      </c>
      <c r="AD21" s="27"/>
      <c r="AE21" s="25"/>
      <c r="AF21" s="19"/>
      <c r="AG21" s="20">
        <f>E21+H21+K21+N21+Q21+T21+W21+Z21+AC21+AF21</f>
        <v>45</v>
      </c>
      <c r="AH21" s="21">
        <f>'17.Spieltag'!AJ21</f>
        <v>725</v>
      </c>
      <c r="AI21" s="28">
        <f>'17.Spieltag'!AK21</f>
        <v>14</v>
      </c>
      <c r="AJ21" s="23">
        <f>AG21+AH21</f>
        <v>770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UltraGE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>IF(OR(EXACT($X$7,X22)*(EXACT($Y$7,Y22)))=TRUE,$AO$9,IF(($Y$7-$X$7=Y22-X22),$AO$8,IF(OR(EXACT($X$7&gt;$Y$7,X22&gt;Y22)*EXACT($X$7=$Y$7,X22=Y22)*EXACT($X$7&lt;$Y$7,X22&lt;Y22)),$AO$7,0)))</f>
        <v>5</v>
      </c>
      <c r="AA22" s="17"/>
      <c r="AB22" s="18"/>
      <c r="AC22" s="19" t="str">
        <f t="shared" si="12"/>
        <v>5</v>
      </c>
      <c r="AD22" s="27"/>
      <c r="AE22" s="25"/>
      <c r="AF22" s="19"/>
      <c r="AG22" s="20">
        <f>E22+H22+K22+N22+Q22+T22+W22+Z22+AC22+AF22</f>
        <v>45</v>
      </c>
      <c r="AH22" s="21">
        <f>'17.Spieltag'!AJ22</f>
        <v>725</v>
      </c>
      <c r="AI22" s="28">
        <f>'17.Spieltag'!AK22</f>
        <v>14</v>
      </c>
      <c r="AJ22" s="23">
        <f>AG22+AH22</f>
        <v>770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Mike04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>IF(OR(EXACT($X$7,X23)*(EXACT($Y$7,Y23)))=TRUE,$AO$9,IF(($Y$7-$X$7=Y23-X23),$AO$8,IF(OR(EXACT($X$7&gt;$Y$7,X23&gt;Y23)*EXACT($X$7=$Y$7,X23=Y23)*EXACT($X$7&lt;$Y$7,X23&lt;Y23)),$AO$7,0)))</f>
        <v>5</v>
      </c>
      <c r="AA23" s="17"/>
      <c r="AB23" s="18"/>
      <c r="AC23" s="19" t="str">
        <f t="shared" si="12"/>
        <v>5</v>
      </c>
      <c r="AD23" s="27"/>
      <c r="AE23" s="25"/>
      <c r="AF23" s="19"/>
      <c r="AG23" s="20">
        <f>E23+H23+K23+N23+Q23+T23+W23+Z23+AC23+AF23</f>
        <v>45</v>
      </c>
      <c r="AH23" s="21">
        <f>'17.Spieltag'!AJ23</f>
        <v>724</v>
      </c>
      <c r="AI23" s="28">
        <f>'17.Spieltag'!AK23</f>
        <v>16</v>
      </c>
      <c r="AJ23" s="23">
        <f>AG23+AH23</f>
        <v>769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/>
      <c r="AB24" s="18"/>
      <c r="AC24" s="19" t="str">
        <f t="shared" si="12"/>
        <v>5</v>
      </c>
      <c r="AD24" s="27"/>
      <c r="AE24" s="25"/>
      <c r="AF24" s="19"/>
      <c r="AG24" s="20">
        <f>E24+H24+K24+N24+Q24+T24+W24+Z24+AC24+AF24</f>
        <v>45</v>
      </c>
      <c r="AH24" s="21">
        <f>'17.Spieltag'!AJ24</f>
        <v>722</v>
      </c>
      <c r="AI24" s="28">
        <f>'17.Spieltag'!AK24</f>
        <v>17</v>
      </c>
      <c r="AJ24" s="23">
        <f>AG24+AH24</f>
        <v>767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8" priority="6">
      <formula>($AG8&gt;40)</formula>
    </cfRule>
  </conditionalFormatting>
  <conditionalFormatting sqref="C1 I1 O1 U1 AA1 C3 F3 X3">
    <cfRule type="cellIs" dxfId="87" priority="2" operator="equal">
      <formula>"Schalke 04"</formula>
    </cfRule>
  </conditionalFormatting>
  <conditionalFormatting sqref="F1 L1 R1 X1 I3 L3 O3 R3 U3 AA3">
    <cfRule type="cellIs" dxfId="86" priority="3" operator="equal">
      <formula>"Schalke 04"</formula>
    </cfRule>
  </conditionalFormatting>
  <conditionalFormatting sqref="AG1:AG26 AG28:AG1048576">
    <cfRule type="top10" dxfId="85" priority="1485" rank="3"/>
  </conditionalFormatting>
  <conditionalFormatting sqref="AI8:AI26">
    <cfRule type="colorScale" priority="12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4" priority="899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O104"/>
  <sheetViews>
    <sheetView topLeftCell="A6" workbookViewId="0">
      <selection activeCell="F4" sqref="F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C2" s="13"/>
      <c r="F2" s="1"/>
      <c r="AD2" s="31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31"/>
      <c r="AE3" s="65"/>
      <c r="AF3" s="65"/>
    </row>
    <row r="4" spans="1:41" ht="16.5" thickBot="1" x14ac:dyDescent="0.3">
      <c r="A4" s="2" t="s">
        <v>32</v>
      </c>
      <c r="B4" s="16"/>
      <c r="AD4" s="31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1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'18.Spieltag'!AJ8</f>
        <v>779</v>
      </c>
      <c r="AI8" s="28">
        <f>'18.Spieltag'!AK8</f>
        <v>1</v>
      </c>
      <c r="AJ8" s="23">
        <f t="shared" ref="AJ8:AJ19" si="10">AG8+AH8</f>
        <v>824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'18.Spieltag'!AJ9</f>
        <v>779</v>
      </c>
      <c r="AI9" s="28">
        <f>'18.Spieltag'!AK9</f>
        <v>1</v>
      </c>
      <c r="AJ9" s="23">
        <f t="shared" si="10"/>
        <v>824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'13.Spieltag'!B10</f>
        <v>shiny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12"/>
        <v>5</v>
      </c>
      <c r="AD10" s="27"/>
      <c r="AE10" s="25"/>
      <c r="AF10" s="19"/>
      <c r="AG10" s="20">
        <f t="shared" si="9"/>
        <v>45</v>
      </c>
      <c r="AH10" s="21">
        <f>'18.Spieltag'!AJ10</f>
        <v>779</v>
      </c>
      <c r="AI10" s="28">
        <f>'18.Spieltag'!AK10</f>
        <v>1</v>
      </c>
      <c r="AJ10" s="23">
        <f t="shared" si="10"/>
        <v>824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Nico1904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12"/>
        <v>5</v>
      </c>
      <c r="AD11" s="27"/>
      <c r="AE11" s="25"/>
      <c r="AF11" s="19"/>
      <c r="AG11" s="20">
        <f t="shared" si="9"/>
        <v>45</v>
      </c>
      <c r="AH11" s="21">
        <f>'18.Spieltag'!AJ11</f>
        <v>776</v>
      </c>
      <c r="AI11" s="28">
        <f>'18.Spieltag'!AK11</f>
        <v>4</v>
      </c>
      <c r="AJ11" s="23">
        <f t="shared" si="10"/>
        <v>821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12"/>
        <v>5</v>
      </c>
      <c r="AD12" s="26"/>
      <c r="AE12" s="25"/>
      <c r="AF12" s="19"/>
      <c r="AG12" s="20">
        <f t="shared" si="9"/>
        <v>45</v>
      </c>
      <c r="AH12" s="21">
        <f>'18.Spieltag'!AJ12</f>
        <v>775</v>
      </c>
      <c r="AI12" s="28">
        <f>'18.Spieltag'!AK12</f>
        <v>5</v>
      </c>
      <c r="AJ12" s="23">
        <f t="shared" si="10"/>
        <v>820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atschi91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12"/>
        <v>5</v>
      </c>
      <c r="AD13" s="27"/>
      <c r="AE13" s="25"/>
      <c r="AF13" s="19"/>
      <c r="AG13" s="20">
        <f t="shared" si="9"/>
        <v>45</v>
      </c>
      <c r="AH13" s="21">
        <f>'18.Spieltag'!AJ13</f>
        <v>774</v>
      </c>
      <c r="AI13" s="28">
        <f>'18.Spieltag'!AK13</f>
        <v>6</v>
      </c>
      <c r="AJ13" s="23">
        <f t="shared" si="10"/>
        <v>819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FlorianS04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12"/>
        <v>5</v>
      </c>
      <c r="AD14" s="27"/>
      <c r="AE14" s="25"/>
      <c r="AF14" s="19"/>
      <c r="AG14" s="20">
        <f t="shared" si="9"/>
        <v>45</v>
      </c>
      <c r="AH14" s="21">
        <f>'18.Spieltag'!AJ14</f>
        <v>774</v>
      </c>
      <c r="AI14" s="28">
        <f>'18.Spieltag'!AK14</f>
        <v>6</v>
      </c>
      <c r="AJ14" s="23">
        <f t="shared" si="10"/>
        <v>819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Thomas Bülles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>IF(OR(EXACT($X$7,X15)*(EXACT($Y$7,Y15)))=TRUE,$AO$9,IF(($Y$7-$X$7=Y15-X15),#REF!,IF(OR(EXACT($X$7&gt;$Y$7,X15&gt;Y15)*EXACT($X$7=$Y$7,X15=Y15)*EXACT($X$7&lt;$Y$7,X15&lt;Y15)),$AO$7,0)))</f>
        <v>5</v>
      </c>
      <c r="AA15" s="17"/>
      <c r="AB15" s="18"/>
      <c r="AC15" s="19" t="str">
        <f t="shared" si="12"/>
        <v>5</v>
      </c>
      <c r="AD15" s="27"/>
      <c r="AE15" s="25"/>
      <c r="AF15" s="19"/>
      <c r="AG15" s="20">
        <f t="shared" si="9"/>
        <v>45</v>
      </c>
      <c r="AH15" s="21">
        <f>'18.Spieltag'!AJ15</f>
        <v>774</v>
      </c>
      <c r="AI15" s="28">
        <f>'18.Spieltag'!AK15</f>
        <v>6</v>
      </c>
      <c r="AJ15" s="23">
        <f t="shared" si="10"/>
        <v>819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>IF(OR(EXACT($X$7,X16)*(EXACT($Y$7,Y16)))=TRUE,$AO$9,IF(($Y$7-$X$7=Y16-X16),#REF!,IF(OR(EXACT($X$7&gt;$Y$7,X16&gt;Y16)*EXACT($X$7=$Y$7,X16=Y16)*EXACT($X$7&lt;$Y$7,X16&lt;Y16)),$AO$7,0)))</f>
        <v>5</v>
      </c>
      <c r="AA16" s="17"/>
      <c r="AB16" s="18"/>
      <c r="AC16" s="19" t="str">
        <f t="shared" si="12"/>
        <v>5</v>
      </c>
      <c r="AD16" s="27"/>
      <c r="AE16" s="25"/>
      <c r="AF16" s="19"/>
      <c r="AG16" s="20">
        <f t="shared" si="9"/>
        <v>45</v>
      </c>
      <c r="AH16" s="21">
        <f>'18.Spieltag'!AJ16</f>
        <v>773</v>
      </c>
      <c r="AI16" s="28">
        <f>'18.Spieltag'!AK16</f>
        <v>9</v>
      </c>
      <c r="AJ16" s="23">
        <f t="shared" si="10"/>
        <v>818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Reinhold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>IF(OR(EXACT($X$7,X17)*(EXACT($Y$7,Y17)))=TRUE,$AO$9,IF(($Y$7-$X$7=Y17-X17),$AO$8,IF(OR(EXACT($X$7&gt;$Y$7,X17&gt;Y17)*EXACT($X$7=$Y$7,X17=Y17)*EXACT($X$7&lt;$Y$7,X17&lt;Y17)),$AO$7,0)))</f>
        <v>5</v>
      </c>
      <c r="AA17" s="17"/>
      <c r="AB17" s="18"/>
      <c r="AC17" s="19" t="str">
        <f t="shared" si="12"/>
        <v>5</v>
      </c>
      <c r="AD17" s="27"/>
      <c r="AE17" s="25"/>
      <c r="AF17" s="19"/>
      <c r="AG17" s="20">
        <f t="shared" si="9"/>
        <v>45</v>
      </c>
      <c r="AH17" s="21">
        <f>'18.Spieltag'!AJ17</f>
        <v>773</v>
      </c>
      <c r="AI17" s="28">
        <f>'18.Spieltag'!AK17</f>
        <v>9</v>
      </c>
      <c r="AJ17" s="23">
        <f t="shared" si="10"/>
        <v>818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Schalt04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>IF(OR(EXACT($X$7,X18)*(EXACT($Y$7,Y18)))=TRUE,$AO$9,IF(($Y$7-$X$7=Y18-X18),$AO$8,IF(OR(EXACT($X$7&gt;$Y$7,X18&gt;Y18)*EXACT($X$7=$Y$7,X18=Y18)*EXACT($X$7&lt;$Y$7,X18&lt;Y18)),$AO$7,0)))</f>
        <v>5</v>
      </c>
      <c r="AA18" s="17"/>
      <c r="AB18" s="18"/>
      <c r="AC18" s="19" t="str">
        <f t="shared" si="12"/>
        <v>5</v>
      </c>
      <c r="AD18" s="27"/>
      <c r="AE18" s="25"/>
      <c r="AF18" s="19"/>
      <c r="AG18" s="20">
        <f t="shared" si="9"/>
        <v>45</v>
      </c>
      <c r="AH18" s="21">
        <f>'18.Spieltag'!AJ18</f>
        <v>772</v>
      </c>
      <c r="AI18" s="28">
        <f>'18.Spieltag'!AK18</f>
        <v>11</v>
      </c>
      <c r="AJ18" s="23">
        <f t="shared" si="10"/>
        <v>817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>IF(OR(EXACT($X$7,X19)*(EXACT($Y$7,Y19)))=TRUE,$AO$9,IF(($Y$7-$X$7=Y19-X19),$AO$8,IF(OR(EXACT($X$7&gt;$Y$7,X19&gt;Y19)*EXACT($X$7=$Y$7,X19=Y19)*EXACT($X$7&lt;$Y$7,X19&lt;Y19)),$AO$7,0)))</f>
        <v>5</v>
      </c>
      <c r="AA19" s="17"/>
      <c r="AB19" s="18"/>
      <c r="AC19" s="19" t="str">
        <f t="shared" si="12"/>
        <v>5</v>
      </c>
      <c r="AD19" s="27"/>
      <c r="AE19" s="25"/>
      <c r="AF19" s="19"/>
      <c r="AG19" s="20">
        <f t="shared" si="9"/>
        <v>45</v>
      </c>
      <c r="AH19" s="21">
        <f>'18.Spieltag'!AJ19</f>
        <v>771</v>
      </c>
      <c r="AI19" s="28">
        <f>'18.Spieltag'!AK19</f>
        <v>12</v>
      </c>
      <c r="AJ19" s="23">
        <f t="shared" si="10"/>
        <v>816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>IF(OR(EXACT($X$7,X20)*(EXACT($Y$7,Y20)))=TRUE,$AO$9,IF(($Y$7-$X$7=Y20-X20),#REF!,IF(OR(EXACT($X$7&gt;$Y$7,X20&gt;Y20)*EXACT($X$7=$Y$7,X20=Y20)*EXACT($X$7&lt;$Y$7,X20&lt;Y20)),$AO$7,0)))</f>
        <v>5</v>
      </c>
      <c r="AA20" s="17"/>
      <c r="AB20" s="18"/>
      <c r="AC20" s="19" t="str">
        <f t="shared" si="12"/>
        <v>5</v>
      </c>
      <c r="AD20" s="27"/>
      <c r="AE20" s="25"/>
      <c r="AF20" s="19"/>
      <c r="AG20" s="20">
        <f>E20+H20+K20+N20+Q20+T20+W20+Z20+AC20+AF20</f>
        <v>45</v>
      </c>
      <c r="AH20" s="21">
        <f>'18.Spieltag'!AJ20</f>
        <v>771</v>
      </c>
      <c r="AI20" s="28">
        <f>'18.Spieltag'!AK20</f>
        <v>12</v>
      </c>
      <c r="AJ20" s="23">
        <f>AG20+AH20</f>
        <v>816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Lola04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>IF(OR(EXACT($X$7,X21)*(EXACT($Y$7,Y21)))=TRUE,$AO$9,IF(($Y$7-$X$7=Y21-X21),$AO16,IF(OR(EXACT($X$7&gt;$Y$7,X21&gt;Y21)*EXACT($X$7=$Y$7,X21=Y21)*EXACT($X$7&lt;$Y$7,X21&lt;Y21)),$AO$7,0)))</f>
        <v>5</v>
      </c>
      <c r="AA21" s="17"/>
      <c r="AB21" s="18"/>
      <c r="AC21" s="19" t="str">
        <f t="shared" si="12"/>
        <v>5</v>
      </c>
      <c r="AD21" s="27"/>
      <c r="AE21" s="25"/>
      <c r="AF21" s="19"/>
      <c r="AG21" s="20">
        <f>E21+H21+K21+N21+Q21+T21+W21+Z21+AC21+AF21</f>
        <v>45</v>
      </c>
      <c r="AH21" s="21">
        <f>'18.Spieltag'!AJ21</f>
        <v>770</v>
      </c>
      <c r="AI21" s="28">
        <f>'18.Spieltag'!AK21</f>
        <v>14</v>
      </c>
      <c r="AJ21" s="23">
        <f>AG21+AH21</f>
        <v>815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UltraGE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>IF(OR(EXACT($X$7,X22)*(EXACT($Y$7,Y22)))=TRUE,$AO$9,IF(($Y$7-$X$7=Y22-X22),$AO$8,IF(OR(EXACT($X$7&gt;$Y$7,X22&gt;Y22)*EXACT($X$7=$Y$7,X22=Y22)*EXACT($X$7&lt;$Y$7,X22&lt;Y22)),$AO$7,0)))</f>
        <v>5</v>
      </c>
      <c r="AA22" s="17"/>
      <c r="AB22" s="18"/>
      <c r="AC22" s="19" t="str">
        <f t="shared" si="12"/>
        <v>5</v>
      </c>
      <c r="AD22" s="27"/>
      <c r="AE22" s="25"/>
      <c r="AF22" s="19"/>
      <c r="AG22" s="20">
        <f>E22+H22+K22+N22+Q22+T22+W22+Z22+AC22+AF22</f>
        <v>45</v>
      </c>
      <c r="AH22" s="21">
        <f>'18.Spieltag'!AJ22</f>
        <v>770</v>
      </c>
      <c r="AI22" s="28">
        <f>'18.Spieltag'!AK22</f>
        <v>14</v>
      </c>
      <c r="AJ22" s="23">
        <f>AG22+AH22</f>
        <v>815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Mike04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>IF(OR(EXACT($X$7,X23)*(EXACT($Y$7,Y23)))=TRUE,$AO$9,IF(($Y$7-$X$7=Y23-X23),$AO$8,IF(OR(EXACT($X$7&gt;$Y$7,X23&gt;Y23)*EXACT($X$7=$Y$7,X23=Y23)*EXACT($X$7&lt;$Y$7,X23&lt;Y23)),$AO$7,0)))</f>
        <v>5</v>
      </c>
      <c r="AA23" s="17"/>
      <c r="AB23" s="18"/>
      <c r="AC23" s="19" t="str">
        <f t="shared" si="12"/>
        <v>5</v>
      </c>
      <c r="AD23" s="27"/>
      <c r="AE23" s="25"/>
      <c r="AF23" s="19"/>
      <c r="AG23" s="20">
        <f>E23+H23+K23+N23+Q23+T23+W23+Z23+AC23+AF23</f>
        <v>45</v>
      </c>
      <c r="AH23" s="21">
        <f>'18.Spieltag'!AJ23</f>
        <v>769</v>
      </c>
      <c r="AI23" s="28">
        <f>'18.Spieltag'!AK23</f>
        <v>16</v>
      </c>
      <c r="AJ23" s="23">
        <f>AG23+AH23</f>
        <v>814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/>
      <c r="AB24" s="18"/>
      <c r="AC24" s="19" t="str">
        <f t="shared" si="12"/>
        <v>5</v>
      </c>
      <c r="AD24" s="27"/>
      <c r="AE24" s="25"/>
      <c r="AF24" s="19"/>
      <c r="AG24" s="20">
        <f>E24+H24+K24+N24+Q24+T24+W24+Z24+AC24+AF24</f>
        <v>45</v>
      </c>
      <c r="AH24" s="21">
        <f>'18.Spieltag'!AJ24</f>
        <v>767</v>
      </c>
      <c r="AI24" s="28">
        <f>'18.Spieltag'!AK24</f>
        <v>17</v>
      </c>
      <c r="AJ24" s="23">
        <f>AG24+AH24</f>
        <v>812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13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13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3" priority="6">
      <formula>($AG8&gt;40)</formula>
    </cfRule>
  </conditionalFormatting>
  <conditionalFormatting sqref="C1 I1 R1 U1 AA1 C3 F3 I3 O3 R3 U3 AA3">
    <cfRule type="cellIs" dxfId="82" priority="3" operator="equal">
      <formula>"Schalke 04"</formula>
    </cfRule>
  </conditionalFormatting>
  <conditionalFormatting sqref="F1 L1 O1 X1 L3 X3">
    <cfRule type="cellIs" dxfId="81" priority="2" operator="equal">
      <formula>"Schalke 04"</formula>
    </cfRule>
  </conditionalFormatting>
  <conditionalFormatting sqref="AG1:AG26 AG28:AG1048576">
    <cfRule type="top10" dxfId="80" priority="1480" rank="3"/>
  </conditionalFormatting>
  <conditionalFormatting sqref="AI8:AI26">
    <cfRule type="colorScale" priority="12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9" priority="883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O104"/>
  <sheetViews>
    <sheetView topLeftCell="A6" workbookViewId="0">
      <selection activeCell="F4" sqref="F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33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1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'19.Spieltag'!AJ8</f>
        <v>824</v>
      </c>
      <c r="AI8" s="28">
        <f>'19.Spieltag'!AK8</f>
        <v>1</v>
      </c>
      <c r="AJ8" s="23">
        <f t="shared" ref="AJ8:AJ19" si="10">AG8+AH8</f>
        <v>869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'19.Spieltag'!AJ9</f>
        <v>824</v>
      </c>
      <c r="AI9" s="28">
        <f>'19.Spieltag'!AK9</f>
        <v>1</v>
      </c>
      <c r="AJ9" s="23">
        <f t="shared" si="10"/>
        <v>869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'13.Spieltag'!B10</f>
        <v>shiny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12"/>
        <v>5</v>
      </c>
      <c r="AD10" s="27"/>
      <c r="AE10" s="25"/>
      <c r="AF10" s="19"/>
      <c r="AG10" s="20">
        <f t="shared" si="9"/>
        <v>45</v>
      </c>
      <c r="AH10" s="21">
        <f>'19.Spieltag'!AJ10</f>
        <v>824</v>
      </c>
      <c r="AI10" s="28">
        <f>'19.Spieltag'!AK10</f>
        <v>1</v>
      </c>
      <c r="AJ10" s="23">
        <f t="shared" si="10"/>
        <v>869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Nico1904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12"/>
        <v>5</v>
      </c>
      <c r="AD11" s="27"/>
      <c r="AE11" s="25"/>
      <c r="AF11" s="19"/>
      <c r="AG11" s="20">
        <f t="shared" si="9"/>
        <v>45</v>
      </c>
      <c r="AH11" s="21">
        <f>'19.Spieltag'!AJ11</f>
        <v>821</v>
      </c>
      <c r="AI11" s="28">
        <f>'19.Spieltag'!AK11</f>
        <v>4</v>
      </c>
      <c r="AJ11" s="23">
        <f t="shared" si="10"/>
        <v>866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12"/>
        <v>5</v>
      </c>
      <c r="AD12" s="26"/>
      <c r="AE12" s="25"/>
      <c r="AF12" s="19"/>
      <c r="AG12" s="20">
        <f t="shared" si="9"/>
        <v>45</v>
      </c>
      <c r="AH12" s="21">
        <f>'19.Spieltag'!AJ12</f>
        <v>820</v>
      </c>
      <c r="AI12" s="28">
        <f>'19.Spieltag'!AK12</f>
        <v>5</v>
      </c>
      <c r="AJ12" s="23">
        <f t="shared" si="10"/>
        <v>865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atschi91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12"/>
        <v>5</v>
      </c>
      <c r="AD13" s="27"/>
      <c r="AE13" s="25"/>
      <c r="AF13" s="19"/>
      <c r="AG13" s="20">
        <f t="shared" si="9"/>
        <v>45</v>
      </c>
      <c r="AH13" s="21">
        <f>'19.Spieltag'!AJ13</f>
        <v>819</v>
      </c>
      <c r="AI13" s="28">
        <f>'19.Spieltag'!AK13</f>
        <v>6</v>
      </c>
      <c r="AJ13" s="23">
        <f t="shared" si="10"/>
        <v>864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FlorianS04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12"/>
        <v>5</v>
      </c>
      <c r="AD14" s="27"/>
      <c r="AE14" s="25"/>
      <c r="AF14" s="19"/>
      <c r="AG14" s="20">
        <f t="shared" si="9"/>
        <v>45</v>
      </c>
      <c r="AH14" s="21">
        <f>'19.Spieltag'!AJ14</f>
        <v>819</v>
      </c>
      <c r="AI14" s="28">
        <f>'19.Spieltag'!AK14</f>
        <v>6</v>
      </c>
      <c r="AJ14" s="23">
        <f t="shared" si="10"/>
        <v>864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Thomas Bülles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>IF(OR(EXACT($X$7,X15)*(EXACT($Y$7,Y15)))=TRUE,$AO$9,IF(($Y$7-$X$7=Y15-X15),#REF!,IF(OR(EXACT($X$7&gt;$Y$7,X15&gt;Y15)*EXACT($X$7=$Y$7,X15=Y15)*EXACT($X$7&lt;$Y$7,X15&lt;Y15)),$AO$7,0)))</f>
        <v>5</v>
      </c>
      <c r="AA15" s="17"/>
      <c r="AB15" s="18"/>
      <c r="AC15" s="19" t="str">
        <f t="shared" si="12"/>
        <v>5</v>
      </c>
      <c r="AD15" s="27"/>
      <c r="AE15" s="25"/>
      <c r="AF15" s="19"/>
      <c r="AG15" s="20">
        <f t="shared" si="9"/>
        <v>45</v>
      </c>
      <c r="AH15" s="21">
        <f>'19.Spieltag'!AJ15</f>
        <v>819</v>
      </c>
      <c r="AI15" s="28">
        <f>'19.Spieltag'!AK15</f>
        <v>6</v>
      </c>
      <c r="AJ15" s="23">
        <f t="shared" si="10"/>
        <v>864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>IF(OR(EXACT($X$7,X16)*(EXACT($Y$7,Y16)))=TRUE,$AO$9,IF(($Y$7-$X$7=Y16-X16),#REF!,IF(OR(EXACT($X$7&gt;$Y$7,X16&gt;Y16)*EXACT($X$7=$Y$7,X16=Y16)*EXACT($X$7&lt;$Y$7,X16&lt;Y16)),$AO$7,0)))</f>
        <v>5</v>
      </c>
      <c r="AA16" s="17"/>
      <c r="AB16" s="18"/>
      <c r="AC16" s="19" t="str">
        <f t="shared" si="12"/>
        <v>5</v>
      </c>
      <c r="AD16" s="27"/>
      <c r="AE16" s="25"/>
      <c r="AF16" s="19"/>
      <c r="AG16" s="20">
        <f t="shared" si="9"/>
        <v>45</v>
      </c>
      <c r="AH16" s="21">
        <f>'19.Spieltag'!AJ16</f>
        <v>818</v>
      </c>
      <c r="AI16" s="28">
        <f>'19.Spieltag'!AK16</f>
        <v>9</v>
      </c>
      <c r="AJ16" s="23">
        <f t="shared" si="10"/>
        <v>863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Reinhold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>IF(OR(EXACT($X$7,X17)*(EXACT($Y$7,Y17)))=TRUE,$AO$9,IF(($Y$7-$X$7=Y17-X17),$AO$8,IF(OR(EXACT($X$7&gt;$Y$7,X17&gt;Y17)*EXACT($X$7=$Y$7,X17=Y17)*EXACT($X$7&lt;$Y$7,X17&lt;Y17)),$AO$7,0)))</f>
        <v>5</v>
      </c>
      <c r="AA17" s="17"/>
      <c r="AB17" s="18"/>
      <c r="AC17" s="19" t="str">
        <f t="shared" si="12"/>
        <v>5</v>
      </c>
      <c r="AD17" s="27"/>
      <c r="AE17" s="25"/>
      <c r="AF17" s="19"/>
      <c r="AG17" s="20">
        <f t="shared" si="9"/>
        <v>45</v>
      </c>
      <c r="AH17" s="21">
        <f>'19.Spieltag'!AJ17</f>
        <v>818</v>
      </c>
      <c r="AI17" s="28">
        <f>'19.Spieltag'!AK17</f>
        <v>9</v>
      </c>
      <c r="AJ17" s="23">
        <f t="shared" si="10"/>
        <v>863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Schalt04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>IF(OR(EXACT($X$7,X18)*(EXACT($Y$7,Y18)))=TRUE,$AO$9,IF(($Y$7-$X$7=Y18-X18),$AO$8,IF(OR(EXACT($X$7&gt;$Y$7,X18&gt;Y18)*EXACT($X$7=$Y$7,X18=Y18)*EXACT($X$7&lt;$Y$7,X18&lt;Y18)),$AO$7,0)))</f>
        <v>5</v>
      </c>
      <c r="AA18" s="17"/>
      <c r="AB18" s="18"/>
      <c r="AC18" s="19" t="str">
        <f t="shared" si="12"/>
        <v>5</v>
      </c>
      <c r="AD18" s="27"/>
      <c r="AE18" s="25"/>
      <c r="AF18" s="19"/>
      <c r="AG18" s="20">
        <f t="shared" si="9"/>
        <v>45</v>
      </c>
      <c r="AH18" s="21">
        <f>'19.Spieltag'!AJ18</f>
        <v>817</v>
      </c>
      <c r="AI18" s="28">
        <f>'19.Spieltag'!AK18</f>
        <v>11</v>
      </c>
      <c r="AJ18" s="23">
        <f t="shared" si="10"/>
        <v>862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>IF(OR(EXACT($X$7,X19)*(EXACT($Y$7,Y19)))=TRUE,$AO$9,IF(($Y$7-$X$7=Y19-X19),$AO$8,IF(OR(EXACT($X$7&gt;$Y$7,X19&gt;Y19)*EXACT($X$7=$Y$7,X19=Y19)*EXACT($X$7&lt;$Y$7,X19&lt;Y19)),$AO$7,0)))</f>
        <v>5</v>
      </c>
      <c r="AA19" s="17"/>
      <c r="AB19" s="18"/>
      <c r="AC19" s="19" t="str">
        <f t="shared" si="12"/>
        <v>5</v>
      </c>
      <c r="AD19" s="27"/>
      <c r="AE19" s="25"/>
      <c r="AF19" s="19"/>
      <c r="AG19" s="20">
        <f t="shared" si="9"/>
        <v>45</v>
      </c>
      <c r="AH19" s="21">
        <f>'19.Spieltag'!AJ19</f>
        <v>816</v>
      </c>
      <c r="AI19" s="28">
        <f>'19.Spieltag'!AK19</f>
        <v>12</v>
      </c>
      <c r="AJ19" s="23">
        <f t="shared" si="10"/>
        <v>861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>IF(OR(EXACT($X$7,X20)*(EXACT($Y$7,Y20)))=TRUE,$AO$9,IF(($Y$7-$X$7=Y20-X20),#REF!,IF(OR(EXACT($X$7&gt;$Y$7,X20&gt;Y20)*EXACT($X$7=$Y$7,X20=Y20)*EXACT($X$7&lt;$Y$7,X20&lt;Y20)),$AO$7,0)))</f>
        <v>5</v>
      </c>
      <c r="AA20" s="17"/>
      <c r="AB20" s="18"/>
      <c r="AC20" s="19" t="str">
        <f t="shared" si="12"/>
        <v>5</v>
      </c>
      <c r="AD20" s="27"/>
      <c r="AE20" s="25"/>
      <c r="AF20" s="19"/>
      <c r="AG20" s="20">
        <f>E20+H20+K20+N20+Q20+T20+W20+Z20+AC20+AF20</f>
        <v>45</v>
      </c>
      <c r="AH20" s="21">
        <f>'19.Spieltag'!AJ20</f>
        <v>816</v>
      </c>
      <c r="AI20" s="28">
        <f>'19.Spieltag'!AK20</f>
        <v>12</v>
      </c>
      <c r="AJ20" s="23">
        <f>AG20+AH20</f>
        <v>861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Lola04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>IF(OR(EXACT($X$7,X21)*(EXACT($Y$7,Y21)))=TRUE,$AO$9,IF(($Y$7-$X$7=Y21-X21),$AO16,IF(OR(EXACT($X$7&gt;$Y$7,X21&gt;Y21)*EXACT($X$7=$Y$7,X21=Y21)*EXACT($X$7&lt;$Y$7,X21&lt;Y21)),$AO$7,0)))</f>
        <v>5</v>
      </c>
      <c r="AA21" s="17"/>
      <c r="AB21" s="18"/>
      <c r="AC21" s="19" t="str">
        <f t="shared" si="12"/>
        <v>5</v>
      </c>
      <c r="AD21" s="27"/>
      <c r="AE21" s="25"/>
      <c r="AF21" s="19"/>
      <c r="AG21" s="20">
        <f>E21+H21+K21+N21+Q21+T21+W21+Z21+AC21+AF21</f>
        <v>45</v>
      </c>
      <c r="AH21" s="21">
        <f>'19.Spieltag'!AJ21</f>
        <v>815</v>
      </c>
      <c r="AI21" s="28">
        <f>'19.Spieltag'!AK21</f>
        <v>14</v>
      </c>
      <c r="AJ21" s="23">
        <f>AG21+AH21</f>
        <v>860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UltraGE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>IF(OR(EXACT($X$7,X22)*(EXACT($Y$7,Y22)))=TRUE,$AO$9,IF(($Y$7-$X$7=Y22-X22),$AO$8,IF(OR(EXACT($X$7&gt;$Y$7,X22&gt;Y22)*EXACT($X$7=$Y$7,X22=Y22)*EXACT($X$7&lt;$Y$7,X22&lt;Y22)),$AO$7,0)))</f>
        <v>5</v>
      </c>
      <c r="AA22" s="17"/>
      <c r="AB22" s="18"/>
      <c r="AC22" s="19" t="str">
        <f t="shared" si="12"/>
        <v>5</v>
      </c>
      <c r="AD22" s="27"/>
      <c r="AE22" s="25"/>
      <c r="AF22" s="19"/>
      <c r="AG22" s="20">
        <f>E22+H22+K22+N22+Q22+T22+W22+Z22+AC22+AF22</f>
        <v>45</v>
      </c>
      <c r="AH22" s="21">
        <f>'19.Spieltag'!AJ22</f>
        <v>815</v>
      </c>
      <c r="AI22" s="28">
        <f>'19.Spieltag'!AK22</f>
        <v>14</v>
      </c>
      <c r="AJ22" s="23">
        <f>AG22+AH22</f>
        <v>860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Mike04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>IF(OR(EXACT($X$7,X23)*(EXACT($Y$7,Y23)))=TRUE,$AO$9,IF(($Y$7-$X$7=Y23-X23),$AO$8,IF(OR(EXACT($X$7&gt;$Y$7,X23&gt;Y23)*EXACT($X$7=$Y$7,X23=Y23)*EXACT($X$7&lt;$Y$7,X23&lt;Y23)),$AO$7,0)))</f>
        <v>5</v>
      </c>
      <c r="AA23" s="17"/>
      <c r="AB23" s="18"/>
      <c r="AC23" s="19" t="str">
        <f t="shared" si="12"/>
        <v>5</v>
      </c>
      <c r="AD23" s="27"/>
      <c r="AE23" s="25"/>
      <c r="AF23" s="19"/>
      <c r="AG23" s="20">
        <f>E23+H23+K23+N23+Q23+T23+W23+Z23+AC23+AF23</f>
        <v>45</v>
      </c>
      <c r="AH23" s="21">
        <f>'19.Spieltag'!AJ23</f>
        <v>814</v>
      </c>
      <c r="AI23" s="28">
        <f>'19.Spieltag'!AK23</f>
        <v>16</v>
      </c>
      <c r="AJ23" s="23">
        <f>AG23+AH23</f>
        <v>859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/>
      <c r="AB24" s="18"/>
      <c r="AC24" s="19" t="str">
        <f t="shared" si="12"/>
        <v>5</v>
      </c>
      <c r="AD24" s="27"/>
      <c r="AE24" s="25"/>
      <c r="AF24" s="19"/>
      <c r="AG24" s="20">
        <f>E24+H24+K24+N24+Q24+T24+W24+Z24+AC24+AF24</f>
        <v>45</v>
      </c>
      <c r="AH24" s="21">
        <f>'19.Spieltag'!AJ24</f>
        <v>812</v>
      </c>
      <c r="AI24" s="28">
        <f>'19.Spieltag'!AK24</f>
        <v>17</v>
      </c>
      <c r="AJ24" s="23">
        <f>AG24+AH24</f>
        <v>857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8" priority="6">
      <formula>($AG8&gt;40)</formula>
    </cfRule>
  </conditionalFormatting>
  <conditionalFormatting sqref="C1 F1 O1 R1 X1 C3 F3 I3 R3 U3 X3 AA3">
    <cfRule type="cellIs" dxfId="77" priority="3" operator="equal">
      <formula>"Schalke 04"</formula>
    </cfRule>
  </conditionalFormatting>
  <conditionalFormatting sqref="I1 L1 U1 AA1 L3 O3">
    <cfRule type="cellIs" dxfId="76" priority="2" operator="equal">
      <formula>"Schalke 04"</formula>
    </cfRule>
  </conditionalFormatting>
  <conditionalFormatting sqref="AG1:AG26 AG28:AG1048576">
    <cfRule type="top10" dxfId="75" priority="1475" rank="3"/>
  </conditionalFormatting>
  <conditionalFormatting sqref="AI8:AI26">
    <cfRule type="colorScale" priority="12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4" priority="87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O104"/>
  <sheetViews>
    <sheetView workbookViewId="0">
      <selection activeCell="F4" sqref="F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34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1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'20.Spieltag'!AJ8</f>
        <v>869</v>
      </c>
      <c r="AI8" s="28">
        <f>'20.Spieltag'!AK8</f>
        <v>1</v>
      </c>
      <c r="AJ8" s="23">
        <f t="shared" ref="AJ8:AJ19" si="10">AG8+AH8</f>
        <v>914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'20.Spieltag'!AJ9</f>
        <v>869</v>
      </c>
      <c r="AI9" s="28">
        <f>'20.Spieltag'!AK9</f>
        <v>1</v>
      </c>
      <c r="AJ9" s="23">
        <f t="shared" si="10"/>
        <v>914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'13.Spieltag'!B10</f>
        <v>shiny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12"/>
        <v>5</v>
      </c>
      <c r="AD10" s="27"/>
      <c r="AE10" s="25"/>
      <c r="AF10" s="19"/>
      <c r="AG10" s="20">
        <f t="shared" si="9"/>
        <v>45</v>
      </c>
      <c r="AH10" s="21">
        <f>'20.Spieltag'!AJ10</f>
        <v>869</v>
      </c>
      <c r="AI10" s="28">
        <f>'20.Spieltag'!AK10</f>
        <v>1</v>
      </c>
      <c r="AJ10" s="23">
        <f t="shared" si="10"/>
        <v>914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Nico1904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12"/>
        <v>5</v>
      </c>
      <c r="AD11" s="27"/>
      <c r="AE11" s="25"/>
      <c r="AF11" s="19"/>
      <c r="AG11" s="20">
        <f t="shared" si="9"/>
        <v>45</v>
      </c>
      <c r="AH11" s="21">
        <f>'20.Spieltag'!AJ11</f>
        <v>866</v>
      </c>
      <c r="AI11" s="28">
        <f>'20.Spieltag'!AK11</f>
        <v>4</v>
      </c>
      <c r="AJ11" s="23">
        <f t="shared" si="10"/>
        <v>911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12"/>
        <v>5</v>
      </c>
      <c r="AD12" s="26"/>
      <c r="AE12" s="25"/>
      <c r="AF12" s="19"/>
      <c r="AG12" s="20">
        <f t="shared" si="9"/>
        <v>45</v>
      </c>
      <c r="AH12" s="21">
        <f>'20.Spieltag'!AJ12</f>
        <v>865</v>
      </c>
      <c r="AI12" s="28">
        <f>'20.Spieltag'!AK12</f>
        <v>5</v>
      </c>
      <c r="AJ12" s="23">
        <f t="shared" si="10"/>
        <v>910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atschi91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12"/>
        <v>5</v>
      </c>
      <c r="AD13" s="27"/>
      <c r="AE13" s="25"/>
      <c r="AF13" s="19"/>
      <c r="AG13" s="20">
        <f t="shared" si="9"/>
        <v>45</v>
      </c>
      <c r="AH13" s="21">
        <f>'20.Spieltag'!AJ13</f>
        <v>864</v>
      </c>
      <c r="AI13" s="28">
        <f>'20.Spieltag'!AK13</f>
        <v>6</v>
      </c>
      <c r="AJ13" s="23">
        <f t="shared" si="10"/>
        <v>909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FlorianS04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12"/>
        <v>5</v>
      </c>
      <c r="AD14" s="27"/>
      <c r="AE14" s="25"/>
      <c r="AF14" s="19"/>
      <c r="AG14" s="20">
        <f t="shared" si="9"/>
        <v>45</v>
      </c>
      <c r="AH14" s="21">
        <f>'20.Spieltag'!AJ14</f>
        <v>864</v>
      </c>
      <c r="AI14" s="28">
        <f>'20.Spieltag'!AK14</f>
        <v>6</v>
      </c>
      <c r="AJ14" s="23">
        <f t="shared" si="10"/>
        <v>909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Thomas Bülles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>IF(OR(EXACT($X$7,X15)*(EXACT($Y$7,Y15)))=TRUE,$AO$9,IF(($Y$7-$X$7=Y15-X15),#REF!,IF(OR(EXACT($X$7&gt;$Y$7,X15&gt;Y15)*EXACT($X$7=$Y$7,X15=Y15)*EXACT($X$7&lt;$Y$7,X15&lt;Y15)),$AO$7,0)))</f>
        <v>5</v>
      </c>
      <c r="AA15" s="17"/>
      <c r="AB15" s="18"/>
      <c r="AC15" s="19" t="str">
        <f t="shared" si="12"/>
        <v>5</v>
      </c>
      <c r="AD15" s="27"/>
      <c r="AE15" s="25"/>
      <c r="AF15" s="19"/>
      <c r="AG15" s="20">
        <f t="shared" si="9"/>
        <v>45</v>
      </c>
      <c r="AH15" s="21">
        <f>'20.Spieltag'!AJ15</f>
        <v>864</v>
      </c>
      <c r="AI15" s="28">
        <f>'20.Spieltag'!AK15</f>
        <v>6</v>
      </c>
      <c r="AJ15" s="23">
        <f t="shared" si="10"/>
        <v>909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>IF(OR(EXACT($X$7,X16)*(EXACT($Y$7,Y16)))=TRUE,$AO$9,IF(($Y$7-$X$7=Y16-X16),#REF!,IF(OR(EXACT($X$7&gt;$Y$7,X16&gt;Y16)*EXACT($X$7=$Y$7,X16=Y16)*EXACT($X$7&lt;$Y$7,X16&lt;Y16)),$AO$7,0)))</f>
        <v>5</v>
      </c>
      <c r="AA16" s="17"/>
      <c r="AB16" s="18"/>
      <c r="AC16" s="19" t="str">
        <f t="shared" si="12"/>
        <v>5</v>
      </c>
      <c r="AD16" s="27"/>
      <c r="AE16" s="25"/>
      <c r="AF16" s="19"/>
      <c r="AG16" s="20">
        <f t="shared" si="9"/>
        <v>45</v>
      </c>
      <c r="AH16" s="21">
        <f>'20.Spieltag'!AJ16</f>
        <v>863</v>
      </c>
      <c r="AI16" s="28">
        <f>'20.Spieltag'!AK16</f>
        <v>9</v>
      </c>
      <c r="AJ16" s="23">
        <f t="shared" si="10"/>
        <v>908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Reinhold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>IF(OR(EXACT($X$7,X17)*(EXACT($Y$7,Y17)))=TRUE,$AO$9,IF(($Y$7-$X$7=Y17-X17),$AO$8,IF(OR(EXACT($X$7&gt;$Y$7,X17&gt;Y17)*EXACT($X$7=$Y$7,X17=Y17)*EXACT($X$7&lt;$Y$7,X17&lt;Y17)),$AO$7,0)))</f>
        <v>5</v>
      </c>
      <c r="AA17" s="17"/>
      <c r="AB17" s="18"/>
      <c r="AC17" s="19" t="str">
        <f t="shared" si="12"/>
        <v>5</v>
      </c>
      <c r="AD17" s="27"/>
      <c r="AE17" s="25"/>
      <c r="AF17" s="19"/>
      <c r="AG17" s="20">
        <f t="shared" si="9"/>
        <v>45</v>
      </c>
      <c r="AH17" s="21">
        <f>'20.Spieltag'!AJ17</f>
        <v>863</v>
      </c>
      <c r="AI17" s="28">
        <f>'20.Spieltag'!AK17</f>
        <v>9</v>
      </c>
      <c r="AJ17" s="23">
        <f t="shared" si="10"/>
        <v>908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Schalt04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>IF(OR(EXACT($X$7,X18)*(EXACT($Y$7,Y18)))=TRUE,$AO$9,IF(($Y$7-$X$7=Y18-X18),$AO$8,IF(OR(EXACT($X$7&gt;$Y$7,X18&gt;Y18)*EXACT($X$7=$Y$7,X18=Y18)*EXACT($X$7&lt;$Y$7,X18&lt;Y18)),$AO$7,0)))</f>
        <v>5</v>
      </c>
      <c r="AA18" s="17"/>
      <c r="AB18" s="18"/>
      <c r="AC18" s="19" t="str">
        <f t="shared" si="12"/>
        <v>5</v>
      </c>
      <c r="AD18" s="27"/>
      <c r="AE18" s="25"/>
      <c r="AF18" s="19"/>
      <c r="AG18" s="20">
        <f t="shared" si="9"/>
        <v>45</v>
      </c>
      <c r="AH18" s="21">
        <f>'20.Spieltag'!AJ18</f>
        <v>862</v>
      </c>
      <c r="AI18" s="28">
        <f>'20.Spieltag'!AK18</f>
        <v>11</v>
      </c>
      <c r="AJ18" s="23">
        <f t="shared" si="10"/>
        <v>907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>IF(OR(EXACT($X$7,X19)*(EXACT($Y$7,Y19)))=TRUE,$AO$9,IF(($Y$7-$X$7=Y19-X19),$AO$8,IF(OR(EXACT($X$7&gt;$Y$7,X19&gt;Y19)*EXACT($X$7=$Y$7,X19=Y19)*EXACT($X$7&lt;$Y$7,X19&lt;Y19)),$AO$7,0)))</f>
        <v>5</v>
      </c>
      <c r="AA19" s="17"/>
      <c r="AB19" s="18"/>
      <c r="AC19" s="19" t="str">
        <f t="shared" si="12"/>
        <v>5</v>
      </c>
      <c r="AD19" s="27"/>
      <c r="AE19" s="25"/>
      <c r="AF19" s="19"/>
      <c r="AG19" s="20">
        <f t="shared" si="9"/>
        <v>45</v>
      </c>
      <c r="AH19" s="21">
        <f>'20.Spieltag'!AJ19</f>
        <v>861</v>
      </c>
      <c r="AI19" s="28">
        <f>'20.Spieltag'!AK19</f>
        <v>12</v>
      </c>
      <c r="AJ19" s="23">
        <f t="shared" si="10"/>
        <v>906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>IF(OR(EXACT($X$7,X20)*(EXACT($Y$7,Y20)))=TRUE,$AO$9,IF(($Y$7-$X$7=Y20-X20),#REF!,IF(OR(EXACT($X$7&gt;$Y$7,X20&gt;Y20)*EXACT($X$7=$Y$7,X20=Y20)*EXACT($X$7&lt;$Y$7,X20&lt;Y20)),$AO$7,0)))</f>
        <v>5</v>
      </c>
      <c r="AA20" s="17"/>
      <c r="AB20" s="18"/>
      <c r="AC20" s="19" t="str">
        <f t="shared" si="12"/>
        <v>5</v>
      </c>
      <c r="AD20" s="27"/>
      <c r="AE20" s="25"/>
      <c r="AF20" s="19"/>
      <c r="AG20" s="20">
        <f>E20+H20+K20+N20+Q20+T20+W20+Z20+AC20+AF20</f>
        <v>45</v>
      </c>
      <c r="AH20" s="21">
        <f>'20.Spieltag'!AJ20</f>
        <v>861</v>
      </c>
      <c r="AI20" s="28">
        <f>'20.Spieltag'!AK20</f>
        <v>12</v>
      </c>
      <c r="AJ20" s="23">
        <f>AG20+AH20</f>
        <v>906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Lola04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>IF(OR(EXACT($X$7,X21)*(EXACT($Y$7,Y21)))=TRUE,$AO$9,IF(($Y$7-$X$7=Y21-X21),$AO16,IF(OR(EXACT($X$7&gt;$Y$7,X21&gt;Y21)*EXACT($X$7=$Y$7,X21=Y21)*EXACT($X$7&lt;$Y$7,X21&lt;Y21)),$AO$7,0)))</f>
        <v>5</v>
      </c>
      <c r="AA21" s="17"/>
      <c r="AB21" s="18"/>
      <c r="AC21" s="19" t="str">
        <f t="shared" si="12"/>
        <v>5</v>
      </c>
      <c r="AD21" s="27"/>
      <c r="AE21" s="25"/>
      <c r="AF21" s="19"/>
      <c r="AG21" s="20">
        <f>E21+H21+K21+N21+Q21+T21+W21+Z21+AC21+AF21</f>
        <v>45</v>
      </c>
      <c r="AH21" s="21">
        <f>'20.Spieltag'!AJ21</f>
        <v>860</v>
      </c>
      <c r="AI21" s="28">
        <f>'20.Spieltag'!AK21</f>
        <v>14</v>
      </c>
      <c r="AJ21" s="23">
        <f>AG21+AH21</f>
        <v>905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UltraGE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>IF(OR(EXACT($X$7,X22)*(EXACT($Y$7,Y22)))=TRUE,$AO$9,IF(($Y$7-$X$7=Y22-X22),$AO$8,IF(OR(EXACT($X$7&gt;$Y$7,X22&gt;Y22)*EXACT($X$7=$Y$7,X22=Y22)*EXACT($X$7&lt;$Y$7,X22&lt;Y22)),$AO$7,0)))</f>
        <v>5</v>
      </c>
      <c r="AA22" s="17"/>
      <c r="AB22" s="18"/>
      <c r="AC22" s="19" t="str">
        <f t="shared" si="12"/>
        <v>5</v>
      </c>
      <c r="AD22" s="27"/>
      <c r="AE22" s="25"/>
      <c r="AF22" s="19"/>
      <c r="AG22" s="20">
        <f>E22+H22+K22+N22+Q22+T22+W22+Z22+AC22+AF22</f>
        <v>45</v>
      </c>
      <c r="AH22" s="21">
        <f>'20.Spieltag'!AJ22</f>
        <v>860</v>
      </c>
      <c r="AI22" s="28">
        <f>'20.Spieltag'!AK22</f>
        <v>14</v>
      </c>
      <c r="AJ22" s="23">
        <f>AG22+AH22</f>
        <v>905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Mike04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>IF(OR(EXACT($X$7,X23)*(EXACT($Y$7,Y23)))=TRUE,$AO$9,IF(($Y$7-$X$7=Y23-X23),$AO$8,IF(OR(EXACT($X$7&gt;$Y$7,X23&gt;Y23)*EXACT($X$7=$Y$7,X23=Y23)*EXACT($X$7&lt;$Y$7,X23&lt;Y23)),$AO$7,0)))</f>
        <v>5</v>
      </c>
      <c r="AA23" s="17"/>
      <c r="AB23" s="18"/>
      <c r="AC23" s="19" t="str">
        <f t="shared" si="12"/>
        <v>5</v>
      </c>
      <c r="AD23" s="27"/>
      <c r="AE23" s="25"/>
      <c r="AF23" s="19"/>
      <c r="AG23" s="20">
        <f>E23+H23+K23+N23+Q23+T23+W23+Z23+AC23+AF23</f>
        <v>45</v>
      </c>
      <c r="AH23" s="21">
        <f>'20.Spieltag'!AJ23</f>
        <v>859</v>
      </c>
      <c r="AI23" s="28">
        <f>'20.Spieltag'!AK23</f>
        <v>16</v>
      </c>
      <c r="AJ23" s="23">
        <f>AG23+AH23</f>
        <v>904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/>
      <c r="AB24" s="18"/>
      <c r="AC24" s="19" t="str">
        <f t="shared" si="12"/>
        <v>5</v>
      </c>
      <c r="AD24" s="27"/>
      <c r="AE24" s="25"/>
      <c r="AF24" s="19"/>
      <c r="AG24" s="20">
        <f>E24+H24+K24+N24+Q24+T24+W24+Z24+AC24+AF24</f>
        <v>45</v>
      </c>
      <c r="AH24" s="21">
        <f>'20.Spieltag'!AJ24</f>
        <v>857</v>
      </c>
      <c r="AI24" s="28">
        <f>'20.Spieltag'!AK24</f>
        <v>17</v>
      </c>
      <c r="AJ24" s="23">
        <f>AG24+AH24</f>
        <v>902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3" priority="6">
      <formula>($AG8&gt;40)</formula>
    </cfRule>
  </conditionalFormatting>
  <conditionalFormatting sqref="C1 F1 L1 O1 R1 U1 C3 F3 I3 L3 O3 U3 X3 AA3">
    <cfRule type="cellIs" dxfId="72" priority="3" operator="equal">
      <formula>"Schalke 04"</formula>
    </cfRule>
  </conditionalFormatting>
  <conditionalFormatting sqref="I1 X1 AA1 R3">
    <cfRule type="cellIs" dxfId="71" priority="2" operator="equal">
      <formula>"Schalke 04"</formula>
    </cfRule>
  </conditionalFormatting>
  <conditionalFormatting sqref="AG1:AG26 AG28:AG1048576">
    <cfRule type="top10" dxfId="70" priority="1470" rank="3"/>
  </conditionalFormatting>
  <conditionalFormatting sqref="AI8:AI26">
    <cfRule type="colorScale" priority="12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9" priority="853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O104"/>
  <sheetViews>
    <sheetView workbookViewId="0">
      <selection activeCell="F4" sqref="F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35</v>
      </c>
      <c r="B4" s="16"/>
      <c r="AD4" s="16"/>
      <c r="AE4" s="67"/>
      <c r="AF4" s="67"/>
      <c r="AK4" s="44"/>
    </row>
    <row r="5" spans="1:41" ht="13.5" thickBot="1" x14ac:dyDescent="0.25">
      <c r="B5" s="16"/>
      <c r="AD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1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'21.Spieltag'!AJ8</f>
        <v>914</v>
      </c>
      <c r="AI8" s="28">
        <f>'21.Spieltag'!AK8</f>
        <v>1</v>
      </c>
      <c r="AJ8" s="23">
        <f t="shared" ref="AJ8:AJ19" si="10">AG8+AH8</f>
        <v>959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'21.Spieltag'!AJ9</f>
        <v>914</v>
      </c>
      <c r="AI9" s="28">
        <f>'21.Spieltag'!AK9</f>
        <v>1</v>
      </c>
      <c r="AJ9" s="23">
        <f t="shared" si="10"/>
        <v>959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'13.Spieltag'!B10</f>
        <v>shiny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12"/>
        <v>5</v>
      </c>
      <c r="AD10" s="27"/>
      <c r="AE10" s="25"/>
      <c r="AF10" s="19"/>
      <c r="AG10" s="20">
        <f t="shared" si="9"/>
        <v>45</v>
      </c>
      <c r="AH10" s="21">
        <f>'21.Spieltag'!AJ10</f>
        <v>914</v>
      </c>
      <c r="AI10" s="28">
        <f>'21.Spieltag'!AK10</f>
        <v>1</v>
      </c>
      <c r="AJ10" s="23">
        <f t="shared" si="10"/>
        <v>959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Nico1904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12"/>
        <v>5</v>
      </c>
      <c r="AD11" s="27"/>
      <c r="AE11" s="25"/>
      <c r="AF11" s="19"/>
      <c r="AG11" s="20">
        <f t="shared" si="9"/>
        <v>45</v>
      </c>
      <c r="AH11" s="21">
        <f>'21.Spieltag'!AJ11</f>
        <v>911</v>
      </c>
      <c r="AI11" s="28">
        <f>'21.Spieltag'!AK11</f>
        <v>4</v>
      </c>
      <c r="AJ11" s="23">
        <f t="shared" si="10"/>
        <v>956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12"/>
        <v>5</v>
      </c>
      <c r="AD12" s="26"/>
      <c r="AE12" s="25"/>
      <c r="AF12" s="19"/>
      <c r="AG12" s="20">
        <f t="shared" si="9"/>
        <v>45</v>
      </c>
      <c r="AH12" s="21">
        <f>'21.Spieltag'!AJ12</f>
        <v>910</v>
      </c>
      <c r="AI12" s="28">
        <f>'21.Spieltag'!AK12</f>
        <v>5</v>
      </c>
      <c r="AJ12" s="23">
        <f t="shared" si="10"/>
        <v>955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atschi91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12"/>
        <v>5</v>
      </c>
      <c r="AD13" s="27"/>
      <c r="AE13" s="25"/>
      <c r="AF13" s="19"/>
      <c r="AG13" s="20">
        <f t="shared" si="9"/>
        <v>45</v>
      </c>
      <c r="AH13" s="21">
        <f>'21.Spieltag'!AJ13</f>
        <v>909</v>
      </c>
      <c r="AI13" s="28">
        <f>'21.Spieltag'!AK13</f>
        <v>6</v>
      </c>
      <c r="AJ13" s="23">
        <f t="shared" si="10"/>
        <v>954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FlorianS04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12"/>
        <v>5</v>
      </c>
      <c r="AD14" s="27"/>
      <c r="AE14" s="25"/>
      <c r="AF14" s="19"/>
      <c r="AG14" s="20">
        <f t="shared" si="9"/>
        <v>45</v>
      </c>
      <c r="AH14" s="21">
        <f>'21.Spieltag'!AJ14</f>
        <v>909</v>
      </c>
      <c r="AI14" s="28">
        <f>'21.Spieltag'!AK14</f>
        <v>6</v>
      </c>
      <c r="AJ14" s="23">
        <f t="shared" si="10"/>
        <v>954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Thomas Bülles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>IF(OR(EXACT($X$7,X15)*(EXACT($Y$7,Y15)))=TRUE,$AO$9,IF(($Y$7-$X$7=Y15-X15),#REF!,IF(OR(EXACT($X$7&gt;$Y$7,X15&gt;Y15)*EXACT($X$7=$Y$7,X15=Y15)*EXACT($X$7&lt;$Y$7,X15&lt;Y15)),$AO$7,0)))</f>
        <v>5</v>
      </c>
      <c r="AA15" s="17"/>
      <c r="AB15" s="18"/>
      <c r="AC15" s="19" t="str">
        <f t="shared" si="12"/>
        <v>5</v>
      </c>
      <c r="AD15" s="27"/>
      <c r="AE15" s="25"/>
      <c r="AF15" s="19"/>
      <c r="AG15" s="20">
        <f t="shared" si="9"/>
        <v>45</v>
      </c>
      <c r="AH15" s="21">
        <f>'21.Spieltag'!AJ15</f>
        <v>909</v>
      </c>
      <c r="AI15" s="28">
        <f>'21.Spieltag'!AK15</f>
        <v>6</v>
      </c>
      <c r="AJ15" s="23">
        <f t="shared" si="10"/>
        <v>954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>IF(OR(EXACT($X$7,X16)*(EXACT($Y$7,Y16)))=TRUE,$AO$9,IF(($Y$7-$X$7=Y16-X16),#REF!,IF(OR(EXACT($X$7&gt;$Y$7,X16&gt;Y16)*EXACT($X$7=$Y$7,X16=Y16)*EXACT($X$7&lt;$Y$7,X16&lt;Y16)),$AO$7,0)))</f>
        <v>5</v>
      </c>
      <c r="AA16" s="17"/>
      <c r="AB16" s="18"/>
      <c r="AC16" s="19" t="str">
        <f t="shared" si="12"/>
        <v>5</v>
      </c>
      <c r="AD16" s="27"/>
      <c r="AE16" s="25"/>
      <c r="AF16" s="19"/>
      <c r="AG16" s="20">
        <f t="shared" si="9"/>
        <v>45</v>
      </c>
      <c r="AH16" s="21">
        <f>'21.Spieltag'!AJ16</f>
        <v>908</v>
      </c>
      <c r="AI16" s="28">
        <f>'21.Spieltag'!AK16</f>
        <v>9</v>
      </c>
      <c r="AJ16" s="23">
        <f t="shared" si="10"/>
        <v>953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Reinhold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>IF(OR(EXACT($X$7,X17)*(EXACT($Y$7,Y17)))=TRUE,$AO$9,IF(($Y$7-$X$7=Y17-X17),$AO$8,IF(OR(EXACT($X$7&gt;$Y$7,X17&gt;Y17)*EXACT($X$7=$Y$7,X17=Y17)*EXACT($X$7&lt;$Y$7,X17&lt;Y17)),$AO$7,0)))</f>
        <v>5</v>
      </c>
      <c r="AA17" s="17"/>
      <c r="AB17" s="18"/>
      <c r="AC17" s="19" t="str">
        <f t="shared" si="12"/>
        <v>5</v>
      </c>
      <c r="AD17" s="27"/>
      <c r="AE17" s="25"/>
      <c r="AF17" s="19"/>
      <c r="AG17" s="20">
        <f t="shared" si="9"/>
        <v>45</v>
      </c>
      <c r="AH17" s="21">
        <f>'21.Spieltag'!AJ17</f>
        <v>908</v>
      </c>
      <c r="AI17" s="28">
        <f>'21.Spieltag'!AK17</f>
        <v>9</v>
      </c>
      <c r="AJ17" s="23">
        <f t="shared" si="10"/>
        <v>953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Schalt04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>IF(OR(EXACT($X$7,X18)*(EXACT($Y$7,Y18)))=TRUE,$AO$9,IF(($Y$7-$X$7=Y18-X18),$AO$8,IF(OR(EXACT($X$7&gt;$Y$7,X18&gt;Y18)*EXACT($X$7=$Y$7,X18=Y18)*EXACT($X$7&lt;$Y$7,X18&lt;Y18)),$AO$7,0)))</f>
        <v>5</v>
      </c>
      <c r="AA18" s="17"/>
      <c r="AB18" s="18"/>
      <c r="AC18" s="19" t="str">
        <f t="shared" si="12"/>
        <v>5</v>
      </c>
      <c r="AD18" s="27"/>
      <c r="AE18" s="25"/>
      <c r="AF18" s="19"/>
      <c r="AG18" s="20">
        <f t="shared" si="9"/>
        <v>45</v>
      </c>
      <c r="AH18" s="21">
        <f>'21.Spieltag'!AJ18</f>
        <v>907</v>
      </c>
      <c r="AI18" s="28">
        <f>'21.Spieltag'!AK18</f>
        <v>11</v>
      </c>
      <c r="AJ18" s="23">
        <f t="shared" si="10"/>
        <v>952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>IF(OR(EXACT($X$7,X19)*(EXACT($Y$7,Y19)))=TRUE,$AO$9,IF(($Y$7-$X$7=Y19-X19),$AO$8,IF(OR(EXACT($X$7&gt;$Y$7,X19&gt;Y19)*EXACT($X$7=$Y$7,X19=Y19)*EXACT($X$7&lt;$Y$7,X19&lt;Y19)),$AO$7,0)))</f>
        <v>5</v>
      </c>
      <c r="AA19" s="17"/>
      <c r="AB19" s="18"/>
      <c r="AC19" s="19" t="str">
        <f t="shared" si="12"/>
        <v>5</v>
      </c>
      <c r="AD19" s="27"/>
      <c r="AE19" s="25"/>
      <c r="AF19" s="19"/>
      <c r="AG19" s="20">
        <f t="shared" si="9"/>
        <v>45</v>
      </c>
      <c r="AH19" s="21">
        <f>'21.Spieltag'!AJ19</f>
        <v>906</v>
      </c>
      <c r="AI19" s="28">
        <f>'21.Spieltag'!AK19</f>
        <v>12</v>
      </c>
      <c r="AJ19" s="23">
        <f t="shared" si="10"/>
        <v>951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>IF(OR(EXACT($X$7,X20)*(EXACT($Y$7,Y20)))=TRUE,$AO$9,IF(($Y$7-$X$7=Y20-X20),#REF!,IF(OR(EXACT($X$7&gt;$Y$7,X20&gt;Y20)*EXACT($X$7=$Y$7,X20=Y20)*EXACT($X$7&lt;$Y$7,X20&lt;Y20)),$AO$7,0)))</f>
        <v>5</v>
      </c>
      <c r="AA20" s="17"/>
      <c r="AB20" s="18"/>
      <c r="AC20" s="19" t="str">
        <f t="shared" si="12"/>
        <v>5</v>
      </c>
      <c r="AD20" s="27"/>
      <c r="AE20" s="25"/>
      <c r="AF20" s="19"/>
      <c r="AG20" s="20">
        <f>E20+H20+K20+N20+Q20+T20+W20+Z20+AC20+AF20</f>
        <v>45</v>
      </c>
      <c r="AH20" s="21">
        <f>'21.Spieltag'!AJ20</f>
        <v>906</v>
      </c>
      <c r="AI20" s="28">
        <f>'21.Spieltag'!AK20</f>
        <v>12</v>
      </c>
      <c r="AJ20" s="23">
        <f>AG20+AH20</f>
        <v>951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Lola04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>IF(OR(EXACT($X$7,X21)*(EXACT($Y$7,Y21)))=TRUE,$AO$9,IF(($Y$7-$X$7=Y21-X21),$AO16,IF(OR(EXACT($X$7&gt;$Y$7,X21&gt;Y21)*EXACT($X$7=$Y$7,X21=Y21)*EXACT($X$7&lt;$Y$7,X21&lt;Y21)),$AO$7,0)))</f>
        <v>5</v>
      </c>
      <c r="AA21" s="17"/>
      <c r="AB21" s="18"/>
      <c r="AC21" s="19" t="str">
        <f t="shared" si="12"/>
        <v>5</v>
      </c>
      <c r="AD21" s="27"/>
      <c r="AE21" s="25"/>
      <c r="AF21" s="19"/>
      <c r="AG21" s="20">
        <f>E21+H21+K21+N21+Q21+T21+W21+Z21+AC21+AF21</f>
        <v>45</v>
      </c>
      <c r="AH21" s="21">
        <f>'21.Spieltag'!AJ21</f>
        <v>905</v>
      </c>
      <c r="AI21" s="28">
        <f>'21.Spieltag'!AK21</f>
        <v>14</v>
      </c>
      <c r="AJ21" s="23">
        <f>AG21+AH21</f>
        <v>950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UltraGE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>IF(OR(EXACT($X$7,X22)*(EXACT($Y$7,Y22)))=TRUE,$AO$9,IF(($Y$7-$X$7=Y22-X22),$AO$8,IF(OR(EXACT($X$7&gt;$Y$7,X22&gt;Y22)*EXACT($X$7=$Y$7,X22=Y22)*EXACT($X$7&lt;$Y$7,X22&lt;Y22)),$AO$7,0)))</f>
        <v>5</v>
      </c>
      <c r="AA22" s="17"/>
      <c r="AB22" s="18"/>
      <c r="AC22" s="19" t="str">
        <f t="shared" si="12"/>
        <v>5</v>
      </c>
      <c r="AD22" s="27"/>
      <c r="AE22" s="25"/>
      <c r="AF22" s="19"/>
      <c r="AG22" s="20">
        <f>E22+H22+K22+N22+Q22+T22+W22+Z22+AC22+AF22</f>
        <v>45</v>
      </c>
      <c r="AH22" s="21">
        <f>'21.Spieltag'!AJ22</f>
        <v>905</v>
      </c>
      <c r="AI22" s="28">
        <f>'21.Spieltag'!AK22</f>
        <v>14</v>
      </c>
      <c r="AJ22" s="23">
        <f>AG22+AH22</f>
        <v>950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Mike04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>IF(OR(EXACT($X$7,X23)*(EXACT($Y$7,Y23)))=TRUE,$AO$9,IF(($Y$7-$X$7=Y23-X23),$AO$8,IF(OR(EXACT($X$7&gt;$Y$7,X23&gt;Y23)*EXACT($X$7=$Y$7,X23=Y23)*EXACT($X$7&lt;$Y$7,X23&lt;Y23)),$AO$7,0)))</f>
        <v>5</v>
      </c>
      <c r="AA23" s="17"/>
      <c r="AB23" s="18"/>
      <c r="AC23" s="19" t="str">
        <f t="shared" si="12"/>
        <v>5</v>
      </c>
      <c r="AD23" s="27"/>
      <c r="AE23" s="25"/>
      <c r="AF23" s="19"/>
      <c r="AG23" s="20">
        <f>E23+H23+K23+N23+Q23+T23+W23+Z23+AC23+AF23</f>
        <v>45</v>
      </c>
      <c r="AH23" s="21">
        <f>'21.Spieltag'!AJ23</f>
        <v>904</v>
      </c>
      <c r="AI23" s="28">
        <f>'21.Spieltag'!AK23</f>
        <v>16</v>
      </c>
      <c r="AJ23" s="23">
        <f>AG23+AH23</f>
        <v>949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/>
      <c r="AB24" s="18"/>
      <c r="AC24" s="19" t="str">
        <f t="shared" si="12"/>
        <v>5</v>
      </c>
      <c r="AD24" s="27"/>
      <c r="AE24" s="25"/>
      <c r="AF24" s="19"/>
      <c r="AG24" s="20">
        <f>E24+H24+K24+N24+Q24+T24+W24+Z24+AC24+AF24</f>
        <v>45</v>
      </c>
      <c r="AH24" s="21">
        <f>'21.Spieltag'!AJ24</f>
        <v>902</v>
      </c>
      <c r="AI24" s="28">
        <f>'21.Spieltag'!AK24</f>
        <v>17</v>
      </c>
      <c r="AJ24" s="23">
        <f>AG24+AH24</f>
        <v>947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8" priority="6">
      <formula>($AG8&gt;40)</formula>
    </cfRule>
  </conditionalFormatting>
  <conditionalFormatting sqref="C1 F1 I1 R1 U1 C3 F3 I3 O3 R3 X3 AA3">
    <cfRule type="cellIs" dxfId="67" priority="3" operator="equal">
      <formula>"Schalke 04"</formula>
    </cfRule>
  </conditionalFormatting>
  <conditionalFormatting sqref="L1 O1 X1 AA1 L3 U3">
    <cfRule type="cellIs" dxfId="66" priority="2" operator="equal">
      <formula>"Schalke 04"</formula>
    </cfRule>
  </conditionalFormatting>
  <conditionalFormatting sqref="AG1:AG26 AG28:AG1048576">
    <cfRule type="top10" dxfId="65" priority="1465" rank="3"/>
  </conditionalFormatting>
  <conditionalFormatting sqref="AI8:AI26">
    <cfRule type="colorScale" priority="12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4" priority="838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O104"/>
  <sheetViews>
    <sheetView topLeftCell="A3" workbookViewId="0">
      <selection activeCell="F4" sqref="F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C2" s="13"/>
      <c r="F2" s="1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36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1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'22.Spieltag'!AJ8</f>
        <v>959</v>
      </c>
      <c r="AI8" s="28">
        <f>'22.Spieltag'!AK8</f>
        <v>1</v>
      </c>
      <c r="AJ8" s="23">
        <f t="shared" ref="AJ8:AJ19" si="10">AG8+AH8</f>
        <v>1004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'22.Spieltag'!AJ9</f>
        <v>959</v>
      </c>
      <c r="AI9" s="28">
        <f>'22.Spieltag'!AK9</f>
        <v>1</v>
      </c>
      <c r="AJ9" s="23">
        <f t="shared" si="10"/>
        <v>1004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>AK10</f>
        <v>1</v>
      </c>
      <c r="B10" s="20" t="str">
        <f>'13.Spieltag'!B10</f>
        <v>shiny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12"/>
        <v>5</v>
      </c>
      <c r="AD10" s="27"/>
      <c r="AE10" s="25"/>
      <c r="AF10" s="19"/>
      <c r="AG10" s="20">
        <f t="shared" si="9"/>
        <v>45</v>
      </c>
      <c r="AH10" s="21">
        <f>'22.Spieltag'!AJ10</f>
        <v>959</v>
      </c>
      <c r="AI10" s="28">
        <f>'22.Spieltag'!AK10</f>
        <v>1</v>
      </c>
      <c r="AJ10" s="23">
        <f t="shared" si="10"/>
        <v>1004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Nico1904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12"/>
        <v>5</v>
      </c>
      <c r="AD11" s="27"/>
      <c r="AE11" s="25"/>
      <c r="AF11" s="19"/>
      <c r="AG11" s="20">
        <f t="shared" si="9"/>
        <v>45</v>
      </c>
      <c r="AH11" s="21">
        <f>'22.Spieltag'!AJ11</f>
        <v>956</v>
      </c>
      <c r="AI11" s="28">
        <f>'22.Spieltag'!AK11</f>
        <v>4</v>
      </c>
      <c r="AJ11" s="23">
        <f t="shared" si="10"/>
        <v>1001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12"/>
        <v>5</v>
      </c>
      <c r="AD12" s="26"/>
      <c r="AE12" s="25"/>
      <c r="AF12" s="19"/>
      <c r="AG12" s="20">
        <f t="shared" si="9"/>
        <v>45</v>
      </c>
      <c r="AH12" s="21">
        <f>'22.Spieltag'!AJ12</f>
        <v>955</v>
      </c>
      <c r="AI12" s="28">
        <f>'22.Spieltag'!AK12</f>
        <v>5</v>
      </c>
      <c r="AJ12" s="23">
        <f t="shared" si="10"/>
        <v>1000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atschi91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12"/>
        <v>5</v>
      </c>
      <c r="AD13" s="27"/>
      <c r="AE13" s="25"/>
      <c r="AF13" s="19"/>
      <c r="AG13" s="20">
        <f t="shared" si="9"/>
        <v>45</v>
      </c>
      <c r="AH13" s="21">
        <f>'22.Spieltag'!AJ13</f>
        <v>954</v>
      </c>
      <c r="AI13" s="28">
        <f>'22.Spieltag'!AK13</f>
        <v>6</v>
      </c>
      <c r="AJ13" s="23">
        <f t="shared" si="10"/>
        <v>999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FlorianS04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12"/>
        <v>5</v>
      </c>
      <c r="AD14" s="27"/>
      <c r="AE14" s="25"/>
      <c r="AF14" s="19"/>
      <c r="AG14" s="20">
        <f t="shared" si="9"/>
        <v>45</v>
      </c>
      <c r="AH14" s="21">
        <f>'22.Spieltag'!AJ14</f>
        <v>954</v>
      </c>
      <c r="AI14" s="28">
        <f>'22.Spieltag'!AK14</f>
        <v>6</v>
      </c>
      <c r="AJ14" s="23">
        <f t="shared" si="10"/>
        <v>999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Thomas Bülles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>IF(OR(EXACT($X$7,X15)*(EXACT($Y$7,Y15)))=TRUE,$AO$9,IF(($Y$7-$X$7=Y15-X15),#REF!,IF(OR(EXACT($X$7&gt;$Y$7,X15&gt;Y15)*EXACT($X$7=$Y$7,X15=Y15)*EXACT($X$7&lt;$Y$7,X15&lt;Y15)),$AO$7,0)))</f>
        <v>5</v>
      </c>
      <c r="AA15" s="17"/>
      <c r="AB15" s="18"/>
      <c r="AC15" s="19" t="str">
        <f t="shared" si="12"/>
        <v>5</v>
      </c>
      <c r="AD15" s="27"/>
      <c r="AE15" s="25"/>
      <c r="AF15" s="19"/>
      <c r="AG15" s="20">
        <f t="shared" si="9"/>
        <v>45</v>
      </c>
      <c r="AH15" s="21">
        <f>'22.Spieltag'!AJ15</f>
        <v>954</v>
      </c>
      <c r="AI15" s="28">
        <f>'22.Spieltag'!AK15</f>
        <v>6</v>
      </c>
      <c r="AJ15" s="23">
        <f t="shared" si="10"/>
        <v>999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>IF(OR(EXACT($X$7,X16)*(EXACT($Y$7,Y16)))=TRUE,$AO$9,IF(($Y$7-$X$7=Y16-X16),#REF!,IF(OR(EXACT($X$7&gt;$Y$7,X16&gt;Y16)*EXACT($X$7=$Y$7,X16=Y16)*EXACT($X$7&lt;$Y$7,X16&lt;Y16)),$AO$7,0)))</f>
        <v>5</v>
      </c>
      <c r="AA16" s="17"/>
      <c r="AB16" s="18"/>
      <c r="AC16" s="19" t="str">
        <f t="shared" si="12"/>
        <v>5</v>
      </c>
      <c r="AD16" s="27"/>
      <c r="AE16" s="25"/>
      <c r="AF16" s="19"/>
      <c r="AG16" s="20">
        <f t="shared" si="9"/>
        <v>45</v>
      </c>
      <c r="AH16" s="21">
        <f>'22.Spieltag'!AJ16</f>
        <v>953</v>
      </c>
      <c r="AI16" s="28">
        <f>'22.Spieltag'!AK16</f>
        <v>9</v>
      </c>
      <c r="AJ16" s="23">
        <f t="shared" si="10"/>
        <v>998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Reinhold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>IF(OR(EXACT($X$7,X17)*(EXACT($Y$7,Y17)))=TRUE,$AO$9,IF(($Y$7-$X$7=Y17-X17),$AO$8,IF(OR(EXACT($X$7&gt;$Y$7,X17&gt;Y17)*EXACT($X$7=$Y$7,X17=Y17)*EXACT($X$7&lt;$Y$7,X17&lt;Y17)),$AO$7,0)))</f>
        <v>5</v>
      </c>
      <c r="AA17" s="17"/>
      <c r="AB17" s="18"/>
      <c r="AC17" s="19" t="str">
        <f t="shared" si="12"/>
        <v>5</v>
      </c>
      <c r="AD17" s="27"/>
      <c r="AE17" s="25"/>
      <c r="AF17" s="19"/>
      <c r="AG17" s="20">
        <f t="shared" si="9"/>
        <v>45</v>
      </c>
      <c r="AH17" s="21">
        <f>'22.Spieltag'!AJ17</f>
        <v>953</v>
      </c>
      <c r="AI17" s="28">
        <f>'22.Spieltag'!AK17</f>
        <v>9</v>
      </c>
      <c r="AJ17" s="23">
        <f t="shared" si="10"/>
        <v>998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Schalt04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>IF(OR(EXACT($X$7,X18)*(EXACT($Y$7,Y18)))=TRUE,$AO$9,IF(($Y$7-$X$7=Y18-X18),$AO$8,IF(OR(EXACT($X$7&gt;$Y$7,X18&gt;Y18)*EXACT($X$7=$Y$7,X18=Y18)*EXACT($X$7&lt;$Y$7,X18&lt;Y18)),$AO$7,0)))</f>
        <v>5</v>
      </c>
      <c r="AA18" s="17"/>
      <c r="AB18" s="18"/>
      <c r="AC18" s="19" t="str">
        <f t="shared" si="12"/>
        <v>5</v>
      </c>
      <c r="AD18" s="27"/>
      <c r="AE18" s="25"/>
      <c r="AF18" s="19"/>
      <c r="AG18" s="20">
        <f t="shared" si="9"/>
        <v>45</v>
      </c>
      <c r="AH18" s="21">
        <f>'22.Spieltag'!AJ18</f>
        <v>952</v>
      </c>
      <c r="AI18" s="28">
        <f>'22.Spieltag'!AK18</f>
        <v>11</v>
      </c>
      <c r="AJ18" s="23">
        <f t="shared" si="10"/>
        <v>997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>IF(OR(EXACT($X$7,X19)*(EXACT($Y$7,Y19)))=TRUE,$AO$9,IF(($Y$7-$X$7=Y19-X19),$AO$8,IF(OR(EXACT($X$7&gt;$Y$7,X19&gt;Y19)*EXACT($X$7=$Y$7,X19=Y19)*EXACT($X$7&lt;$Y$7,X19&lt;Y19)),$AO$7,0)))</f>
        <v>5</v>
      </c>
      <c r="AA19" s="17"/>
      <c r="AB19" s="18"/>
      <c r="AC19" s="19" t="str">
        <f t="shared" si="12"/>
        <v>5</v>
      </c>
      <c r="AD19" s="27"/>
      <c r="AE19" s="25"/>
      <c r="AF19" s="19"/>
      <c r="AG19" s="20">
        <f t="shared" si="9"/>
        <v>45</v>
      </c>
      <c r="AH19" s="21">
        <f>'22.Spieltag'!AJ19</f>
        <v>951</v>
      </c>
      <c r="AI19" s="28">
        <f>'22.Spieltag'!AK19</f>
        <v>12</v>
      </c>
      <c r="AJ19" s="23">
        <f t="shared" si="10"/>
        <v>996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>IF(OR(EXACT($X$7,X20)*(EXACT($Y$7,Y20)))=TRUE,$AO$9,IF(($Y$7-$X$7=Y20-X20),#REF!,IF(OR(EXACT($X$7&gt;$Y$7,X20&gt;Y20)*EXACT($X$7=$Y$7,X20=Y20)*EXACT($X$7&lt;$Y$7,X20&lt;Y20)),$AO$7,0)))</f>
        <v>5</v>
      </c>
      <c r="AA20" s="17"/>
      <c r="AB20" s="18"/>
      <c r="AC20" s="19" t="str">
        <f t="shared" si="12"/>
        <v>5</v>
      </c>
      <c r="AD20" s="27"/>
      <c r="AE20" s="25"/>
      <c r="AF20" s="19"/>
      <c r="AG20" s="20">
        <f>E20+H20+K20+N20+Q20+T20+W20+Z20+AC20+AF20</f>
        <v>45</v>
      </c>
      <c r="AH20" s="21">
        <f>'22.Spieltag'!AJ20</f>
        <v>951</v>
      </c>
      <c r="AI20" s="28">
        <f>'22.Spieltag'!AK20</f>
        <v>12</v>
      </c>
      <c r="AJ20" s="23">
        <f>AG20+AH20</f>
        <v>996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Lola04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>IF(OR(EXACT($X$7,X21)*(EXACT($Y$7,Y21)))=TRUE,$AO$9,IF(($Y$7-$X$7=Y21-X21),$AO16,IF(OR(EXACT($X$7&gt;$Y$7,X21&gt;Y21)*EXACT($X$7=$Y$7,X21=Y21)*EXACT($X$7&lt;$Y$7,X21&lt;Y21)),$AO$7,0)))</f>
        <v>5</v>
      </c>
      <c r="AA21" s="17"/>
      <c r="AB21" s="18"/>
      <c r="AC21" s="19" t="str">
        <f t="shared" si="12"/>
        <v>5</v>
      </c>
      <c r="AD21" s="27"/>
      <c r="AE21" s="25"/>
      <c r="AF21" s="19"/>
      <c r="AG21" s="20">
        <f>E21+H21+K21+N21+Q21+T21+W21+Z21+AC21+AF21</f>
        <v>45</v>
      </c>
      <c r="AH21" s="21">
        <f>'22.Spieltag'!AJ21</f>
        <v>950</v>
      </c>
      <c r="AI21" s="28">
        <f>'22.Spieltag'!AK21</f>
        <v>14</v>
      </c>
      <c r="AJ21" s="23">
        <f>AG21+AH21</f>
        <v>995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UltraGE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>IF(OR(EXACT($X$7,X22)*(EXACT($Y$7,Y22)))=TRUE,$AO$9,IF(($Y$7-$X$7=Y22-X22),$AO$8,IF(OR(EXACT($X$7&gt;$Y$7,X22&gt;Y22)*EXACT($X$7=$Y$7,X22=Y22)*EXACT($X$7&lt;$Y$7,X22&lt;Y22)),$AO$7,0)))</f>
        <v>5</v>
      </c>
      <c r="AA22" s="17"/>
      <c r="AB22" s="18"/>
      <c r="AC22" s="19" t="str">
        <f t="shared" si="12"/>
        <v>5</v>
      </c>
      <c r="AD22" s="27"/>
      <c r="AE22" s="25"/>
      <c r="AF22" s="19"/>
      <c r="AG22" s="20">
        <f>E22+H22+K22+N22+Q22+T22+W22+Z22+AC22+AF22</f>
        <v>45</v>
      </c>
      <c r="AH22" s="21">
        <f>'22.Spieltag'!AJ22</f>
        <v>950</v>
      </c>
      <c r="AI22" s="28">
        <f>'22.Spieltag'!AK22</f>
        <v>14</v>
      </c>
      <c r="AJ22" s="23">
        <f>AG22+AH22</f>
        <v>995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Mike04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>IF(OR(EXACT($X$7,X23)*(EXACT($Y$7,Y23)))=TRUE,$AO$9,IF(($Y$7-$X$7=Y23-X23),$AO$8,IF(OR(EXACT($X$7&gt;$Y$7,X23&gt;Y23)*EXACT($X$7=$Y$7,X23=Y23)*EXACT($X$7&lt;$Y$7,X23&lt;Y23)),$AO$7,0)))</f>
        <v>5</v>
      </c>
      <c r="AA23" s="17"/>
      <c r="AB23" s="18"/>
      <c r="AC23" s="19" t="str">
        <f t="shared" si="12"/>
        <v>5</v>
      </c>
      <c r="AD23" s="27"/>
      <c r="AE23" s="25"/>
      <c r="AF23" s="19"/>
      <c r="AG23" s="20">
        <f>E23+H23+K23+N23+Q23+T23+W23+Z23+AC23+AF23</f>
        <v>45</v>
      </c>
      <c r="AH23" s="21">
        <f>'22.Spieltag'!AJ23</f>
        <v>949</v>
      </c>
      <c r="AI23" s="28">
        <f>'22.Spieltag'!AK23</f>
        <v>16</v>
      </c>
      <c r="AJ23" s="23">
        <f>AG23+AH23</f>
        <v>994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/>
      <c r="AB24" s="18"/>
      <c r="AC24" s="19" t="str">
        <f t="shared" si="12"/>
        <v>5</v>
      </c>
      <c r="AD24" s="27"/>
      <c r="AE24" s="25"/>
      <c r="AF24" s="19"/>
      <c r="AG24" s="20">
        <f>E24+H24+K24+N24+Q24+T24+W24+Z24+AC24+AF24</f>
        <v>45</v>
      </c>
      <c r="AH24" s="21">
        <f>'22.Spieltag'!AJ24</f>
        <v>947</v>
      </c>
      <c r="AI24" s="28">
        <f>'22.Spieltag'!AK24</f>
        <v>17</v>
      </c>
      <c r="AJ24" s="23">
        <f>AG24+AH24</f>
        <v>992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3" priority="6">
      <formula>($AG8&gt;40)</formula>
    </cfRule>
  </conditionalFormatting>
  <conditionalFormatting sqref="C1 I1 U1 X1 C3 O3 R3 AA3">
    <cfRule type="cellIs" dxfId="62" priority="2" operator="equal">
      <formula>"Schalke 04"</formula>
    </cfRule>
  </conditionalFormatting>
  <conditionalFormatting sqref="F1 L1 O1 R1 AA1 F3 I3 L3 U3 X3">
    <cfRule type="cellIs" dxfId="61" priority="3" operator="equal">
      <formula>"Schalke 04"</formula>
    </cfRule>
  </conditionalFormatting>
  <conditionalFormatting sqref="AG1:AG26 AG28:AG1048576">
    <cfRule type="top10" dxfId="60" priority="1460" rank="3"/>
  </conditionalFormatting>
  <conditionalFormatting sqref="AI8:AI26">
    <cfRule type="colorScale" priority="12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9" priority="82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O104"/>
  <sheetViews>
    <sheetView topLeftCell="B1" workbookViewId="0">
      <selection activeCell="F4" sqref="F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37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1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'23.Spieltag'!AJ8</f>
        <v>1004</v>
      </c>
      <c r="AI8" s="28">
        <f>'23.Spieltag'!AK8</f>
        <v>1</v>
      </c>
      <c r="AJ8" s="23">
        <f t="shared" ref="AJ8:AJ19" si="10">AG8+AH8</f>
        <v>1049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'23.Spieltag'!AJ9</f>
        <v>1004</v>
      </c>
      <c r="AI9" s="28">
        <f>'23.Spieltag'!AK9</f>
        <v>1</v>
      </c>
      <c r="AJ9" s="23">
        <f t="shared" si="10"/>
        <v>1049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'13.Spieltag'!B10</f>
        <v>shiny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12"/>
        <v>5</v>
      </c>
      <c r="AD10" s="27"/>
      <c r="AE10" s="25"/>
      <c r="AF10" s="19"/>
      <c r="AG10" s="20">
        <f t="shared" si="9"/>
        <v>45</v>
      </c>
      <c r="AH10" s="21">
        <f>'23.Spieltag'!AJ10</f>
        <v>1004</v>
      </c>
      <c r="AI10" s="28">
        <f>'23.Spieltag'!AK10</f>
        <v>1</v>
      </c>
      <c r="AJ10" s="23">
        <f t="shared" si="10"/>
        <v>1049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Nico1904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12"/>
        <v>5</v>
      </c>
      <c r="AD11" s="27"/>
      <c r="AE11" s="25"/>
      <c r="AF11" s="19"/>
      <c r="AG11" s="20">
        <f t="shared" si="9"/>
        <v>45</v>
      </c>
      <c r="AH11" s="21">
        <f>'23.Spieltag'!AJ11</f>
        <v>1001</v>
      </c>
      <c r="AI11" s="28">
        <f>'23.Spieltag'!AK11</f>
        <v>4</v>
      </c>
      <c r="AJ11" s="23">
        <f t="shared" si="10"/>
        <v>1046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12"/>
        <v>5</v>
      </c>
      <c r="AD12" s="26"/>
      <c r="AE12" s="25"/>
      <c r="AF12" s="19"/>
      <c r="AG12" s="20">
        <f t="shared" si="9"/>
        <v>45</v>
      </c>
      <c r="AH12" s="21">
        <f>'23.Spieltag'!AJ12</f>
        <v>1000</v>
      </c>
      <c r="AI12" s="28">
        <f>'23.Spieltag'!AK12</f>
        <v>5</v>
      </c>
      <c r="AJ12" s="23">
        <f t="shared" si="10"/>
        <v>1045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atschi91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12"/>
        <v>5</v>
      </c>
      <c r="AD13" s="27"/>
      <c r="AE13" s="25"/>
      <c r="AF13" s="19"/>
      <c r="AG13" s="20">
        <f t="shared" si="9"/>
        <v>45</v>
      </c>
      <c r="AH13" s="21">
        <f>'23.Spieltag'!AJ13</f>
        <v>999</v>
      </c>
      <c r="AI13" s="28">
        <f>'23.Spieltag'!AK13</f>
        <v>6</v>
      </c>
      <c r="AJ13" s="23">
        <f t="shared" si="10"/>
        <v>1044</v>
      </c>
      <c r="AK13" s="24">
        <f t="shared" si="11"/>
        <v>6</v>
      </c>
      <c r="AL13" s="1"/>
    </row>
    <row r="14" spans="1:41" ht="24.95" customHeight="1" thickBot="1" x14ac:dyDescent="0.25">
      <c r="A14" s="28">
        <f>AK14</f>
        <v>6</v>
      </c>
      <c r="B14" s="20" t="str">
        <f>'13.Spieltag'!B14</f>
        <v>FlorianS04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12"/>
        <v>5</v>
      </c>
      <c r="AD14" s="27"/>
      <c r="AE14" s="25"/>
      <c r="AF14" s="19"/>
      <c r="AG14" s="20">
        <f t="shared" si="9"/>
        <v>45</v>
      </c>
      <c r="AH14" s="21">
        <f>'23.Spieltag'!AJ14</f>
        <v>999</v>
      </c>
      <c r="AI14" s="28">
        <f>'23.Spieltag'!AK14</f>
        <v>6</v>
      </c>
      <c r="AJ14" s="23">
        <f t="shared" si="10"/>
        <v>1044</v>
      </c>
      <c r="AK14" s="24">
        <f t="shared" si="11"/>
        <v>6</v>
      </c>
      <c r="AL14" s="1"/>
    </row>
    <row r="15" spans="1:41" ht="24.95" customHeight="1" thickBot="1" x14ac:dyDescent="0.25">
      <c r="A15" s="28">
        <f>AK15</f>
        <v>6</v>
      </c>
      <c r="B15" s="20" t="str">
        <f>'13.Spieltag'!B15</f>
        <v>Thomas Bülles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>IF(OR(EXACT($X$7,X15)*(EXACT($Y$7,Y15)))=TRUE,$AO$9,IF(($Y$7-$X$7=Y15-X15),#REF!,IF(OR(EXACT($X$7&gt;$Y$7,X15&gt;Y15)*EXACT($X$7=$Y$7,X15=Y15)*EXACT($X$7&lt;$Y$7,X15&lt;Y15)),$AO$7,0)))</f>
        <v>5</v>
      </c>
      <c r="AA15" s="17"/>
      <c r="AB15" s="18"/>
      <c r="AC15" s="19" t="str">
        <f t="shared" si="12"/>
        <v>5</v>
      </c>
      <c r="AD15" s="27"/>
      <c r="AE15" s="25"/>
      <c r="AF15" s="19"/>
      <c r="AG15" s="20">
        <f t="shared" si="9"/>
        <v>45</v>
      </c>
      <c r="AH15" s="21">
        <f>'23.Spieltag'!AJ15</f>
        <v>999</v>
      </c>
      <c r="AI15" s="28">
        <f>'23.Spieltag'!AK15</f>
        <v>6</v>
      </c>
      <c r="AJ15" s="23">
        <f t="shared" si="10"/>
        <v>1044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>IF(OR(EXACT($X$7,X16)*(EXACT($Y$7,Y16)))=TRUE,$AO$9,IF(($Y$7-$X$7=Y16-X16),#REF!,IF(OR(EXACT($X$7&gt;$Y$7,X16&gt;Y16)*EXACT($X$7=$Y$7,X16=Y16)*EXACT($X$7&lt;$Y$7,X16&lt;Y16)),$AO$7,0)))</f>
        <v>5</v>
      </c>
      <c r="AA16" s="17"/>
      <c r="AB16" s="18"/>
      <c r="AC16" s="19" t="str">
        <f t="shared" si="12"/>
        <v>5</v>
      </c>
      <c r="AD16" s="27"/>
      <c r="AE16" s="25"/>
      <c r="AF16" s="19"/>
      <c r="AG16" s="20">
        <f t="shared" si="9"/>
        <v>45</v>
      </c>
      <c r="AH16" s="21">
        <f>'23.Spieltag'!AJ16</f>
        <v>998</v>
      </c>
      <c r="AI16" s="28">
        <f>'23.Spieltag'!AK16</f>
        <v>9</v>
      </c>
      <c r="AJ16" s="23">
        <f t="shared" si="10"/>
        <v>1043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Reinhold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>IF(OR(EXACT($X$7,X17)*(EXACT($Y$7,Y17)))=TRUE,$AO$9,IF(($Y$7-$X$7=Y17-X17),$AO$8,IF(OR(EXACT($X$7&gt;$Y$7,X17&gt;Y17)*EXACT($X$7=$Y$7,X17=Y17)*EXACT($X$7&lt;$Y$7,X17&lt;Y17)),$AO$7,0)))</f>
        <v>5</v>
      </c>
      <c r="AA17" s="17"/>
      <c r="AB17" s="18"/>
      <c r="AC17" s="19" t="str">
        <f t="shared" si="12"/>
        <v>5</v>
      </c>
      <c r="AD17" s="27"/>
      <c r="AE17" s="25"/>
      <c r="AF17" s="19"/>
      <c r="AG17" s="20">
        <f t="shared" si="9"/>
        <v>45</v>
      </c>
      <c r="AH17" s="21">
        <f>'23.Spieltag'!AJ17</f>
        <v>998</v>
      </c>
      <c r="AI17" s="28">
        <f>'23.Spieltag'!AK17</f>
        <v>9</v>
      </c>
      <c r="AJ17" s="23">
        <f t="shared" si="10"/>
        <v>1043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Schalt04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>IF(OR(EXACT($X$7,X18)*(EXACT($Y$7,Y18)))=TRUE,$AO$9,IF(($Y$7-$X$7=Y18-X18),$AO$8,IF(OR(EXACT($X$7&gt;$Y$7,X18&gt;Y18)*EXACT($X$7=$Y$7,X18=Y18)*EXACT($X$7&lt;$Y$7,X18&lt;Y18)),$AO$7,0)))</f>
        <v>5</v>
      </c>
      <c r="AA18" s="17"/>
      <c r="AB18" s="18"/>
      <c r="AC18" s="19" t="str">
        <f t="shared" si="12"/>
        <v>5</v>
      </c>
      <c r="AD18" s="27"/>
      <c r="AE18" s="25"/>
      <c r="AF18" s="19"/>
      <c r="AG18" s="20">
        <f t="shared" si="9"/>
        <v>45</v>
      </c>
      <c r="AH18" s="21">
        <f>'23.Spieltag'!AJ18</f>
        <v>997</v>
      </c>
      <c r="AI18" s="28">
        <f>'23.Spieltag'!AK18</f>
        <v>11</v>
      </c>
      <c r="AJ18" s="23">
        <f t="shared" si="10"/>
        <v>1042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>IF(OR(EXACT($X$7,X19)*(EXACT($Y$7,Y19)))=TRUE,$AO$9,IF(($Y$7-$X$7=Y19-X19),$AO$8,IF(OR(EXACT($X$7&gt;$Y$7,X19&gt;Y19)*EXACT($X$7=$Y$7,X19=Y19)*EXACT($X$7&lt;$Y$7,X19&lt;Y19)),$AO$7,0)))</f>
        <v>5</v>
      </c>
      <c r="AA19" s="17"/>
      <c r="AB19" s="18"/>
      <c r="AC19" s="19" t="str">
        <f t="shared" si="12"/>
        <v>5</v>
      </c>
      <c r="AD19" s="27"/>
      <c r="AE19" s="25"/>
      <c r="AF19" s="19"/>
      <c r="AG19" s="20">
        <f t="shared" si="9"/>
        <v>45</v>
      </c>
      <c r="AH19" s="21">
        <f>'23.Spieltag'!AJ19</f>
        <v>996</v>
      </c>
      <c r="AI19" s="28">
        <f>'23.Spieltag'!AK19</f>
        <v>12</v>
      </c>
      <c r="AJ19" s="23">
        <f t="shared" si="10"/>
        <v>1041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>IF(OR(EXACT($X$7,X20)*(EXACT($Y$7,Y20)))=TRUE,$AO$9,IF(($Y$7-$X$7=Y20-X20),#REF!,IF(OR(EXACT($X$7&gt;$Y$7,X20&gt;Y20)*EXACT($X$7=$Y$7,X20=Y20)*EXACT($X$7&lt;$Y$7,X20&lt;Y20)),$AO$7,0)))</f>
        <v>5</v>
      </c>
      <c r="AA20" s="17"/>
      <c r="AB20" s="18"/>
      <c r="AC20" s="19" t="str">
        <f t="shared" si="12"/>
        <v>5</v>
      </c>
      <c r="AD20" s="27"/>
      <c r="AE20" s="25"/>
      <c r="AF20" s="19"/>
      <c r="AG20" s="20">
        <f>E20+H20+K20+N20+Q20+T20+W20+Z20+AC20+AF20</f>
        <v>45</v>
      </c>
      <c r="AH20" s="21">
        <f>'23.Spieltag'!AJ20</f>
        <v>996</v>
      </c>
      <c r="AI20" s="28">
        <f>'23.Spieltag'!AK20</f>
        <v>12</v>
      </c>
      <c r="AJ20" s="23">
        <f>AG20+AH20</f>
        <v>1041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Lola04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>IF(OR(EXACT($X$7,X21)*(EXACT($Y$7,Y21)))=TRUE,$AO$9,IF(($Y$7-$X$7=Y21-X21),$AO16,IF(OR(EXACT($X$7&gt;$Y$7,X21&gt;Y21)*EXACT($X$7=$Y$7,X21=Y21)*EXACT($X$7&lt;$Y$7,X21&lt;Y21)),$AO$7,0)))</f>
        <v>5</v>
      </c>
      <c r="AA21" s="17"/>
      <c r="AB21" s="18"/>
      <c r="AC21" s="19" t="str">
        <f t="shared" si="12"/>
        <v>5</v>
      </c>
      <c r="AD21" s="27"/>
      <c r="AE21" s="25"/>
      <c r="AF21" s="19"/>
      <c r="AG21" s="20">
        <f>E21+H21+K21+N21+Q21+T21+W21+Z21+AC21+AF21</f>
        <v>45</v>
      </c>
      <c r="AH21" s="21">
        <f>'23.Spieltag'!AJ21</f>
        <v>995</v>
      </c>
      <c r="AI21" s="28">
        <f>'23.Spieltag'!AK21</f>
        <v>14</v>
      </c>
      <c r="AJ21" s="23">
        <f>AG21+AH21</f>
        <v>1040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UltraGE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>IF(OR(EXACT($X$7,X22)*(EXACT($Y$7,Y22)))=TRUE,$AO$9,IF(($Y$7-$X$7=Y22-X22),$AO$8,IF(OR(EXACT($X$7&gt;$Y$7,X22&gt;Y22)*EXACT($X$7=$Y$7,X22=Y22)*EXACT($X$7&lt;$Y$7,X22&lt;Y22)),$AO$7,0)))</f>
        <v>5</v>
      </c>
      <c r="AA22" s="17"/>
      <c r="AB22" s="18"/>
      <c r="AC22" s="19" t="str">
        <f t="shared" si="12"/>
        <v>5</v>
      </c>
      <c r="AD22" s="27"/>
      <c r="AE22" s="25"/>
      <c r="AF22" s="19"/>
      <c r="AG22" s="20">
        <f>E22+H22+K22+N22+Q22+T22+W22+Z22+AC22+AF22</f>
        <v>45</v>
      </c>
      <c r="AH22" s="21">
        <f>'23.Spieltag'!AJ22</f>
        <v>995</v>
      </c>
      <c r="AI22" s="28">
        <f>'23.Spieltag'!AK22</f>
        <v>14</v>
      </c>
      <c r="AJ22" s="23">
        <f>AG22+AH22</f>
        <v>1040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Mike04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>IF(OR(EXACT($X$7,X23)*(EXACT($Y$7,Y23)))=TRUE,$AO$9,IF(($Y$7-$X$7=Y23-X23),$AO$8,IF(OR(EXACT($X$7&gt;$Y$7,X23&gt;Y23)*EXACT($X$7=$Y$7,X23=Y23)*EXACT($X$7&lt;$Y$7,X23&lt;Y23)),$AO$7,0)))</f>
        <v>5</v>
      </c>
      <c r="AA23" s="17"/>
      <c r="AB23" s="18"/>
      <c r="AC23" s="19" t="str">
        <f t="shared" si="12"/>
        <v>5</v>
      </c>
      <c r="AD23" s="27"/>
      <c r="AE23" s="25"/>
      <c r="AF23" s="19"/>
      <c r="AG23" s="20">
        <f>E23+H23+K23+N23+Q23+T23+W23+Z23+AC23+AF23</f>
        <v>45</v>
      </c>
      <c r="AH23" s="21">
        <f>'23.Spieltag'!AJ23</f>
        <v>994</v>
      </c>
      <c r="AI23" s="28">
        <f>'23.Spieltag'!AK23</f>
        <v>16</v>
      </c>
      <c r="AJ23" s="23">
        <f>AG23+AH23</f>
        <v>1039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/>
      <c r="AB24" s="18"/>
      <c r="AC24" s="19" t="str">
        <f t="shared" si="12"/>
        <v>5</v>
      </c>
      <c r="AD24" s="27"/>
      <c r="AE24" s="25"/>
      <c r="AF24" s="19"/>
      <c r="AG24" s="20">
        <f>E24+H24+K24+N24+Q24+T24+W24+Z24+AC24+AF24</f>
        <v>45</v>
      </c>
      <c r="AH24" s="21">
        <f>'23.Spieltag'!AJ24</f>
        <v>992</v>
      </c>
      <c r="AI24" s="28">
        <f>'23.Spieltag'!AK24</f>
        <v>17</v>
      </c>
      <c r="AJ24" s="23">
        <f>AG24+AH24</f>
        <v>1037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0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8" priority="6">
      <formula>($AG8&gt;40)</formula>
    </cfRule>
  </conditionalFormatting>
  <conditionalFormatting sqref="C1 L1 O1 X1 C3 I3">
    <cfRule type="cellIs" dxfId="57" priority="2" operator="equal">
      <formula>"Schalke 04"</formula>
    </cfRule>
  </conditionalFormatting>
  <conditionalFormatting sqref="F1 I1 R1 U1 AA1 F3 L3 O3 R3 U3 X3 AA3">
    <cfRule type="cellIs" dxfId="56" priority="3" operator="equal">
      <formula>"Schalke 04"</formula>
    </cfRule>
  </conditionalFormatting>
  <conditionalFormatting sqref="AG1:AG26 AG28:AG1048576">
    <cfRule type="top10" dxfId="55" priority="1455" rank="3"/>
  </conditionalFormatting>
  <conditionalFormatting sqref="AI8:AI26">
    <cfRule type="colorScale" priority="12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4" priority="81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O104"/>
  <sheetViews>
    <sheetView topLeftCell="A2" workbookViewId="0">
      <selection activeCell="F4" sqref="F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O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38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1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'24.Spieltag'!AJ8</f>
        <v>1049</v>
      </c>
      <c r="AI8" s="28">
        <f>'24.Spieltag'!AK8</f>
        <v>1</v>
      </c>
      <c r="AJ8" s="23">
        <f t="shared" ref="AJ8:AJ19" si="10">AG8+AH8</f>
        <v>1094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'24.Spieltag'!AJ9</f>
        <v>1049</v>
      </c>
      <c r="AI9" s="28">
        <f>'24.Spieltag'!AK9</f>
        <v>1</v>
      </c>
      <c r="AJ9" s="23">
        <f t="shared" si="10"/>
        <v>1094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'13.Spieltag'!B10</f>
        <v>shiny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12"/>
        <v>5</v>
      </c>
      <c r="AD10" s="27"/>
      <c r="AE10" s="25"/>
      <c r="AF10" s="19"/>
      <c r="AG10" s="20">
        <f t="shared" si="9"/>
        <v>45</v>
      </c>
      <c r="AH10" s="21">
        <f>'24.Spieltag'!AJ10</f>
        <v>1049</v>
      </c>
      <c r="AI10" s="28">
        <f>'24.Spieltag'!AK10</f>
        <v>1</v>
      </c>
      <c r="AJ10" s="23">
        <f t="shared" si="10"/>
        <v>1094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Nico1904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12"/>
        <v>5</v>
      </c>
      <c r="AD11" s="27"/>
      <c r="AE11" s="25"/>
      <c r="AF11" s="19"/>
      <c r="AG11" s="20">
        <f t="shared" si="9"/>
        <v>45</v>
      </c>
      <c r="AH11" s="21">
        <f>'24.Spieltag'!AJ11</f>
        <v>1046</v>
      </c>
      <c r="AI11" s="28">
        <f>'24.Spieltag'!AK11</f>
        <v>4</v>
      </c>
      <c r="AJ11" s="23">
        <f t="shared" si="10"/>
        <v>1091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12"/>
        <v>5</v>
      </c>
      <c r="AD12" s="26"/>
      <c r="AE12" s="25"/>
      <c r="AF12" s="19"/>
      <c r="AG12" s="20">
        <f t="shared" si="9"/>
        <v>45</v>
      </c>
      <c r="AH12" s="21">
        <f>'24.Spieltag'!AJ12</f>
        <v>1045</v>
      </c>
      <c r="AI12" s="28">
        <f>'24.Spieltag'!AK12</f>
        <v>5</v>
      </c>
      <c r="AJ12" s="23">
        <f t="shared" si="10"/>
        <v>1090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atschi91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12"/>
        <v>5</v>
      </c>
      <c r="AD13" s="27"/>
      <c r="AE13" s="25"/>
      <c r="AF13" s="19"/>
      <c r="AG13" s="20">
        <f t="shared" si="9"/>
        <v>45</v>
      </c>
      <c r="AH13" s="21">
        <f>'24.Spieltag'!AJ13</f>
        <v>1044</v>
      </c>
      <c r="AI13" s="28">
        <f>'24.Spieltag'!AK13</f>
        <v>6</v>
      </c>
      <c r="AJ13" s="23">
        <f t="shared" si="10"/>
        <v>1089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FlorianS04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12"/>
        <v>5</v>
      </c>
      <c r="AD14" s="27"/>
      <c r="AE14" s="25"/>
      <c r="AF14" s="19"/>
      <c r="AG14" s="20">
        <f t="shared" si="9"/>
        <v>45</v>
      </c>
      <c r="AH14" s="21">
        <f>'24.Spieltag'!AJ14</f>
        <v>1044</v>
      </c>
      <c r="AI14" s="28">
        <f>'24.Spieltag'!AK14</f>
        <v>6</v>
      </c>
      <c r="AJ14" s="23">
        <f t="shared" si="10"/>
        <v>1089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Thomas Bülles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>IF(OR(EXACT($X$7,X15)*(EXACT($Y$7,Y15)))=TRUE,$AO$9,IF(($Y$7-$X$7=Y15-X15),#REF!,IF(OR(EXACT($X$7&gt;$Y$7,X15&gt;Y15)*EXACT($X$7=$Y$7,X15=Y15)*EXACT($X$7&lt;$Y$7,X15&lt;Y15)),$AO$7,0)))</f>
        <v>5</v>
      </c>
      <c r="AA15" s="17"/>
      <c r="AB15" s="18"/>
      <c r="AC15" s="19" t="str">
        <f t="shared" si="12"/>
        <v>5</v>
      </c>
      <c r="AD15" s="27"/>
      <c r="AE15" s="25"/>
      <c r="AF15" s="19"/>
      <c r="AG15" s="20">
        <f t="shared" si="9"/>
        <v>45</v>
      </c>
      <c r="AH15" s="21">
        <f>'24.Spieltag'!AJ15</f>
        <v>1044</v>
      </c>
      <c r="AI15" s="28">
        <f>'24.Spieltag'!AK15</f>
        <v>6</v>
      </c>
      <c r="AJ15" s="23">
        <f t="shared" si="10"/>
        <v>1089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>IF(OR(EXACT($X$7,X16)*(EXACT($Y$7,Y16)))=TRUE,$AO$9,IF(($Y$7-$X$7=Y16-X16),#REF!,IF(OR(EXACT($X$7&gt;$Y$7,X16&gt;Y16)*EXACT($X$7=$Y$7,X16=Y16)*EXACT($X$7&lt;$Y$7,X16&lt;Y16)),$AO$7,0)))</f>
        <v>5</v>
      </c>
      <c r="AA16" s="17"/>
      <c r="AB16" s="18"/>
      <c r="AC16" s="19" t="str">
        <f t="shared" si="12"/>
        <v>5</v>
      </c>
      <c r="AD16" s="27"/>
      <c r="AE16" s="25"/>
      <c r="AF16" s="19"/>
      <c r="AG16" s="20">
        <f t="shared" si="9"/>
        <v>45</v>
      </c>
      <c r="AH16" s="21">
        <f>'24.Spieltag'!AJ16</f>
        <v>1043</v>
      </c>
      <c r="AI16" s="28">
        <f>'24.Spieltag'!AK16</f>
        <v>9</v>
      </c>
      <c r="AJ16" s="23">
        <f t="shared" si="10"/>
        <v>1088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Reinhold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>IF(OR(EXACT($X$7,X17)*(EXACT($Y$7,Y17)))=TRUE,$AO$9,IF(($Y$7-$X$7=Y17-X17),$AO$8,IF(OR(EXACT($X$7&gt;$Y$7,X17&gt;Y17)*EXACT($X$7=$Y$7,X17=Y17)*EXACT($X$7&lt;$Y$7,X17&lt;Y17)),$AO$7,0)))</f>
        <v>5</v>
      </c>
      <c r="AA17" s="17"/>
      <c r="AB17" s="18"/>
      <c r="AC17" s="19" t="str">
        <f t="shared" si="12"/>
        <v>5</v>
      </c>
      <c r="AD17" s="27"/>
      <c r="AE17" s="25"/>
      <c r="AF17" s="19"/>
      <c r="AG17" s="20">
        <f t="shared" si="9"/>
        <v>45</v>
      </c>
      <c r="AH17" s="21">
        <f>'24.Spieltag'!AJ17</f>
        <v>1043</v>
      </c>
      <c r="AI17" s="28">
        <f>'24.Spieltag'!AK17</f>
        <v>9</v>
      </c>
      <c r="AJ17" s="23">
        <f t="shared" si="10"/>
        <v>1088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Schalt04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>IF(OR(EXACT($X$7,X18)*(EXACT($Y$7,Y18)))=TRUE,$AO$9,IF(($Y$7-$X$7=Y18-X18),$AO$8,IF(OR(EXACT($X$7&gt;$Y$7,X18&gt;Y18)*EXACT($X$7=$Y$7,X18=Y18)*EXACT($X$7&lt;$Y$7,X18&lt;Y18)),$AO$7,0)))</f>
        <v>5</v>
      </c>
      <c r="AA18" s="17"/>
      <c r="AB18" s="18"/>
      <c r="AC18" s="19" t="str">
        <f t="shared" si="12"/>
        <v>5</v>
      </c>
      <c r="AD18" s="27"/>
      <c r="AE18" s="25"/>
      <c r="AF18" s="19"/>
      <c r="AG18" s="20">
        <f t="shared" si="9"/>
        <v>45</v>
      </c>
      <c r="AH18" s="21">
        <f>'24.Spieltag'!AJ18</f>
        <v>1042</v>
      </c>
      <c r="AI18" s="28">
        <f>'24.Spieltag'!AK18</f>
        <v>11</v>
      </c>
      <c r="AJ18" s="23">
        <f t="shared" si="10"/>
        <v>1087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>IF(OR(EXACT($X$7,X19)*(EXACT($Y$7,Y19)))=TRUE,$AO$9,IF(($Y$7-$X$7=Y19-X19),$AO$8,IF(OR(EXACT($X$7&gt;$Y$7,X19&gt;Y19)*EXACT($X$7=$Y$7,X19=Y19)*EXACT($X$7&lt;$Y$7,X19&lt;Y19)),$AO$7,0)))</f>
        <v>5</v>
      </c>
      <c r="AA19" s="17"/>
      <c r="AB19" s="18"/>
      <c r="AC19" s="19" t="str">
        <f t="shared" si="12"/>
        <v>5</v>
      </c>
      <c r="AD19" s="27"/>
      <c r="AE19" s="25"/>
      <c r="AF19" s="19"/>
      <c r="AG19" s="20">
        <f t="shared" si="9"/>
        <v>45</v>
      </c>
      <c r="AH19" s="21">
        <f>'24.Spieltag'!AJ19</f>
        <v>1041</v>
      </c>
      <c r="AI19" s="28">
        <f>'24.Spieltag'!AK19</f>
        <v>12</v>
      </c>
      <c r="AJ19" s="23">
        <f t="shared" si="10"/>
        <v>1086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>IF(OR(EXACT($X$7,X20)*(EXACT($Y$7,Y20)))=TRUE,$AO$9,IF(($Y$7-$X$7=Y20-X20),#REF!,IF(OR(EXACT($X$7&gt;$Y$7,X20&gt;Y20)*EXACT($X$7=$Y$7,X20=Y20)*EXACT($X$7&lt;$Y$7,X20&lt;Y20)),$AO$7,0)))</f>
        <v>5</v>
      </c>
      <c r="AA20" s="17"/>
      <c r="AB20" s="18"/>
      <c r="AC20" s="19" t="str">
        <f t="shared" si="12"/>
        <v>5</v>
      </c>
      <c r="AD20" s="27"/>
      <c r="AE20" s="25"/>
      <c r="AF20" s="19"/>
      <c r="AG20" s="20">
        <f>E20+H20+K20+N20+Q20+T20+W20+Z20+AC20+AF20</f>
        <v>45</v>
      </c>
      <c r="AH20" s="21">
        <f>'24.Spieltag'!AJ20</f>
        <v>1041</v>
      </c>
      <c r="AI20" s="28">
        <f>'24.Spieltag'!AK20</f>
        <v>12</v>
      </c>
      <c r="AJ20" s="23">
        <f>AG20+AH20</f>
        <v>1086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Lola04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>IF(OR(EXACT($X$7,X21)*(EXACT($Y$7,Y21)))=TRUE,$AO$9,IF(($Y$7-$X$7=Y21-X21),$AO16,IF(OR(EXACT($X$7&gt;$Y$7,X21&gt;Y21)*EXACT($X$7=$Y$7,X21=Y21)*EXACT($X$7&lt;$Y$7,X21&lt;Y21)),$AO$7,0)))</f>
        <v>5</v>
      </c>
      <c r="AA21" s="17"/>
      <c r="AB21" s="18"/>
      <c r="AC21" s="19" t="str">
        <f t="shared" si="12"/>
        <v>5</v>
      </c>
      <c r="AD21" s="27"/>
      <c r="AE21" s="25"/>
      <c r="AF21" s="19"/>
      <c r="AG21" s="20">
        <f>E21+H21+K21+N21+Q21+T21+W21+Z21+AC21+AF21</f>
        <v>45</v>
      </c>
      <c r="AH21" s="21">
        <f>'24.Spieltag'!AJ21</f>
        <v>1040</v>
      </c>
      <c r="AI21" s="28">
        <f>'24.Spieltag'!AK21</f>
        <v>14</v>
      </c>
      <c r="AJ21" s="23">
        <f>AG21+AH21</f>
        <v>1085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UltraGE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>IF(OR(EXACT($X$7,X22)*(EXACT($Y$7,Y22)))=TRUE,$AO$9,IF(($Y$7-$X$7=Y22-X22),$AO$8,IF(OR(EXACT($X$7&gt;$Y$7,X22&gt;Y22)*EXACT($X$7=$Y$7,X22=Y22)*EXACT($X$7&lt;$Y$7,X22&lt;Y22)),$AO$7,0)))</f>
        <v>5</v>
      </c>
      <c r="AA22" s="17"/>
      <c r="AB22" s="18"/>
      <c r="AC22" s="19" t="str">
        <f t="shared" si="12"/>
        <v>5</v>
      </c>
      <c r="AD22" s="27"/>
      <c r="AE22" s="25"/>
      <c r="AF22" s="19"/>
      <c r="AG22" s="20">
        <f>E22+H22+K22+N22+Q22+T22+W22+Z22+AC22+AF22</f>
        <v>45</v>
      </c>
      <c r="AH22" s="21">
        <f>'24.Spieltag'!AJ22</f>
        <v>1040</v>
      </c>
      <c r="AI22" s="28">
        <f>'24.Spieltag'!AK22</f>
        <v>14</v>
      </c>
      <c r="AJ22" s="23">
        <f>AG22+AH22</f>
        <v>1085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Mike04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>IF(OR(EXACT($X$7,X23)*(EXACT($Y$7,Y23)))=TRUE,$AO$9,IF(($Y$7-$X$7=Y23-X23),$AO$8,IF(OR(EXACT($X$7&gt;$Y$7,X23&gt;Y23)*EXACT($X$7=$Y$7,X23=Y23)*EXACT($X$7&lt;$Y$7,X23&lt;Y23)),$AO$7,0)))</f>
        <v>5</v>
      </c>
      <c r="AA23" s="17"/>
      <c r="AB23" s="18"/>
      <c r="AC23" s="19" t="str">
        <f t="shared" si="12"/>
        <v>5</v>
      </c>
      <c r="AD23" s="27"/>
      <c r="AE23" s="25"/>
      <c r="AF23" s="19"/>
      <c r="AG23" s="20">
        <f>E23+H23+K23+N23+Q23+T23+W23+Z23+AC23+AF23</f>
        <v>45</v>
      </c>
      <c r="AH23" s="21">
        <f>'24.Spieltag'!AJ23</f>
        <v>1039</v>
      </c>
      <c r="AI23" s="28">
        <f>'24.Spieltag'!AK23</f>
        <v>16</v>
      </c>
      <c r="AJ23" s="23">
        <f>AG23+AH23</f>
        <v>1084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/>
      <c r="AB24" s="18"/>
      <c r="AC24" s="19" t="str">
        <f t="shared" si="12"/>
        <v>5</v>
      </c>
      <c r="AD24" s="27"/>
      <c r="AE24" s="25"/>
      <c r="AF24" s="19"/>
      <c r="AG24" s="20">
        <f>E24+H24+K24+N24+Q24+T24+W24+Z24+AC24+AF24</f>
        <v>45</v>
      </c>
      <c r="AH24" s="21">
        <f>'24.Spieltag'!AJ24</f>
        <v>1037</v>
      </c>
      <c r="AI24" s="28">
        <f>'24.Spieltag'!AK24</f>
        <v>17</v>
      </c>
      <c r="AJ24" s="23">
        <f>AG24+AH24</f>
        <v>1082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7:A26 A1 A31:A1048576">
    <cfRule type="colorScale" priority="7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3" priority="6">
      <formula>($AG8&gt;40)</formula>
    </cfRule>
  </conditionalFormatting>
  <conditionalFormatting sqref="C1 I1 L1 U1 AA1 F3 I3 L3 O3 U3 X3 AA3">
    <cfRule type="cellIs" dxfId="52" priority="3" operator="equal">
      <formula>"Schalke 04"</formula>
    </cfRule>
  </conditionalFormatting>
  <conditionalFormatting sqref="F1 O1 R1 X1 C3 R3">
    <cfRule type="cellIs" dxfId="51" priority="2" operator="equal">
      <formula>"Schalke 04"</formula>
    </cfRule>
  </conditionalFormatting>
  <conditionalFormatting sqref="AG1:AG26 AG28:AG1048576">
    <cfRule type="top10" dxfId="50" priority="1450" rank="3"/>
  </conditionalFormatting>
  <conditionalFormatting sqref="AI8:AI26">
    <cfRule type="colorScale" priority="12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49" priority="791" rank="3"/>
  </conditionalFormatting>
  <conditionalFormatting sqref="AL7:AL10">
    <cfRule type="top10" dxfId="48" priority="1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O104"/>
  <sheetViews>
    <sheetView workbookViewId="0">
      <selection activeCell="F4" sqref="F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39</v>
      </c>
      <c r="B4" s="16"/>
      <c r="AE4" s="67"/>
      <c r="AF4" s="67"/>
      <c r="AK4" s="44"/>
    </row>
    <row r="5" spans="1:41" ht="13.5" thickBot="1" x14ac:dyDescent="0.25">
      <c r="B5" s="16"/>
      <c r="AD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1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'25.Spieltag'!AJ8</f>
        <v>1094</v>
      </c>
      <c r="AI8" s="28">
        <f>'25.Spieltag'!AK8</f>
        <v>1</v>
      </c>
      <c r="AJ8" s="23">
        <f t="shared" ref="AJ8:AJ19" si="10">AG8+AH8</f>
        <v>1139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'25.Spieltag'!AJ9</f>
        <v>1094</v>
      </c>
      <c r="AI9" s="28">
        <f>'25.Spieltag'!AK9</f>
        <v>1</v>
      </c>
      <c r="AJ9" s="23">
        <f t="shared" si="10"/>
        <v>1139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'13.Spieltag'!B10</f>
        <v>shiny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12"/>
        <v>5</v>
      </c>
      <c r="AD10" s="27"/>
      <c r="AE10" s="25"/>
      <c r="AF10" s="19"/>
      <c r="AG10" s="20">
        <f t="shared" si="9"/>
        <v>45</v>
      </c>
      <c r="AH10" s="21">
        <f>'25.Spieltag'!AJ10</f>
        <v>1094</v>
      </c>
      <c r="AI10" s="28">
        <f>'25.Spieltag'!AK10</f>
        <v>1</v>
      </c>
      <c r="AJ10" s="23">
        <f t="shared" si="10"/>
        <v>1139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Nico1904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12"/>
        <v>5</v>
      </c>
      <c r="AD11" s="27"/>
      <c r="AE11" s="25"/>
      <c r="AF11" s="19"/>
      <c r="AG11" s="20">
        <f t="shared" si="9"/>
        <v>45</v>
      </c>
      <c r="AH11" s="21">
        <f>'25.Spieltag'!AJ11</f>
        <v>1091</v>
      </c>
      <c r="AI11" s="28">
        <f>'25.Spieltag'!AK11</f>
        <v>4</v>
      </c>
      <c r="AJ11" s="23">
        <f t="shared" si="10"/>
        <v>1136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12"/>
        <v>5</v>
      </c>
      <c r="AD12" s="26"/>
      <c r="AE12" s="25"/>
      <c r="AF12" s="19"/>
      <c r="AG12" s="20">
        <f t="shared" si="9"/>
        <v>45</v>
      </c>
      <c r="AH12" s="21">
        <f>'25.Spieltag'!AJ12</f>
        <v>1090</v>
      </c>
      <c r="AI12" s="28">
        <f>'25.Spieltag'!AK12</f>
        <v>5</v>
      </c>
      <c r="AJ12" s="23">
        <f t="shared" si="10"/>
        <v>1135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atschi91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12"/>
        <v>5</v>
      </c>
      <c r="AD13" s="27"/>
      <c r="AE13" s="25"/>
      <c r="AF13" s="19"/>
      <c r="AG13" s="20">
        <f t="shared" si="9"/>
        <v>45</v>
      </c>
      <c r="AH13" s="21">
        <f>'25.Spieltag'!AJ13</f>
        <v>1089</v>
      </c>
      <c r="AI13" s="28">
        <f>'25.Spieltag'!AK13</f>
        <v>6</v>
      </c>
      <c r="AJ13" s="23">
        <f t="shared" si="10"/>
        <v>1134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FlorianS04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12"/>
        <v>5</v>
      </c>
      <c r="AD14" s="27"/>
      <c r="AE14" s="25"/>
      <c r="AF14" s="19"/>
      <c r="AG14" s="20">
        <f t="shared" si="9"/>
        <v>45</v>
      </c>
      <c r="AH14" s="21">
        <f>'25.Spieltag'!AJ14</f>
        <v>1089</v>
      </c>
      <c r="AI14" s="28">
        <f>'25.Spieltag'!AK14</f>
        <v>6</v>
      </c>
      <c r="AJ14" s="23">
        <f t="shared" si="10"/>
        <v>1134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Thomas Bülles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>IF(OR(EXACT($X$7,X15)*(EXACT($Y$7,Y15)))=TRUE,$AO$9,IF(($Y$7-$X$7=Y15-X15),#REF!,IF(OR(EXACT($X$7&gt;$Y$7,X15&gt;Y15)*EXACT($X$7=$Y$7,X15=Y15)*EXACT($X$7&lt;$Y$7,X15&lt;Y15)),$AO$7,0)))</f>
        <v>5</v>
      </c>
      <c r="AA15" s="17"/>
      <c r="AB15" s="18"/>
      <c r="AC15" s="19" t="str">
        <f t="shared" si="12"/>
        <v>5</v>
      </c>
      <c r="AD15" s="27"/>
      <c r="AE15" s="25"/>
      <c r="AF15" s="19"/>
      <c r="AG15" s="20">
        <f t="shared" si="9"/>
        <v>45</v>
      </c>
      <c r="AH15" s="21">
        <f>'25.Spieltag'!AJ15</f>
        <v>1089</v>
      </c>
      <c r="AI15" s="28">
        <f>'25.Spieltag'!AK15</f>
        <v>6</v>
      </c>
      <c r="AJ15" s="23">
        <f t="shared" si="10"/>
        <v>1134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>IF(OR(EXACT($X$7,X16)*(EXACT($Y$7,Y16)))=TRUE,$AO$9,IF(($Y$7-$X$7=Y16-X16),#REF!,IF(OR(EXACT($X$7&gt;$Y$7,X16&gt;Y16)*EXACT($X$7=$Y$7,X16=Y16)*EXACT($X$7&lt;$Y$7,X16&lt;Y16)),$AO$7,0)))</f>
        <v>5</v>
      </c>
      <c r="AA16" s="17"/>
      <c r="AB16" s="18"/>
      <c r="AC16" s="19" t="str">
        <f t="shared" si="12"/>
        <v>5</v>
      </c>
      <c r="AD16" s="27"/>
      <c r="AE16" s="25"/>
      <c r="AF16" s="19"/>
      <c r="AG16" s="20">
        <f t="shared" si="9"/>
        <v>45</v>
      </c>
      <c r="AH16" s="21">
        <f>'25.Spieltag'!AJ16</f>
        <v>1088</v>
      </c>
      <c r="AI16" s="28">
        <f>'25.Spieltag'!AK16</f>
        <v>9</v>
      </c>
      <c r="AJ16" s="23">
        <f t="shared" si="10"/>
        <v>1133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Reinhold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>IF(OR(EXACT($X$7,X17)*(EXACT($Y$7,Y17)))=TRUE,$AO$9,IF(($Y$7-$X$7=Y17-X17),$AO$8,IF(OR(EXACT($X$7&gt;$Y$7,X17&gt;Y17)*EXACT($X$7=$Y$7,X17=Y17)*EXACT($X$7&lt;$Y$7,X17&lt;Y17)),$AO$7,0)))</f>
        <v>5</v>
      </c>
      <c r="AA17" s="17"/>
      <c r="AB17" s="18"/>
      <c r="AC17" s="19" t="str">
        <f t="shared" si="12"/>
        <v>5</v>
      </c>
      <c r="AD17" s="27"/>
      <c r="AE17" s="25"/>
      <c r="AF17" s="19"/>
      <c r="AG17" s="20">
        <f t="shared" si="9"/>
        <v>45</v>
      </c>
      <c r="AH17" s="21">
        <f>'25.Spieltag'!AJ17</f>
        <v>1088</v>
      </c>
      <c r="AI17" s="28">
        <f>'25.Spieltag'!AK17</f>
        <v>9</v>
      </c>
      <c r="AJ17" s="23">
        <f t="shared" si="10"/>
        <v>1133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Schalt04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>IF(OR(EXACT($X$7,X18)*(EXACT($Y$7,Y18)))=TRUE,$AO$9,IF(($Y$7-$X$7=Y18-X18),$AO$8,IF(OR(EXACT($X$7&gt;$Y$7,X18&gt;Y18)*EXACT($X$7=$Y$7,X18=Y18)*EXACT($X$7&lt;$Y$7,X18&lt;Y18)),$AO$7,0)))</f>
        <v>5</v>
      </c>
      <c r="AA18" s="17"/>
      <c r="AB18" s="18"/>
      <c r="AC18" s="19" t="str">
        <f t="shared" si="12"/>
        <v>5</v>
      </c>
      <c r="AD18" s="27"/>
      <c r="AE18" s="25"/>
      <c r="AF18" s="19"/>
      <c r="AG18" s="20">
        <f t="shared" si="9"/>
        <v>45</v>
      </c>
      <c r="AH18" s="21">
        <f>'25.Spieltag'!AJ18</f>
        <v>1087</v>
      </c>
      <c r="AI18" s="28">
        <f>'25.Spieltag'!AK18</f>
        <v>11</v>
      </c>
      <c r="AJ18" s="23">
        <f t="shared" si="10"/>
        <v>1132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>IF(OR(EXACT($X$7,X19)*(EXACT($Y$7,Y19)))=TRUE,$AO$9,IF(($Y$7-$X$7=Y19-X19),$AO$8,IF(OR(EXACT($X$7&gt;$Y$7,X19&gt;Y19)*EXACT($X$7=$Y$7,X19=Y19)*EXACT($X$7&lt;$Y$7,X19&lt;Y19)),$AO$7,0)))</f>
        <v>5</v>
      </c>
      <c r="AA19" s="17"/>
      <c r="AB19" s="18"/>
      <c r="AC19" s="19" t="str">
        <f t="shared" si="12"/>
        <v>5</v>
      </c>
      <c r="AD19" s="27"/>
      <c r="AE19" s="25"/>
      <c r="AF19" s="19"/>
      <c r="AG19" s="20">
        <f t="shared" si="9"/>
        <v>45</v>
      </c>
      <c r="AH19" s="21">
        <f>'25.Spieltag'!AJ19</f>
        <v>1086</v>
      </c>
      <c r="AI19" s="28">
        <f>'25.Spieltag'!AK19</f>
        <v>12</v>
      </c>
      <c r="AJ19" s="23">
        <f t="shared" si="10"/>
        <v>1131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>IF(OR(EXACT($X$7,X20)*(EXACT($Y$7,Y20)))=TRUE,$AO$9,IF(($Y$7-$X$7=Y20-X20),#REF!,IF(OR(EXACT($X$7&gt;$Y$7,X20&gt;Y20)*EXACT($X$7=$Y$7,X20=Y20)*EXACT($X$7&lt;$Y$7,X20&lt;Y20)),$AO$7,0)))</f>
        <v>5</v>
      </c>
      <c r="AA20" s="17"/>
      <c r="AB20" s="18"/>
      <c r="AC20" s="19" t="str">
        <f t="shared" si="12"/>
        <v>5</v>
      </c>
      <c r="AD20" s="27"/>
      <c r="AE20" s="25"/>
      <c r="AF20" s="19"/>
      <c r="AG20" s="20">
        <f>E20+H20+K20+N20+Q20+T20+W20+Z20+AC20+AF20</f>
        <v>45</v>
      </c>
      <c r="AH20" s="21">
        <f>'25.Spieltag'!AJ20</f>
        <v>1086</v>
      </c>
      <c r="AI20" s="28">
        <f>'25.Spieltag'!AK20</f>
        <v>12</v>
      </c>
      <c r="AJ20" s="23">
        <f>AG20+AH20</f>
        <v>1131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Lola04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>IF(OR(EXACT($X$7,X21)*(EXACT($Y$7,Y21)))=TRUE,$AO$9,IF(($Y$7-$X$7=Y21-X21),$AO16,IF(OR(EXACT($X$7&gt;$Y$7,X21&gt;Y21)*EXACT($X$7=$Y$7,X21=Y21)*EXACT($X$7&lt;$Y$7,X21&lt;Y21)),$AO$7,0)))</f>
        <v>5</v>
      </c>
      <c r="AA21" s="17"/>
      <c r="AB21" s="18"/>
      <c r="AC21" s="19" t="str">
        <f t="shared" si="12"/>
        <v>5</v>
      </c>
      <c r="AD21" s="27"/>
      <c r="AE21" s="25"/>
      <c r="AF21" s="19"/>
      <c r="AG21" s="20">
        <f>E21+H21+K21+N21+Q21+T21+W21+Z21+AC21+AF21</f>
        <v>45</v>
      </c>
      <c r="AH21" s="21">
        <f>'25.Spieltag'!AJ21</f>
        <v>1085</v>
      </c>
      <c r="AI21" s="28">
        <f>'25.Spieltag'!AK21</f>
        <v>14</v>
      </c>
      <c r="AJ21" s="23">
        <f>AG21+AH21</f>
        <v>1130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UltraGE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>IF(OR(EXACT($X$7,X22)*(EXACT($Y$7,Y22)))=TRUE,$AO$9,IF(($Y$7-$X$7=Y22-X22),$AO$8,IF(OR(EXACT($X$7&gt;$Y$7,X22&gt;Y22)*EXACT($X$7=$Y$7,X22=Y22)*EXACT($X$7&lt;$Y$7,X22&lt;Y22)),$AO$7,0)))</f>
        <v>5</v>
      </c>
      <c r="AA22" s="17"/>
      <c r="AB22" s="18"/>
      <c r="AC22" s="19" t="str">
        <f t="shared" si="12"/>
        <v>5</v>
      </c>
      <c r="AD22" s="27"/>
      <c r="AE22" s="25"/>
      <c r="AF22" s="19"/>
      <c r="AG22" s="20">
        <f>E22+H22+K22+N22+Q22+T22+W22+Z22+AC22+AF22</f>
        <v>45</v>
      </c>
      <c r="AH22" s="21">
        <f>'25.Spieltag'!AJ22</f>
        <v>1085</v>
      </c>
      <c r="AI22" s="28">
        <f>'25.Spieltag'!AK22</f>
        <v>14</v>
      </c>
      <c r="AJ22" s="23">
        <f>AG22+AH22</f>
        <v>1130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Mike04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>IF(OR(EXACT($X$7,X23)*(EXACT($Y$7,Y23)))=TRUE,$AO$9,IF(($Y$7-$X$7=Y23-X23),$AO$8,IF(OR(EXACT($X$7&gt;$Y$7,X23&gt;Y23)*EXACT($X$7=$Y$7,X23=Y23)*EXACT($X$7&lt;$Y$7,X23&lt;Y23)),$AO$7,0)))</f>
        <v>5</v>
      </c>
      <c r="AA23" s="17"/>
      <c r="AB23" s="18"/>
      <c r="AC23" s="19" t="str">
        <f t="shared" si="12"/>
        <v>5</v>
      </c>
      <c r="AD23" s="27"/>
      <c r="AE23" s="25"/>
      <c r="AF23" s="19"/>
      <c r="AG23" s="20">
        <f>E23+H23+K23+N23+Q23+T23+W23+Z23+AC23+AF23</f>
        <v>45</v>
      </c>
      <c r="AH23" s="21">
        <f>'25.Spieltag'!AJ23</f>
        <v>1084</v>
      </c>
      <c r="AI23" s="28">
        <f>'25.Spieltag'!AK23</f>
        <v>16</v>
      </c>
      <c r="AJ23" s="23">
        <f>AG23+AH23</f>
        <v>1129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/>
      <c r="AB24" s="18"/>
      <c r="AC24" s="19" t="str">
        <f t="shared" si="12"/>
        <v>5</v>
      </c>
      <c r="AD24" s="27"/>
      <c r="AE24" s="25"/>
      <c r="AF24" s="19"/>
      <c r="AG24" s="20">
        <f>E24+H24+K24+N24+Q24+T24+W24+Z24+AC24+AF24</f>
        <v>45</v>
      </c>
      <c r="AH24" s="21">
        <f>'25.Spieltag'!AJ24</f>
        <v>1082</v>
      </c>
      <c r="AI24" s="28">
        <f>'25.Spieltag'!AK24</f>
        <v>17</v>
      </c>
      <c r="AJ24" s="23">
        <f>AG24+AH24</f>
        <v>1127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7" priority="6">
      <formula>($AG8&gt;40)</formula>
    </cfRule>
  </conditionalFormatting>
  <conditionalFormatting sqref="C1 F1 I1 L1 O1 F3 L3 O3 R3 U3 X3 AA3">
    <cfRule type="cellIs" dxfId="46" priority="3" operator="equal">
      <formula>"Schalke 04"</formula>
    </cfRule>
  </conditionalFormatting>
  <conditionalFormatting sqref="R1 U1 X1 AA1 C3 I3">
    <cfRule type="cellIs" dxfId="45" priority="2" operator="equal">
      <formula>"Schalke 04"</formula>
    </cfRule>
  </conditionalFormatting>
  <conditionalFormatting sqref="AG1:AG26 AG28:AG1048576">
    <cfRule type="top10" dxfId="44" priority="1445" rank="3"/>
  </conditionalFormatting>
  <conditionalFormatting sqref="AI8:AI26">
    <cfRule type="colorScale" priority="12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3" priority="78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O104"/>
  <sheetViews>
    <sheetView topLeftCell="B3" workbookViewId="0">
      <selection activeCell="F4" sqref="F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40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1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'26.Spieltag'!AJ8</f>
        <v>1139</v>
      </c>
      <c r="AI8" s="28">
        <f>'26.Spieltag'!AK8</f>
        <v>1</v>
      </c>
      <c r="AJ8" s="23">
        <f t="shared" ref="AJ8:AJ19" si="10">AG8+AH8</f>
        <v>1184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'26.Spieltag'!AJ9</f>
        <v>1139</v>
      </c>
      <c r="AI9" s="28">
        <f>'26.Spieltag'!AK9</f>
        <v>1</v>
      </c>
      <c r="AJ9" s="23">
        <f t="shared" si="10"/>
        <v>1184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'13.Spieltag'!B10</f>
        <v>shiny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12"/>
        <v>5</v>
      </c>
      <c r="AD10" s="27"/>
      <c r="AE10" s="25"/>
      <c r="AF10" s="19"/>
      <c r="AG10" s="20">
        <f t="shared" si="9"/>
        <v>45</v>
      </c>
      <c r="AH10" s="21">
        <f>'26.Spieltag'!AJ10</f>
        <v>1139</v>
      </c>
      <c r="AI10" s="28">
        <f>'26.Spieltag'!AK10</f>
        <v>1</v>
      </c>
      <c r="AJ10" s="23">
        <f t="shared" si="10"/>
        <v>1184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Nico1904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12"/>
        <v>5</v>
      </c>
      <c r="AD11" s="27"/>
      <c r="AE11" s="25"/>
      <c r="AF11" s="19"/>
      <c r="AG11" s="20">
        <f t="shared" si="9"/>
        <v>45</v>
      </c>
      <c r="AH11" s="21">
        <f>'26.Spieltag'!AJ11</f>
        <v>1136</v>
      </c>
      <c r="AI11" s="28">
        <f>'26.Spieltag'!AK11</f>
        <v>4</v>
      </c>
      <c r="AJ11" s="23">
        <f t="shared" si="10"/>
        <v>1181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12"/>
        <v>5</v>
      </c>
      <c r="AD12" s="26"/>
      <c r="AE12" s="25"/>
      <c r="AF12" s="19"/>
      <c r="AG12" s="20">
        <f t="shared" si="9"/>
        <v>45</v>
      </c>
      <c r="AH12" s="21">
        <f>'26.Spieltag'!AJ12</f>
        <v>1135</v>
      </c>
      <c r="AI12" s="28">
        <f>'26.Spieltag'!AK12</f>
        <v>5</v>
      </c>
      <c r="AJ12" s="23">
        <f t="shared" si="10"/>
        <v>1180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atschi91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12"/>
        <v>5</v>
      </c>
      <c r="AD13" s="27"/>
      <c r="AE13" s="25"/>
      <c r="AF13" s="19"/>
      <c r="AG13" s="20">
        <f t="shared" si="9"/>
        <v>45</v>
      </c>
      <c r="AH13" s="21">
        <f>'26.Spieltag'!AJ13</f>
        <v>1134</v>
      </c>
      <c r="AI13" s="28">
        <f>'26.Spieltag'!AK13</f>
        <v>6</v>
      </c>
      <c r="AJ13" s="23">
        <f t="shared" si="10"/>
        <v>1179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FlorianS04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12"/>
        <v>5</v>
      </c>
      <c r="AD14" s="27"/>
      <c r="AE14" s="25"/>
      <c r="AF14" s="19"/>
      <c r="AG14" s="20">
        <f t="shared" si="9"/>
        <v>45</v>
      </c>
      <c r="AH14" s="21">
        <f>'26.Spieltag'!AJ14</f>
        <v>1134</v>
      </c>
      <c r="AI14" s="28">
        <f>'26.Spieltag'!AK14</f>
        <v>6</v>
      </c>
      <c r="AJ14" s="23">
        <f t="shared" si="10"/>
        <v>1179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Thomas Bülles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>IF(OR(EXACT($X$7,X15)*(EXACT($Y$7,Y15)))=TRUE,$AO$9,IF(($Y$7-$X$7=Y15-X15),#REF!,IF(OR(EXACT($X$7&gt;$Y$7,X15&gt;Y15)*EXACT($X$7=$Y$7,X15=Y15)*EXACT($X$7&lt;$Y$7,X15&lt;Y15)),$AO$7,0)))</f>
        <v>5</v>
      </c>
      <c r="AA15" s="17"/>
      <c r="AB15" s="18"/>
      <c r="AC15" s="19" t="str">
        <f t="shared" si="12"/>
        <v>5</v>
      </c>
      <c r="AD15" s="27"/>
      <c r="AE15" s="25"/>
      <c r="AF15" s="19"/>
      <c r="AG15" s="20">
        <f t="shared" si="9"/>
        <v>45</v>
      </c>
      <c r="AH15" s="21">
        <f>'26.Spieltag'!AJ15</f>
        <v>1134</v>
      </c>
      <c r="AI15" s="28">
        <f>'26.Spieltag'!AK15</f>
        <v>6</v>
      </c>
      <c r="AJ15" s="23">
        <f t="shared" si="10"/>
        <v>1179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>IF(OR(EXACT($X$7,X16)*(EXACT($Y$7,Y16)))=TRUE,$AO$9,IF(($Y$7-$X$7=Y16-X16),#REF!,IF(OR(EXACT($X$7&gt;$Y$7,X16&gt;Y16)*EXACT($X$7=$Y$7,X16=Y16)*EXACT($X$7&lt;$Y$7,X16&lt;Y16)),$AO$7,0)))</f>
        <v>5</v>
      </c>
      <c r="AA16" s="17"/>
      <c r="AB16" s="18"/>
      <c r="AC16" s="19" t="str">
        <f t="shared" si="12"/>
        <v>5</v>
      </c>
      <c r="AD16" s="27"/>
      <c r="AE16" s="25"/>
      <c r="AF16" s="19"/>
      <c r="AG16" s="20">
        <f t="shared" si="9"/>
        <v>45</v>
      </c>
      <c r="AH16" s="21">
        <f>'26.Spieltag'!AJ16</f>
        <v>1133</v>
      </c>
      <c r="AI16" s="28">
        <f>'26.Spieltag'!AK16</f>
        <v>9</v>
      </c>
      <c r="AJ16" s="23">
        <f t="shared" si="10"/>
        <v>1178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Reinhold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>IF(OR(EXACT($X$7,X17)*(EXACT($Y$7,Y17)))=TRUE,$AO$9,IF(($Y$7-$X$7=Y17-X17),$AO$8,IF(OR(EXACT($X$7&gt;$Y$7,X17&gt;Y17)*EXACT($X$7=$Y$7,X17=Y17)*EXACT($X$7&lt;$Y$7,X17&lt;Y17)),$AO$7,0)))</f>
        <v>5</v>
      </c>
      <c r="AA17" s="17"/>
      <c r="AB17" s="18"/>
      <c r="AC17" s="19" t="str">
        <f t="shared" si="12"/>
        <v>5</v>
      </c>
      <c r="AD17" s="27"/>
      <c r="AE17" s="25"/>
      <c r="AF17" s="19"/>
      <c r="AG17" s="20">
        <f t="shared" si="9"/>
        <v>45</v>
      </c>
      <c r="AH17" s="21">
        <f>'26.Spieltag'!AJ17</f>
        <v>1133</v>
      </c>
      <c r="AI17" s="28">
        <f>'26.Spieltag'!AK17</f>
        <v>9</v>
      </c>
      <c r="AJ17" s="23">
        <f t="shared" si="10"/>
        <v>1178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Schalt04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>IF(OR(EXACT($X$7,X18)*(EXACT($Y$7,Y18)))=TRUE,$AO$9,IF(($Y$7-$X$7=Y18-X18),$AO$8,IF(OR(EXACT($X$7&gt;$Y$7,X18&gt;Y18)*EXACT($X$7=$Y$7,X18=Y18)*EXACT($X$7&lt;$Y$7,X18&lt;Y18)),$AO$7,0)))</f>
        <v>5</v>
      </c>
      <c r="AA18" s="17"/>
      <c r="AB18" s="18"/>
      <c r="AC18" s="19" t="str">
        <f t="shared" si="12"/>
        <v>5</v>
      </c>
      <c r="AD18" s="27"/>
      <c r="AE18" s="25"/>
      <c r="AF18" s="19"/>
      <c r="AG18" s="20">
        <f t="shared" si="9"/>
        <v>45</v>
      </c>
      <c r="AH18" s="21">
        <f>'26.Spieltag'!AJ18</f>
        <v>1132</v>
      </c>
      <c r="AI18" s="28">
        <f>'26.Spieltag'!AK18</f>
        <v>11</v>
      </c>
      <c r="AJ18" s="23">
        <f t="shared" si="10"/>
        <v>1177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>IF(OR(EXACT($X$7,X19)*(EXACT($Y$7,Y19)))=TRUE,$AO$9,IF(($Y$7-$X$7=Y19-X19),$AO$8,IF(OR(EXACT($X$7&gt;$Y$7,X19&gt;Y19)*EXACT($X$7=$Y$7,X19=Y19)*EXACT($X$7&lt;$Y$7,X19&lt;Y19)),$AO$7,0)))</f>
        <v>5</v>
      </c>
      <c r="AA19" s="17"/>
      <c r="AB19" s="18"/>
      <c r="AC19" s="19" t="str">
        <f t="shared" si="12"/>
        <v>5</v>
      </c>
      <c r="AD19" s="27"/>
      <c r="AE19" s="25"/>
      <c r="AF19" s="19"/>
      <c r="AG19" s="20">
        <f t="shared" si="9"/>
        <v>45</v>
      </c>
      <c r="AH19" s="21">
        <f>'26.Spieltag'!AJ19</f>
        <v>1131</v>
      </c>
      <c r="AI19" s="28">
        <f>'26.Spieltag'!AK19</f>
        <v>12</v>
      </c>
      <c r="AJ19" s="23">
        <f t="shared" si="10"/>
        <v>1176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>IF(OR(EXACT($X$7,X20)*(EXACT($Y$7,Y20)))=TRUE,$AO$9,IF(($Y$7-$X$7=Y20-X20),#REF!,IF(OR(EXACT($X$7&gt;$Y$7,X20&gt;Y20)*EXACT($X$7=$Y$7,X20=Y20)*EXACT($X$7&lt;$Y$7,X20&lt;Y20)),$AO$7,0)))</f>
        <v>5</v>
      </c>
      <c r="AA20" s="17"/>
      <c r="AB20" s="18"/>
      <c r="AC20" s="19" t="str">
        <f t="shared" si="12"/>
        <v>5</v>
      </c>
      <c r="AD20" s="27"/>
      <c r="AE20" s="25"/>
      <c r="AF20" s="19"/>
      <c r="AG20" s="20">
        <f>E20+H20+K20+N20+Q20+T20+W20+Z20+AC20+AF20</f>
        <v>45</v>
      </c>
      <c r="AH20" s="21">
        <f>'26.Spieltag'!AJ20</f>
        <v>1131</v>
      </c>
      <c r="AI20" s="28">
        <f>'26.Spieltag'!AK20</f>
        <v>12</v>
      </c>
      <c r="AJ20" s="23">
        <f>AG20+AH20</f>
        <v>1176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Lola04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>IF(OR(EXACT($X$7,X21)*(EXACT($Y$7,Y21)))=TRUE,$AO$9,IF(($Y$7-$X$7=Y21-X21),$AO16,IF(OR(EXACT($X$7&gt;$Y$7,X21&gt;Y21)*EXACT($X$7=$Y$7,X21=Y21)*EXACT($X$7&lt;$Y$7,X21&lt;Y21)),$AO$7,0)))</f>
        <v>5</v>
      </c>
      <c r="AA21" s="17"/>
      <c r="AB21" s="18"/>
      <c r="AC21" s="19" t="str">
        <f t="shared" si="12"/>
        <v>5</v>
      </c>
      <c r="AD21" s="27"/>
      <c r="AE21" s="25"/>
      <c r="AF21" s="19"/>
      <c r="AG21" s="20">
        <f>E21+H21+K21+N21+Q21+T21+W21+Z21+AC21+AF21</f>
        <v>45</v>
      </c>
      <c r="AH21" s="21">
        <f>'26.Spieltag'!AJ21</f>
        <v>1130</v>
      </c>
      <c r="AI21" s="28">
        <f>'26.Spieltag'!AK21</f>
        <v>14</v>
      </c>
      <c r="AJ21" s="23">
        <f>AG21+AH21</f>
        <v>1175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UltraGE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>IF(OR(EXACT($X$7,X22)*(EXACT($Y$7,Y22)))=TRUE,$AO$9,IF(($Y$7-$X$7=Y22-X22),$AO$8,IF(OR(EXACT($X$7&gt;$Y$7,X22&gt;Y22)*EXACT($X$7=$Y$7,X22=Y22)*EXACT($X$7&lt;$Y$7,X22&lt;Y22)),$AO$7,0)))</f>
        <v>5</v>
      </c>
      <c r="AA22" s="17"/>
      <c r="AB22" s="18"/>
      <c r="AC22" s="19" t="str">
        <f t="shared" si="12"/>
        <v>5</v>
      </c>
      <c r="AD22" s="27"/>
      <c r="AE22" s="25"/>
      <c r="AF22" s="19"/>
      <c r="AG22" s="20">
        <f>E22+H22+K22+N22+Q22+T22+W22+Z22+AC22+AF22</f>
        <v>45</v>
      </c>
      <c r="AH22" s="21">
        <f>'26.Spieltag'!AJ22</f>
        <v>1130</v>
      </c>
      <c r="AI22" s="28">
        <f>'26.Spieltag'!AK22</f>
        <v>14</v>
      </c>
      <c r="AJ22" s="23">
        <f>AG22+AH22</f>
        <v>1175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Mike04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>IF(OR(EXACT($X$7,X23)*(EXACT($Y$7,Y23)))=TRUE,$AO$9,IF(($Y$7-$X$7=Y23-X23),$AO$8,IF(OR(EXACT($X$7&gt;$Y$7,X23&gt;Y23)*EXACT($X$7=$Y$7,X23=Y23)*EXACT($X$7&lt;$Y$7,X23&lt;Y23)),$AO$7,0)))</f>
        <v>5</v>
      </c>
      <c r="AA23" s="17"/>
      <c r="AB23" s="18"/>
      <c r="AC23" s="19" t="str">
        <f t="shared" si="12"/>
        <v>5</v>
      </c>
      <c r="AD23" s="27"/>
      <c r="AE23" s="25"/>
      <c r="AF23" s="19"/>
      <c r="AG23" s="20">
        <f>E23+H23+K23+N23+Q23+T23+W23+Z23+AC23+AF23</f>
        <v>45</v>
      </c>
      <c r="AH23" s="21">
        <f>'26.Spieltag'!AJ23</f>
        <v>1129</v>
      </c>
      <c r="AI23" s="28">
        <f>'26.Spieltag'!AK23</f>
        <v>16</v>
      </c>
      <c r="AJ23" s="23">
        <f>AG23+AH23</f>
        <v>1174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/>
      <c r="AB24" s="18"/>
      <c r="AC24" s="19" t="str">
        <f t="shared" si="12"/>
        <v>5</v>
      </c>
      <c r="AD24" s="27"/>
      <c r="AE24" s="25"/>
      <c r="AF24" s="19"/>
      <c r="AG24" s="20">
        <f>E24+H24+K24+N24+Q24+T24+W24+Z24+AC24+AF24</f>
        <v>45</v>
      </c>
      <c r="AH24" s="21">
        <f>'26.Spieltag'!AJ24</f>
        <v>1127</v>
      </c>
      <c r="AI24" s="28">
        <f>'26.Spieltag'!AK24</f>
        <v>17</v>
      </c>
      <c r="AJ24" s="23">
        <f>AG24+AH24</f>
        <v>1172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2" priority="6">
      <formula>($AG8&gt;40)</formula>
    </cfRule>
  </conditionalFormatting>
  <conditionalFormatting sqref="C1 I1 L1 R1 U1 X1 AA1 C3 F3 O3 R3 U3 X3 AA3">
    <cfRule type="cellIs" dxfId="41" priority="3" operator="equal">
      <formula>"Schalke 04"</formula>
    </cfRule>
  </conditionalFormatting>
  <conditionalFormatting sqref="F1 O1 I3 L3">
    <cfRule type="cellIs" dxfId="40" priority="2" operator="equal">
      <formula>"Schalke 04"</formula>
    </cfRule>
  </conditionalFormatting>
  <conditionalFormatting sqref="AG1:AG26 AG28:AG1048576">
    <cfRule type="top10" dxfId="39" priority="1440" rank="3"/>
  </conditionalFormatting>
  <conditionalFormatting sqref="AI8:AI26">
    <cfRule type="colorScale" priority="12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8" priority="767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O104"/>
  <sheetViews>
    <sheetView topLeftCell="B1" workbookViewId="0">
      <selection activeCell="F4" sqref="F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F1" s="65"/>
      <c r="AK1" s="31"/>
    </row>
    <row r="2" spans="1:41" ht="12" x14ac:dyDescent="0.2">
      <c r="B2" s="16"/>
      <c r="F2" s="1"/>
      <c r="AA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41</v>
      </c>
      <c r="B4" s="16"/>
      <c r="AE4" s="67"/>
      <c r="AF4" s="67"/>
      <c r="AK4" s="44"/>
    </row>
    <row r="5" spans="1:41" ht="13.5" thickBot="1" x14ac:dyDescent="0.25">
      <c r="B5" s="16"/>
      <c r="AE5" s="65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1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'27.Spieltag'!AJ8</f>
        <v>1184</v>
      </c>
      <c r="AI8" s="28">
        <f>'27.Spieltag'!AK8</f>
        <v>1</v>
      </c>
      <c r="AJ8" s="23">
        <f t="shared" ref="AJ8:AJ19" si="10">AG8+AH8</f>
        <v>1229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'27.Spieltag'!AJ9</f>
        <v>1184</v>
      </c>
      <c r="AI9" s="28">
        <f>'27.Spieltag'!AK9</f>
        <v>1</v>
      </c>
      <c r="AJ9" s="23">
        <f t="shared" si="10"/>
        <v>1229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'13.Spieltag'!B10</f>
        <v>shiny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12"/>
        <v>5</v>
      </c>
      <c r="AD10" s="27"/>
      <c r="AE10" s="25"/>
      <c r="AF10" s="19"/>
      <c r="AG10" s="20">
        <f t="shared" si="9"/>
        <v>45</v>
      </c>
      <c r="AH10" s="21">
        <f>'27.Spieltag'!AJ10</f>
        <v>1184</v>
      </c>
      <c r="AI10" s="28">
        <f>'27.Spieltag'!AK10</f>
        <v>1</v>
      </c>
      <c r="AJ10" s="23">
        <f t="shared" si="10"/>
        <v>1229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Nico1904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12"/>
        <v>5</v>
      </c>
      <c r="AD11" s="27"/>
      <c r="AE11" s="25"/>
      <c r="AF11" s="19"/>
      <c r="AG11" s="20">
        <f t="shared" si="9"/>
        <v>45</v>
      </c>
      <c r="AH11" s="21">
        <f>'27.Spieltag'!AJ11</f>
        <v>1181</v>
      </c>
      <c r="AI11" s="28">
        <f>'27.Spieltag'!AK11</f>
        <v>4</v>
      </c>
      <c r="AJ11" s="23">
        <f t="shared" si="10"/>
        <v>1226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12"/>
        <v>5</v>
      </c>
      <c r="AD12" s="26"/>
      <c r="AE12" s="25"/>
      <c r="AF12" s="19"/>
      <c r="AG12" s="20">
        <f t="shared" si="9"/>
        <v>45</v>
      </c>
      <c r="AH12" s="21">
        <f>'27.Spieltag'!AJ12</f>
        <v>1180</v>
      </c>
      <c r="AI12" s="28">
        <f>'27.Spieltag'!AK12</f>
        <v>5</v>
      </c>
      <c r="AJ12" s="23">
        <f t="shared" si="10"/>
        <v>1225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atschi91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12"/>
        <v>5</v>
      </c>
      <c r="AD13" s="27"/>
      <c r="AE13" s="25"/>
      <c r="AF13" s="19"/>
      <c r="AG13" s="20">
        <f t="shared" si="9"/>
        <v>45</v>
      </c>
      <c r="AH13" s="21">
        <f>'27.Spieltag'!AJ13</f>
        <v>1179</v>
      </c>
      <c r="AI13" s="28">
        <f>'27.Spieltag'!AK13</f>
        <v>6</v>
      </c>
      <c r="AJ13" s="23">
        <f t="shared" si="10"/>
        <v>1224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FlorianS04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12"/>
        <v>5</v>
      </c>
      <c r="AD14" s="27"/>
      <c r="AE14" s="25"/>
      <c r="AF14" s="19"/>
      <c r="AG14" s="20">
        <f t="shared" si="9"/>
        <v>45</v>
      </c>
      <c r="AH14" s="21">
        <f>'27.Spieltag'!AJ14</f>
        <v>1179</v>
      </c>
      <c r="AI14" s="28">
        <f>'27.Spieltag'!AK14</f>
        <v>6</v>
      </c>
      <c r="AJ14" s="23">
        <f t="shared" si="10"/>
        <v>1224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Thomas Bülles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>IF(OR(EXACT($X$7,X15)*(EXACT($Y$7,Y15)))=TRUE,$AO$9,IF(($Y$7-$X$7=Y15-X15),#REF!,IF(OR(EXACT($X$7&gt;$Y$7,X15&gt;Y15)*EXACT($X$7=$Y$7,X15=Y15)*EXACT($X$7&lt;$Y$7,X15&lt;Y15)),$AO$7,0)))</f>
        <v>5</v>
      </c>
      <c r="AA15" s="17"/>
      <c r="AB15" s="18"/>
      <c r="AC15" s="19" t="str">
        <f t="shared" si="12"/>
        <v>5</v>
      </c>
      <c r="AD15" s="27"/>
      <c r="AE15" s="25"/>
      <c r="AF15" s="19"/>
      <c r="AG15" s="20">
        <f t="shared" si="9"/>
        <v>45</v>
      </c>
      <c r="AH15" s="21">
        <f>'27.Spieltag'!AJ15</f>
        <v>1179</v>
      </c>
      <c r="AI15" s="28">
        <f>'27.Spieltag'!AK15</f>
        <v>6</v>
      </c>
      <c r="AJ15" s="23">
        <f t="shared" si="10"/>
        <v>1224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>IF(OR(EXACT($X$7,X16)*(EXACT($Y$7,Y16)))=TRUE,$AO$9,IF(($Y$7-$X$7=Y16-X16),#REF!,IF(OR(EXACT($X$7&gt;$Y$7,X16&gt;Y16)*EXACT($X$7=$Y$7,X16=Y16)*EXACT($X$7&lt;$Y$7,X16&lt;Y16)),$AO$7,0)))</f>
        <v>5</v>
      </c>
      <c r="AA16" s="17"/>
      <c r="AB16" s="18"/>
      <c r="AC16" s="19" t="str">
        <f t="shared" si="12"/>
        <v>5</v>
      </c>
      <c r="AD16" s="27"/>
      <c r="AE16" s="25"/>
      <c r="AF16" s="19"/>
      <c r="AG16" s="20">
        <f t="shared" si="9"/>
        <v>45</v>
      </c>
      <c r="AH16" s="21">
        <f>'27.Spieltag'!AJ16</f>
        <v>1178</v>
      </c>
      <c r="AI16" s="28">
        <f>'27.Spieltag'!AK16</f>
        <v>9</v>
      </c>
      <c r="AJ16" s="23">
        <f t="shared" si="10"/>
        <v>1223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Reinhold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>IF(OR(EXACT($X$7,X17)*(EXACT($Y$7,Y17)))=TRUE,$AO$9,IF(($Y$7-$X$7=Y17-X17),$AO$8,IF(OR(EXACT($X$7&gt;$Y$7,X17&gt;Y17)*EXACT($X$7=$Y$7,X17=Y17)*EXACT($X$7&lt;$Y$7,X17&lt;Y17)),$AO$7,0)))</f>
        <v>5</v>
      </c>
      <c r="AA17" s="17"/>
      <c r="AB17" s="18"/>
      <c r="AC17" s="19" t="str">
        <f t="shared" si="12"/>
        <v>5</v>
      </c>
      <c r="AD17" s="27"/>
      <c r="AE17" s="25"/>
      <c r="AF17" s="19"/>
      <c r="AG17" s="20">
        <f t="shared" si="9"/>
        <v>45</v>
      </c>
      <c r="AH17" s="21">
        <f>'27.Spieltag'!AJ17</f>
        <v>1178</v>
      </c>
      <c r="AI17" s="28">
        <f>'27.Spieltag'!AK17</f>
        <v>9</v>
      </c>
      <c r="AJ17" s="23">
        <f t="shared" si="10"/>
        <v>1223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Schalt04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>IF(OR(EXACT($X$7,X18)*(EXACT($Y$7,Y18)))=TRUE,$AO$9,IF(($Y$7-$X$7=Y18-X18),$AO$8,IF(OR(EXACT($X$7&gt;$Y$7,X18&gt;Y18)*EXACT($X$7=$Y$7,X18=Y18)*EXACT($X$7&lt;$Y$7,X18&lt;Y18)),$AO$7,0)))</f>
        <v>5</v>
      </c>
      <c r="AA18" s="17"/>
      <c r="AB18" s="18"/>
      <c r="AC18" s="19" t="str">
        <f t="shared" si="12"/>
        <v>5</v>
      </c>
      <c r="AD18" s="27"/>
      <c r="AE18" s="25"/>
      <c r="AF18" s="19"/>
      <c r="AG18" s="20">
        <f t="shared" si="9"/>
        <v>45</v>
      </c>
      <c r="AH18" s="21">
        <f>'27.Spieltag'!AJ18</f>
        <v>1177</v>
      </c>
      <c r="AI18" s="28">
        <f>'27.Spieltag'!AK18</f>
        <v>11</v>
      </c>
      <c r="AJ18" s="23">
        <f t="shared" si="10"/>
        <v>1222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>IF(OR(EXACT($X$7,X19)*(EXACT($Y$7,Y19)))=TRUE,$AO$9,IF(($Y$7-$X$7=Y19-X19),$AO$8,IF(OR(EXACT($X$7&gt;$Y$7,X19&gt;Y19)*EXACT($X$7=$Y$7,X19=Y19)*EXACT($X$7&lt;$Y$7,X19&lt;Y19)),$AO$7,0)))</f>
        <v>5</v>
      </c>
      <c r="AA19" s="17"/>
      <c r="AB19" s="18"/>
      <c r="AC19" s="19" t="str">
        <f t="shared" si="12"/>
        <v>5</v>
      </c>
      <c r="AD19" s="27"/>
      <c r="AE19" s="25"/>
      <c r="AF19" s="19"/>
      <c r="AG19" s="20">
        <f t="shared" si="9"/>
        <v>45</v>
      </c>
      <c r="AH19" s="21">
        <f>'27.Spieltag'!AJ19</f>
        <v>1176</v>
      </c>
      <c r="AI19" s="28">
        <f>'27.Spieltag'!AK19</f>
        <v>12</v>
      </c>
      <c r="AJ19" s="23">
        <f t="shared" si="10"/>
        <v>1221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>IF(OR(EXACT($X$7,X20)*(EXACT($Y$7,Y20)))=TRUE,$AO$9,IF(($Y$7-$X$7=Y20-X20),#REF!,IF(OR(EXACT($X$7&gt;$Y$7,X20&gt;Y20)*EXACT($X$7=$Y$7,X20=Y20)*EXACT($X$7&lt;$Y$7,X20&lt;Y20)),$AO$7,0)))</f>
        <v>5</v>
      </c>
      <c r="AA20" s="17"/>
      <c r="AB20" s="18"/>
      <c r="AC20" s="19" t="str">
        <f t="shared" si="12"/>
        <v>5</v>
      </c>
      <c r="AD20" s="27"/>
      <c r="AE20" s="25"/>
      <c r="AF20" s="19"/>
      <c r="AG20" s="20">
        <f>E20+H20+K20+N20+Q20+T20+W20+Z20+AC20+AF20</f>
        <v>45</v>
      </c>
      <c r="AH20" s="21">
        <f>'27.Spieltag'!AJ20</f>
        <v>1176</v>
      </c>
      <c r="AI20" s="28">
        <f>'27.Spieltag'!AK20</f>
        <v>12</v>
      </c>
      <c r="AJ20" s="23">
        <f>AG20+AH20</f>
        <v>1221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Lola04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>IF(OR(EXACT($X$7,X21)*(EXACT($Y$7,Y21)))=TRUE,$AO$9,IF(($Y$7-$X$7=Y21-X21),$AO16,IF(OR(EXACT($X$7&gt;$Y$7,X21&gt;Y21)*EXACT($X$7=$Y$7,X21=Y21)*EXACT($X$7&lt;$Y$7,X21&lt;Y21)),$AO$7,0)))</f>
        <v>5</v>
      </c>
      <c r="AA21" s="17"/>
      <c r="AB21" s="18"/>
      <c r="AC21" s="19" t="str">
        <f t="shared" si="12"/>
        <v>5</v>
      </c>
      <c r="AD21" s="27"/>
      <c r="AE21" s="25"/>
      <c r="AF21" s="19"/>
      <c r="AG21" s="20">
        <f>E21+H21+K21+N21+Q21+T21+W21+Z21+AC21+AF21</f>
        <v>45</v>
      </c>
      <c r="AH21" s="21">
        <f>'27.Spieltag'!AJ21</f>
        <v>1175</v>
      </c>
      <c r="AI21" s="28">
        <f>'27.Spieltag'!AK21</f>
        <v>14</v>
      </c>
      <c r="AJ21" s="23">
        <f>AG21+AH21</f>
        <v>1220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UltraGE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>IF(OR(EXACT($X$7,X22)*(EXACT($Y$7,Y22)))=TRUE,$AO$9,IF(($Y$7-$X$7=Y22-X22),$AO$8,IF(OR(EXACT($X$7&gt;$Y$7,X22&gt;Y22)*EXACT($X$7=$Y$7,X22=Y22)*EXACT($X$7&lt;$Y$7,X22&lt;Y22)),$AO$7,0)))</f>
        <v>5</v>
      </c>
      <c r="AA22" s="17"/>
      <c r="AB22" s="18"/>
      <c r="AC22" s="19" t="str">
        <f t="shared" si="12"/>
        <v>5</v>
      </c>
      <c r="AD22" s="27"/>
      <c r="AE22" s="25"/>
      <c r="AF22" s="19"/>
      <c r="AG22" s="20">
        <f>E22+H22+K22+N22+Q22+T22+W22+Z22+AC22+AF22</f>
        <v>45</v>
      </c>
      <c r="AH22" s="21">
        <f>'27.Spieltag'!AJ22</f>
        <v>1175</v>
      </c>
      <c r="AI22" s="28">
        <f>'27.Spieltag'!AK22</f>
        <v>14</v>
      </c>
      <c r="AJ22" s="23">
        <f>AG22+AH22</f>
        <v>1220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Mike04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>IF(OR(EXACT($X$7,X23)*(EXACT($Y$7,Y23)))=TRUE,$AO$9,IF(($Y$7-$X$7=Y23-X23),$AO$8,IF(OR(EXACT($X$7&gt;$Y$7,X23&gt;Y23)*EXACT($X$7=$Y$7,X23=Y23)*EXACT($X$7&lt;$Y$7,X23&lt;Y23)),$AO$7,0)))</f>
        <v>5</v>
      </c>
      <c r="AA23" s="17"/>
      <c r="AB23" s="18"/>
      <c r="AC23" s="19" t="str">
        <f t="shared" si="12"/>
        <v>5</v>
      </c>
      <c r="AD23" s="27"/>
      <c r="AE23" s="25"/>
      <c r="AF23" s="19"/>
      <c r="AG23" s="20">
        <f>E23+H23+K23+N23+Q23+T23+W23+Z23+AC23+AF23</f>
        <v>45</v>
      </c>
      <c r="AH23" s="21">
        <f>'27.Spieltag'!AJ23</f>
        <v>1174</v>
      </c>
      <c r="AI23" s="28">
        <f>'27.Spieltag'!AK23</f>
        <v>16</v>
      </c>
      <c r="AJ23" s="23">
        <f>AG23+AH23</f>
        <v>1219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/>
      <c r="AB24" s="18"/>
      <c r="AC24" s="19" t="str">
        <f t="shared" si="12"/>
        <v>5</v>
      </c>
      <c r="AD24" s="27"/>
      <c r="AE24" s="25"/>
      <c r="AF24" s="19"/>
      <c r="AG24" s="20">
        <f>E24+H24+K24+N24+Q24+T24+W24+Z24+AC24+AF24</f>
        <v>45</v>
      </c>
      <c r="AH24" s="21">
        <f>'27.Spieltag'!AJ24</f>
        <v>1172</v>
      </c>
      <c r="AI24" s="28">
        <f>'27.Spieltag'!AK24</f>
        <v>17</v>
      </c>
      <c r="AJ24" s="23">
        <f>AG24+AH24</f>
        <v>1217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7" priority="6">
      <formula>($AG8&gt;40)</formula>
    </cfRule>
  </conditionalFormatting>
  <conditionalFormatting sqref="C1 R1 U1 X1 AA1 C3 F3 I3 L3 O3 R3 U3 X3 AA3">
    <cfRule type="cellIs" dxfId="36" priority="3" operator="equal">
      <formula>"Schalke 04"</formula>
    </cfRule>
  </conditionalFormatting>
  <conditionalFormatting sqref="F1 I1 L1 O1">
    <cfRule type="cellIs" dxfId="35" priority="2" operator="equal">
      <formula>"Schalke 04"</formula>
    </cfRule>
  </conditionalFormatting>
  <conditionalFormatting sqref="AG1:AG26 AG28:AG1048576">
    <cfRule type="top10" dxfId="34" priority="1435" rank="3"/>
  </conditionalFormatting>
  <conditionalFormatting sqref="AI8:AI26">
    <cfRule type="colorScale" priority="11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3" priority="750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topLeftCell="B1" workbookViewId="0">
      <selection activeCell="F4" sqref="F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customWidth="1"/>
    <col min="6" max="6" width="3.42578125" style="13" customWidth="1"/>
    <col min="7" max="7" width="3.42578125" style="1" customWidth="1"/>
    <col min="8" max="8" width="4.42578125" style="60" customWidth="1"/>
    <col min="9" max="10" width="3.42578125" style="1" customWidth="1"/>
    <col min="11" max="11" width="4.42578125" style="60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42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Delze1312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1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'28.Spieltag'!AJ8</f>
        <v>1229</v>
      </c>
      <c r="AI8" s="28">
        <f>'28.Spieltag'!AK8</f>
        <v>1</v>
      </c>
      <c r="AJ8" s="23">
        <f t="shared" ref="AJ8:AJ24" si="10">AG8+AH8</f>
        <v>1274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'28.Spieltag'!AJ9</f>
        <v>1229</v>
      </c>
      <c r="AI9" s="28">
        <f>'28.Spieltag'!AK9</f>
        <v>1</v>
      </c>
      <c r="AJ9" s="23">
        <f t="shared" si="10"/>
        <v>1274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'13.Spieltag'!B10</f>
        <v>shiny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12"/>
        <v>5</v>
      </c>
      <c r="AD10" s="27"/>
      <c r="AE10" s="25"/>
      <c r="AF10" s="19"/>
      <c r="AG10" s="20">
        <f t="shared" si="9"/>
        <v>45</v>
      </c>
      <c r="AH10" s="21">
        <f>'28.Spieltag'!AJ10</f>
        <v>1229</v>
      </c>
      <c r="AI10" s="28">
        <f>'28.Spieltag'!AK10</f>
        <v>1</v>
      </c>
      <c r="AJ10" s="23">
        <f t="shared" si="10"/>
        <v>1274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Nico1904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12"/>
        <v>5</v>
      </c>
      <c r="AD11" s="27"/>
      <c r="AE11" s="25"/>
      <c r="AF11" s="19"/>
      <c r="AG11" s="20">
        <f t="shared" si="9"/>
        <v>45</v>
      </c>
      <c r="AH11" s="21">
        <f>'28.Spieltag'!AJ11</f>
        <v>1226</v>
      </c>
      <c r="AI11" s="28">
        <f>'28.Spieltag'!AK11</f>
        <v>4</v>
      </c>
      <c r="AJ11" s="23">
        <f t="shared" si="10"/>
        <v>1271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12"/>
        <v>5</v>
      </c>
      <c r="AD12" s="26"/>
      <c r="AE12" s="25"/>
      <c r="AF12" s="19"/>
      <c r="AG12" s="20">
        <f t="shared" si="9"/>
        <v>45</v>
      </c>
      <c r="AH12" s="21">
        <f>'28.Spieltag'!AJ12</f>
        <v>1225</v>
      </c>
      <c r="AI12" s="28">
        <f>'28.Spieltag'!AK12</f>
        <v>5</v>
      </c>
      <c r="AJ12" s="23">
        <f t="shared" si="10"/>
        <v>1270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atschi91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12"/>
        <v>5</v>
      </c>
      <c r="AD13" s="27"/>
      <c r="AE13" s="25"/>
      <c r="AF13" s="19"/>
      <c r="AG13" s="20">
        <f t="shared" si="9"/>
        <v>45</v>
      </c>
      <c r="AH13" s="21">
        <f>'28.Spieltag'!AJ13</f>
        <v>1224</v>
      </c>
      <c r="AI13" s="28">
        <f>'28.Spieltag'!AK13</f>
        <v>6</v>
      </c>
      <c r="AJ13" s="23">
        <f t="shared" si="10"/>
        <v>1269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FlorianS04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12"/>
        <v>5</v>
      </c>
      <c r="AD14" s="27"/>
      <c r="AE14" s="25"/>
      <c r="AF14" s="19"/>
      <c r="AG14" s="20">
        <f t="shared" si="9"/>
        <v>45</v>
      </c>
      <c r="AH14" s="21">
        <f>'28.Spieltag'!AJ14</f>
        <v>1224</v>
      </c>
      <c r="AI14" s="28">
        <f>'28.Spieltag'!AK14</f>
        <v>6</v>
      </c>
      <c r="AJ14" s="23">
        <f t="shared" si="10"/>
        <v>1269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Thomas Bülles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>IF(OR(EXACT($X$7,X15)*(EXACT($Y$7,Y15)))=TRUE,$AO$9,IF(($Y$7-$X$7=Y15-X15),#REF!,IF(OR(EXACT($X$7&gt;$Y$7,X15&gt;Y15)*EXACT($X$7=$Y$7,X15=Y15)*EXACT($X$7&lt;$Y$7,X15&lt;Y15)),$AO$7,0)))</f>
        <v>5</v>
      </c>
      <c r="AA15" s="17"/>
      <c r="AB15" s="18"/>
      <c r="AC15" s="19" t="str">
        <f t="shared" si="12"/>
        <v>5</v>
      </c>
      <c r="AD15" s="27"/>
      <c r="AE15" s="25"/>
      <c r="AF15" s="19"/>
      <c r="AG15" s="20">
        <f t="shared" si="9"/>
        <v>45</v>
      </c>
      <c r="AH15" s="21">
        <f>'28.Spieltag'!AJ15</f>
        <v>1224</v>
      </c>
      <c r="AI15" s="28">
        <f>'28.Spieltag'!AK15</f>
        <v>6</v>
      </c>
      <c r="AJ15" s="23">
        <f t="shared" si="10"/>
        <v>1269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>IF(OR(EXACT($X$7,X16)*(EXACT($Y$7,Y16)))=TRUE,$AO$9,IF(($Y$7-$X$7=Y16-X16),#REF!,IF(OR(EXACT($X$7&gt;$Y$7,X16&gt;Y16)*EXACT($X$7=$Y$7,X16=Y16)*EXACT($X$7&lt;$Y$7,X16&lt;Y16)),$AO$7,0)))</f>
        <v>5</v>
      </c>
      <c r="AA16" s="17"/>
      <c r="AB16" s="18"/>
      <c r="AC16" s="19" t="str">
        <f t="shared" si="12"/>
        <v>5</v>
      </c>
      <c r="AD16" s="27"/>
      <c r="AE16" s="25"/>
      <c r="AF16" s="19"/>
      <c r="AG16" s="20">
        <f t="shared" si="9"/>
        <v>45</v>
      </c>
      <c r="AH16" s="21">
        <f>'28.Spieltag'!AJ16</f>
        <v>1223</v>
      </c>
      <c r="AI16" s="28">
        <f>'28.Spieltag'!AK16</f>
        <v>9</v>
      </c>
      <c r="AJ16" s="23">
        <f t="shared" si="10"/>
        <v>1268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Reinhold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>IF(OR(EXACT($X$7,X17)*(EXACT($Y$7,Y17)))=TRUE,$AO$9,IF(($Y$7-$X$7=Y17-X17),$AO$8,IF(OR(EXACT($X$7&gt;$Y$7,X17&gt;Y17)*EXACT($X$7=$Y$7,X17=Y17)*EXACT($X$7&lt;$Y$7,X17&lt;Y17)),$AO$7,0)))</f>
        <v>5</v>
      </c>
      <c r="AA17" s="17"/>
      <c r="AB17" s="18"/>
      <c r="AC17" s="19" t="str">
        <f t="shared" si="12"/>
        <v>5</v>
      </c>
      <c r="AD17" s="27"/>
      <c r="AE17" s="25"/>
      <c r="AF17" s="19"/>
      <c r="AG17" s="20">
        <f t="shared" si="9"/>
        <v>45</v>
      </c>
      <c r="AH17" s="21">
        <f>'28.Spieltag'!AJ17</f>
        <v>1223</v>
      </c>
      <c r="AI17" s="28">
        <f>'28.Spieltag'!AK17</f>
        <v>9</v>
      </c>
      <c r="AJ17" s="23">
        <f t="shared" si="10"/>
        <v>1268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Schalt04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>IF(OR(EXACT($X$7,X18)*(EXACT($Y$7,Y18)))=TRUE,$AO$9,IF(($Y$7-$X$7=Y18-X18),$AO$8,IF(OR(EXACT($X$7&gt;$Y$7,X18&gt;Y18)*EXACT($X$7=$Y$7,X18=Y18)*EXACT($X$7&lt;$Y$7,X18&lt;Y18)),$AO$7,0)))</f>
        <v>5</v>
      </c>
      <c r="AA18" s="17"/>
      <c r="AB18" s="18"/>
      <c r="AC18" s="19" t="str">
        <f t="shared" si="12"/>
        <v>5</v>
      </c>
      <c r="AD18" s="27"/>
      <c r="AE18" s="25"/>
      <c r="AF18" s="19"/>
      <c r="AG18" s="20">
        <f t="shared" si="9"/>
        <v>45</v>
      </c>
      <c r="AH18" s="21">
        <f>'28.Spieltag'!AJ18</f>
        <v>1222</v>
      </c>
      <c r="AI18" s="28">
        <f>'28.Spieltag'!AK18</f>
        <v>11</v>
      </c>
      <c r="AJ18" s="23">
        <f t="shared" si="10"/>
        <v>1267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>IF(OR(EXACT($X$7,X19)*(EXACT($Y$7,Y19)))=TRUE,$AO$9,IF(($Y$7-$X$7=Y19-X19),$AO$8,IF(OR(EXACT($X$7&gt;$Y$7,X19&gt;Y19)*EXACT($X$7=$Y$7,X19=Y19)*EXACT($X$7&lt;$Y$7,X19&lt;Y19)),$AO$7,0)))</f>
        <v>5</v>
      </c>
      <c r="AA19" s="17"/>
      <c r="AB19" s="18"/>
      <c r="AC19" s="19" t="str">
        <f t="shared" si="12"/>
        <v>5</v>
      </c>
      <c r="AD19" s="27"/>
      <c r="AE19" s="25"/>
      <c r="AF19" s="19"/>
      <c r="AG19" s="20">
        <f t="shared" si="9"/>
        <v>45</v>
      </c>
      <c r="AH19" s="21">
        <f>'28.Spieltag'!AJ19</f>
        <v>1221</v>
      </c>
      <c r="AI19" s="28">
        <f>'28.Spieltag'!AK19</f>
        <v>12</v>
      </c>
      <c r="AJ19" s="23">
        <f t="shared" si="10"/>
        <v>1266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12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>IF(OR(EXACT($X$7,X20)*(EXACT($Y$7,Y20)))=TRUE,$AO$9,IF(($Y$7-$X$7=Y20-X20),#REF!,IF(OR(EXACT($X$7&gt;$Y$7,X20&gt;Y20)*EXACT($X$7=$Y$7,X20=Y20)*EXACT($X$7&lt;$Y$7,X20&lt;Y20)),$AO$7,0)))</f>
        <v>5</v>
      </c>
      <c r="AA20" s="17"/>
      <c r="AB20" s="18"/>
      <c r="AC20" s="19" t="str">
        <f t="shared" si="12"/>
        <v>5</v>
      </c>
      <c r="AD20" s="27"/>
      <c r="AE20" s="25"/>
      <c r="AF20" s="19"/>
      <c r="AG20" s="20">
        <f t="shared" si="9"/>
        <v>45</v>
      </c>
      <c r="AH20" s="21">
        <f>'28.Spieltag'!AJ20</f>
        <v>1221</v>
      </c>
      <c r="AI20" s="28">
        <f>'28.Spieltag'!AK20</f>
        <v>12</v>
      </c>
      <c r="AJ20" s="23">
        <f t="shared" si="10"/>
        <v>1266</v>
      </c>
      <c r="AK20" s="24">
        <f t="shared" si="11"/>
        <v>12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Lola04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>IF(OR(EXACT($X$7,X21)*(EXACT($Y$7,Y21)))=TRUE,$AO$9,IF(($Y$7-$X$7=Y21-X21),$AO16,IF(OR(EXACT($X$7&gt;$Y$7,X21&gt;Y21)*EXACT($X$7=$Y$7,X21=Y21)*EXACT($X$7&lt;$Y$7,X21&lt;Y21)),$AO$7,0)))</f>
        <v>5</v>
      </c>
      <c r="AA21" s="17"/>
      <c r="AB21" s="18"/>
      <c r="AC21" s="19" t="str">
        <f t="shared" si="12"/>
        <v>5</v>
      </c>
      <c r="AD21" s="27"/>
      <c r="AE21" s="25"/>
      <c r="AF21" s="19"/>
      <c r="AG21" s="20">
        <f t="shared" si="9"/>
        <v>45</v>
      </c>
      <c r="AH21" s="21">
        <f>'28.Spieltag'!AJ21</f>
        <v>1220</v>
      </c>
      <c r="AI21" s="28">
        <f>'28.Spieltag'!AK21</f>
        <v>14</v>
      </c>
      <c r="AJ21" s="23">
        <f t="shared" si="10"/>
        <v>1265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14</v>
      </c>
      <c r="B22" s="20" t="str">
        <f>'13.Spieltag'!B22</f>
        <v>UltraGE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>IF(OR(EXACT($X$7,X22)*(EXACT($Y$7,Y22)))=TRUE,$AO$9,IF(($Y$7-$X$7=Y22-X22),$AO$8,IF(OR(EXACT($X$7&gt;$Y$7,X22&gt;Y22)*EXACT($X$7=$Y$7,X22=Y22)*EXACT($X$7&lt;$Y$7,X22&lt;Y22)),$AO$7,0)))</f>
        <v>5</v>
      </c>
      <c r="AA22" s="17"/>
      <c r="AB22" s="18"/>
      <c r="AC22" s="19" t="str">
        <f t="shared" si="12"/>
        <v>5</v>
      </c>
      <c r="AD22" s="27"/>
      <c r="AE22" s="25"/>
      <c r="AF22" s="19"/>
      <c r="AG22" s="20">
        <f t="shared" si="9"/>
        <v>45</v>
      </c>
      <c r="AH22" s="21">
        <f>'28.Spieltag'!AJ22</f>
        <v>1220</v>
      </c>
      <c r="AI22" s="28">
        <f>'28.Spieltag'!AK22</f>
        <v>14</v>
      </c>
      <c r="AJ22" s="23">
        <f t="shared" si="10"/>
        <v>1265</v>
      </c>
      <c r="AK22" s="24">
        <f t="shared" si="11"/>
        <v>14</v>
      </c>
      <c r="AL22" s="1"/>
    </row>
    <row r="23" spans="1:38" ht="24.95" customHeight="1" thickBot="1" x14ac:dyDescent="0.25">
      <c r="A23" s="28">
        <f t="shared" si="0"/>
        <v>16</v>
      </c>
      <c r="B23" s="78" t="str">
        <f>'13.Spieltag'!B23</f>
        <v>Mike04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>IF(OR(EXACT($X$7,X23)*(EXACT($Y$7,Y23)))=TRUE,$AO$9,IF(($Y$7-$X$7=Y23-X23),$AO$8,IF(OR(EXACT($X$7&gt;$Y$7,X23&gt;Y23)*EXACT($X$7=$Y$7,X23=Y23)*EXACT($X$7&lt;$Y$7,X23&lt;Y23)),$AO$7,0)))</f>
        <v>5</v>
      </c>
      <c r="AA23" s="17"/>
      <c r="AB23" s="18"/>
      <c r="AC23" s="19" t="str">
        <f t="shared" si="12"/>
        <v>5</v>
      </c>
      <c r="AD23" s="27"/>
      <c r="AE23" s="25"/>
      <c r="AF23" s="19"/>
      <c r="AG23" s="20">
        <f t="shared" si="9"/>
        <v>45</v>
      </c>
      <c r="AH23" s="21">
        <f>'28.Spieltag'!AJ23</f>
        <v>1219</v>
      </c>
      <c r="AI23" s="28">
        <f>'28.Spieltag'!AK23</f>
        <v>16</v>
      </c>
      <c r="AJ23" s="23">
        <f t="shared" si="10"/>
        <v>1264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/>
      <c r="AB24" s="18"/>
      <c r="AC24" s="19" t="str">
        <f t="shared" si="12"/>
        <v>5</v>
      </c>
      <c r="AD24" s="27"/>
      <c r="AE24" s="25"/>
      <c r="AF24" s="19"/>
      <c r="AG24" s="20">
        <f t="shared" si="9"/>
        <v>45</v>
      </c>
      <c r="AH24" s="21">
        <f>'28.Spieltag'!AJ24</f>
        <v>1217</v>
      </c>
      <c r="AI24" s="28">
        <f>'28.Spieltag'!AK24</f>
        <v>17</v>
      </c>
      <c r="AJ24" s="23">
        <f t="shared" si="10"/>
        <v>1262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2" priority="6">
      <formula>($AG8&gt;40)</formula>
    </cfRule>
  </conditionalFormatting>
  <conditionalFormatting sqref="C1 F1 I1 L1 O1 U1 AA1 C3 F3 O3 R3 U3 X3 AA3">
    <cfRule type="cellIs" dxfId="31" priority="3" operator="equal">
      <formula>"Schalke 04"</formula>
    </cfRule>
  </conditionalFormatting>
  <conditionalFormatting sqref="R1 X1 I3 L3">
    <cfRule type="cellIs" dxfId="30" priority="2" operator="equal">
      <formula>"Schalke 04"</formula>
    </cfRule>
  </conditionalFormatting>
  <conditionalFormatting sqref="AG1:AG26 AG28:AG1048576">
    <cfRule type="top10" dxfId="29" priority="1430" rank="3"/>
  </conditionalFormatting>
  <conditionalFormatting sqref="AI8:AI26">
    <cfRule type="colorScale" priority="11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8" priority="735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topLeftCell="B1" workbookViewId="0">
      <selection activeCell="F4" sqref="F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O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43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Delze1312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1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'29.Spieltag'!AJ8</f>
        <v>1274</v>
      </c>
      <c r="AI8" s="28">
        <f>'29.Spieltag'!AK8</f>
        <v>1</v>
      </c>
      <c r="AJ8" s="23">
        <f t="shared" ref="AJ8:AJ24" si="10">AG8+AH8</f>
        <v>1319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'29.Spieltag'!AJ9</f>
        <v>1274</v>
      </c>
      <c r="AI9" s="28">
        <f>'29.Spieltag'!AK9</f>
        <v>1</v>
      </c>
      <c r="AJ9" s="23">
        <f t="shared" si="10"/>
        <v>1319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'13.Spieltag'!B10</f>
        <v>shiny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12"/>
        <v>5</v>
      </c>
      <c r="AD10" s="27"/>
      <c r="AE10" s="25"/>
      <c r="AF10" s="19"/>
      <c r="AG10" s="20">
        <f t="shared" si="9"/>
        <v>45</v>
      </c>
      <c r="AH10" s="21">
        <f>'29.Spieltag'!AJ10</f>
        <v>1274</v>
      </c>
      <c r="AI10" s="28">
        <f>'29.Spieltag'!AK10</f>
        <v>1</v>
      </c>
      <c r="AJ10" s="23">
        <f t="shared" si="10"/>
        <v>1319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Nico1904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12"/>
        <v>5</v>
      </c>
      <c r="AD11" s="27"/>
      <c r="AE11" s="25"/>
      <c r="AF11" s="19"/>
      <c r="AG11" s="20">
        <f t="shared" si="9"/>
        <v>45</v>
      </c>
      <c r="AH11" s="21">
        <f>'29.Spieltag'!AJ11</f>
        <v>1271</v>
      </c>
      <c r="AI11" s="28">
        <f>'29.Spieltag'!AK11</f>
        <v>4</v>
      </c>
      <c r="AJ11" s="23">
        <f t="shared" si="10"/>
        <v>1316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12"/>
        <v>5</v>
      </c>
      <c r="AD12" s="26"/>
      <c r="AE12" s="25"/>
      <c r="AF12" s="19"/>
      <c r="AG12" s="20">
        <f t="shared" si="9"/>
        <v>45</v>
      </c>
      <c r="AH12" s="21">
        <f>'29.Spieltag'!AJ12</f>
        <v>1270</v>
      </c>
      <c r="AI12" s="28">
        <f>'29.Spieltag'!AK12</f>
        <v>5</v>
      </c>
      <c r="AJ12" s="23">
        <f t="shared" si="10"/>
        <v>1315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atschi91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12"/>
        <v>5</v>
      </c>
      <c r="AD13" s="27"/>
      <c r="AE13" s="25"/>
      <c r="AF13" s="19"/>
      <c r="AG13" s="20">
        <f t="shared" si="9"/>
        <v>45</v>
      </c>
      <c r="AH13" s="21">
        <f>'29.Spieltag'!AJ13</f>
        <v>1269</v>
      </c>
      <c r="AI13" s="28">
        <f>'29.Spieltag'!AK13</f>
        <v>6</v>
      </c>
      <c r="AJ13" s="23">
        <f t="shared" si="10"/>
        <v>1314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FlorianS04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12"/>
        <v>5</v>
      </c>
      <c r="AD14" s="27"/>
      <c r="AE14" s="25"/>
      <c r="AF14" s="19"/>
      <c r="AG14" s="20">
        <f t="shared" si="9"/>
        <v>45</v>
      </c>
      <c r="AH14" s="21">
        <f>'29.Spieltag'!AJ14</f>
        <v>1269</v>
      </c>
      <c r="AI14" s="28">
        <f>'29.Spieltag'!AK14</f>
        <v>6</v>
      </c>
      <c r="AJ14" s="23">
        <f t="shared" si="10"/>
        <v>1314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Thomas Bülles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>IF(OR(EXACT($X$7,X15)*(EXACT($Y$7,Y15)))=TRUE,$AO$9,IF(($Y$7-$X$7=Y15-X15),#REF!,IF(OR(EXACT($X$7&gt;$Y$7,X15&gt;Y15)*EXACT($X$7=$Y$7,X15=Y15)*EXACT($X$7&lt;$Y$7,X15&lt;Y15)),$AO$7,0)))</f>
        <v>5</v>
      </c>
      <c r="AA15" s="17"/>
      <c r="AB15" s="18"/>
      <c r="AC15" s="19" t="str">
        <f t="shared" si="12"/>
        <v>5</v>
      </c>
      <c r="AD15" s="27"/>
      <c r="AE15" s="25"/>
      <c r="AF15" s="19"/>
      <c r="AG15" s="20">
        <f t="shared" si="9"/>
        <v>45</v>
      </c>
      <c r="AH15" s="21">
        <f>'29.Spieltag'!AJ15</f>
        <v>1269</v>
      </c>
      <c r="AI15" s="28">
        <f>'29.Spieltag'!AK15</f>
        <v>6</v>
      </c>
      <c r="AJ15" s="23">
        <f t="shared" si="10"/>
        <v>1314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>IF(OR(EXACT($X$7,X16)*(EXACT($Y$7,Y16)))=TRUE,$AO$9,IF(($Y$7-$X$7=Y16-X16),#REF!,IF(OR(EXACT($X$7&gt;$Y$7,X16&gt;Y16)*EXACT($X$7=$Y$7,X16=Y16)*EXACT($X$7&lt;$Y$7,X16&lt;Y16)),$AO$7,0)))</f>
        <v>5</v>
      </c>
      <c r="AA16" s="17"/>
      <c r="AB16" s="18"/>
      <c r="AC16" s="19" t="str">
        <f t="shared" si="12"/>
        <v>5</v>
      </c>
      <c r="AD16" s="27"/>
      <c r="AE16" s="25"/>
      <c r="AF16" s="19"/>
      <c r="AG16" s="20">
        <f t="shared" si="9"/>
        <v>45</v>
      </c>
      <c r="AH16" s="21">
        <f>'29.Spieltag'!AJ16</f>
        <v>1268</v>
      </c>
      <c r="AI16" s="28">
        <f>'29.Spieltag'!AK16</f>
        <v>9</v>
      </c>
      <c r="AJ16" s="23">
        <f t="shared" si="10"/>
        <v>1313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Reinhold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>IF(OR(EXACT($X$7,X17)*(EXACT($Y$7,Y17)))=TRUE,$AO$9,IF(($Y$7-$X$7=Y17-X17),$AO$8,IF(OR(EXACT($X$7&gt;$Y$7,X17&gt;Y17)*EXACT($X$7=$Y$7,X17=Y17)*EXACT($X$7&lt;$Y$7,X17&lt;Y17)),$AO$7,0)))</f>
        <v>5</v>
      </c>
      <c r="AA17" s="17"/>
      <c r="AB17" s="18"/>
      <c r="AC17" s="19" t="str">
        <f t="shared" si="12"/>
        <v>5</v>
      </c>
      <c r="AD17" s="27"/>
      <c r="AE17" s="25"/>
      <c r="AF17" s="19"/>
      <c r="AG17" s="20">
        <f t="shared" si="9"/>
        <v>45</v>
      </c>
      <c r="AH17" s="21">
        <f>'29.Spieltag'!AJ17</f>
        <v>1268</v>
      </c>
      <c r="AI17" s="28">
        <f>'29.Spieltag'!AK17</f>
        <v>9</v>
      </c>
      <c r="AJ17" s="23">
        <f t="shared" si="10"/>
        <v>1313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Schalt04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>IF(OR(EXACT($X$7,X18)*(EXACT($Y$7,Y18)))=TRUE,$AO$9,IF(($Y$7-$X$7=Y18-X18),$AO$8,IF(OR(EXACT($X$7&gt;$Y$7,X18&gt;Y18)*EXACT($X$7=$Y$7,X18=Y18)*EXACT($X$7&lt;$Y$7,X18&lt;Y18)),$AO$7,0)))</f>
        <v>5</v>
      </c>
      <c r="AA18" s="17"/>
      <c r="AB18" s="18"/>
      <c r="AC18" s="19" t="str">
        <f t="shared" si="12"/>
        <v>5</v>
      </c>
      <c r="AD18" s="27"/>
      <c r="AE18" s="25"/>
      <c r="AF18" s="19"/>
      <c r="AG18" s="20">
        <f t="shared" si="9"/>
        <v>45</v>
      </c>
      <c r="AH18" s="21">
        <f>'29.Spieltag'!AJ18</f>
        <v>1267</v>
      </c>
      <c r="AI18" s="28">
        <f>'29.Spieltag'!AK18</f>
        <v>11</v>
      </c>
      <c r="AJ18" s="23">
        <f t="shared" si="10"/>
        <v>1312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>IF(OR(EXACT($X$7,X19)*(EXACT($Y$7,Y19)))=TRUE,$AO$9,IF(($Y$7-$X$7=Y19-X19),$AO$8,IF(OR(EXACT($X$7&gt;$Y$7,X19&gt;Y19)*EXACT($X$7=$Y$7,X19=Y19)*EXACT($X$7&lt;$Y$7,X19&lt;Y19)),$AO$7,0)))</f>
        <v>5</v>
      </c>
      <c r="AA19" s="17"/>
      <c r="AB19" s="18"/>
      <c r="AC19" s="19" t="str">
        <f t="shared" si="12"/>
        <v>5</v>
      </c>
      <c r="AD19" s="27"/>
      <c r="AE19" s="25"/>
      <c r="AF19" s="19"/>
      <c r="AG19" s="20">
        <f t="shared" si="9"/>
        <v>45</v>
      </c>
      <c r="AH19" s="21">
        <f>'29.Spieltag'!AJ19</f>
        <v>1266</v>
      </c>
      <c r="AI19" s="28">
        <f>'29.Spieltag'!AK19</f>
        <v>12</v>
      </c>
      <c r="AJ19" s="23">
        <f t="shared" si="10"/>
        <v>1311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12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>IF(OR(EXACT($X$7,X20)*(EXACT($Y$7,Y20)))=TRUE,$AO$9,IF(($Y$7-$X$7=Y20-X20),#REF!,IF(OR(EXACT($X$7&gt;$Y$7,X20&gt;Y20)*EXACT($X$7=$Y$7,X20=Y20)*EXACT($X$7&lt;$Y$7,X20&lt;Y20)),$AO$7,0)))</f>
        <v>5</v>
      </c>
      <c r="AA20" s="17"/>
      <c r="AB20" s="18"/>
      <c r="AC20" s="19" t="str">
        <f t="shared" si="12"/>
        <v>5</v>
      </c>
      <c r="AD20" s="27"/>
      <c r="AE20" s="25"/>
      <c r="AF20" s="19"/>
      <c r="AG20" s="20">
        <f t="shared" si="9"/>
        <v>45</v>
      </c>
      <c r="AH20" s="21">
        <f>'29.Spieltag'!AJ20</f>
        <v>1266</v>
      </c>
      <c r="AI20" s="28">
        <f>'29.Spieltag'!AK20</f>
        <v>12</v>
      </c>
      <c r="AJ20" s="23">
        <f t="shared" si="10"/>
        <v>1311</v>
      </c>
      <c r="AK20" s="24">
        <f t="shared" si="11"/>
        <v>12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Lola04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>IF(OR(EXACT($X$7,X21)*(EXACT($Y$7,Y21)))=TRUE,$AO$9,IF(($Y$7-$X$7=Y21-X21),$AO16,IF(OR(EXACT($X$7&gt;$Y$7,X21&gt;Y21)*EXACT($X$7=$Y$7,X21=Y21)*EXACT($X$7&lt;$Y$7,X21&lt;Y21)),$AO$7,0)))</f>
        <v>5</v>
      </c>
      <c r="AA21" s="17"/>
      <c r="AB21" s="18"/>
      <c r="AC21" s="19" t="str">
        <f t="shared" si="12"/>
        <v>5</v>
      </c>
      <c r="AD21" s="27"/>
      <c r="AE21" s="25"/>
      <c r="AF21" s="19"/>
      <c r="AG21" s="20">
        <f t="shared" si="9"/>
        <v>45</v>
      </c>
      <c r="AH21" s="21">
        <f>'29.Spieltag'!AJ21</f>
        <v>1265</v>
      </c>
      <c r="AI21" s="28">
        <f>'29.Spieltag'!AK21</f>
        <v>14</v>
      </c>
      <c r="AJ21" s="23">
        <f t="shared" si="10"/>
        <v>1310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14</v>
      </c>
      <c r="B22" s="20" t="str">
        <f>'13.Spieltag'!B22</f>
        <v>UltraGE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>IF(OR(EXACT($X$7,X22)*(EXACT($Y$7,Y22)))=TRUE,$AO$9,IF(($Y$7-$X$7=Y22-X22),$AO$8,IF(OR(EXACT($X$7&gt;$Y$7,X22&gt;Y22)*EXACT($X$7=$Y$7,X22=Y22)*EXACT($X$7&lt;$Y$7,X22&lt;Y22)),$AO$7,0)))</f>
        <v>5</v>
      </c>
      <c r="AA22" s="17"/>
      <c r="AB22" s="18"/>
      <c r="AC22" s="19" t="str">
        <f t="shared" si="12"/>
        <v>5</v>
      </c>
      <c r="AD22" s="27"/>
      <c r="AE22" s="25"/>
      <c r="AF22" s="19"/>
      <c r="AG22" s="20">
        <f t="shared" si="9"/>
        <v>45</v>
      </c>
      <c r="AH22" s="21">
        <f>'29.Spieltag'!AJ22</f>
        <v>1265</v>
      </c>
      <c r="AI22" s="28">
        <f>'29.Spieltag'!AK22</f>
        <v>14</v>
      </c>
      <c r="AJ22" s="23">
        <f t="shared" si="10"/>
        <v>1310</v>
      </c>
      <c r="AK22" s="24">
        <f t="shared" si="11"/>
        <v>14</v>
      </c>
      <c r="AL22" s="1"/>
    </row>
    <row r="23" spans="1:38" ht="24.95" customHeight="1" thickBot="1" x14ac:dyDescent="0.25">
      <c r="A23" s="28">
        <f t="shared" si="0"/>
        <v>16</v>
      </c>
      <c r="B23" s="78" t="str">
        <f>'13.Spieltag'!B23</f>
        <v>Mike04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>IF(OR(EXACT($X$7,X23)*(EXACT($Y$7,Y23)))=TRUE,$AO$9,IF(($Y$7-$X$7=Y23-X23),$AO$8,IF(OR(EXACT($X$7&gt;$Y$7,X23&gt;Y23)*EXACT($X$7=$Y$7,X23=Y23)*EXACT($X$7&lt;$Y$7,X23&lt;Y23)),$AO$7,0)))</f>
        <v>5</v>
      </c>
      <c r="AA23" s="17"/>
      <c r="AB23" s="18"/>
      <c r="AC23" s="19" t="str">
        <f t="shared" si="12"/>
        <v>5</v>
      </c>
      <c r="AD23" s="27"/>
      <c r="AE23" s="25"/>
      <c r="AF23" s="19"/>
      <c r="AG23" s="20">
        <f t="shared" si="9"/>
        <v>45</v>
      </c>
      <c r="AH23" s="21">
        <f>'29.Spieltag'!AJ23</f>
        <v>1264</v>
      </c>
      <c r="AI23" s="28">
        <f>'29.Spieltag'!AK23</f>
        <v>16</v>
      </c>
      <c r="AJ23" s="23">
        <f t="shared" si="10"/>
        <v>1309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/>
      <c r="AB24" s="18"/>
      <c r="AC24" s="19" t="str">
        <f t="shared" si="12"/>
        <v>5</v>
      </c>
      <c r="AD24" s="27"/>
      <c r="AE24" s="25"/>
      <c r="AF24" s="19"/>
      <c r="AG24" s="20">
        <f t="shared" si="9"/>
        <v>45</v>
      </c>
      <c r="AH24" s="21">
        <f>'29.Spieltag'!AJ24</f>
        <v>1262</v>
      </c>
      <c r="AI24" s="28">
        <f>'29.Spieltag'!AK24</f>
        <v>17</v>
      </c>
      <c r="AJ24" s="23">
        <f t="shared" si="10"/>
        <v>1307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1:A3 A5:A26 A31:A1048576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7" priority="6">
      <formula>($AG8&gt;40)</formula>
    </cfRule>
  </conditionalFormatting>
  <conditionalFormatting sqref="C1 F1 I1 L1 X1 C3 U3 AA3">
    <cfRule type="cellIs" dxfId="26" priority="2" operator="equal">
      <formula>"Schalke 04"</formula>
    </cfRule>
  </conditionalFormatting>
  <conditionalFormatting sqref="O1 R1 U1 AA1 F3 I3 L3 O3 R3 X3">
    <cfRule type="cellIs" dxfId="25" priority="3" operator="equal">
      <formula>"Schalke 04"</formula>
    </cfRule>
  </conditionalFormatting>
  <conditionalFormatting sqref="AG1:AG26 AG28:AG1048576">
    <cfRule type="top10" dxfId="24" priority="1425" rank="3"/>
  </conditionalFormatting>
  <conditionalFormatting sqref="AI8:AI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3" priority="19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O104"/>
  <sheetViews>
    <sheetView topLeftCell="A3" workbookViewId="0">
      <selection activeCell="F4" sqref="F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O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44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1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'30.Spieltag'!AJ8</f>
        <v>1319</v>
      </c>
      <c r="AI8" s="28">
        <f>'30.Spieltag'!AK8</f>
        <v>1</v>
      </c>
      <c r="AJ8" s="23">
        <f t="shared" ref="AJ8:AJ19" si="10">AG8+AH8</f>
        <v>1364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'30.Spieltag'!AJ9</f>
        <v>1319</v>
      </c>
      <c r="AI9" s="28">
        <f>'30.Spieltag'!AK9</f>
        <v>1</v>
      </c>
      <c r="AJ9" s="23">
        <f t="shared" si="10"/>
        <v>1364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'13.Spieltag'!B10</f>
        <v>shiny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12"/>
        <v>5</v>
      </c>
      <c r="AD10" s="27"/>
      <c r="AE10" s="25"/>
      <c r="AF10" s="19"/>
      <c r="AG10" s="20">
        <f t="shared" si="9"/>
        <v>45</v>
      </c>
      <c r="AH10" s="21">
        <f>'30.Spieltag'!AJ10</f>
        <v>1319</v>
      </c>
      <c r="AI10" s="28">
        <f>'30.Spieltag'!AK10</f>
        <v>1</v>
      </c>
      <c r="AJ10" s="23">
        <f t="shared" si="10"/>
        <v>1364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Nico1904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12"/>
        <v>5</v>
      </c>
      <c r="AD11" s="27"/>
      <c r="AE11" s="25"/>
      <c r="AF11" s="19"/>
      <c r="AG11" s="20">
        <f t="shared" si="9"/>
        <v>45</v>
      </c>
      <c r="AH11" s="21">
        <f>'30.Spieltag'!AJ11</f>
        <v>1316</v>
      </c>
      <c r="AI11" s="28">
        <f>'30.Spieltag'!AK11</f>
        <v>4</v>
      </c>
      <c r="AJ11" s="23">
        <f t="shared" si="10"/>
        <v>1361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12"/>
        <v>5</v>
      </c>
      <c r="AD12" s="26"/>
      <c r="AE12" s="25"/>
      <c r="AF12" s="19"/>
      <c r="AG12" s="20">
        <f t="shared" si="9"/>
        <v>45</v>
      </c>
      <c r="AH12" s="21">
        <f>'30.Spieltag'!AJ12</f>
        <v>1315</v>
      </c>
      <c r="AI12" s="28">
        <f>'30.Spieltag'!AK12</f>
        <v>5</v>
      </c>
      <c r="AJ12" s="23">
        <f t="shared" si="10"/>
        <v>1360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atschi91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12"/>
        <v>5</v>
      </c>
      <c r="AD13" s="27"/>
      <c r="AE13" s="25"/>
      <c r="AF13" s="19"/>
      <c r="AG13" s="20">
        <f t="shared" si="9"/>
        <v>45</v>
      </c>
      <c r="AH13" s="21">
        <f>'30.Spieltag'!AJ13</f>
        <v>1314</v>
      </c>
      <c r="AI13" s="28">
        <f>'30.Spieltag'!AK13</f>
        <v>6</v>
      </c>
      <c r="AJ13" s="23">
        <f t="shared" si="10"/>
        <v>1359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FlorianS04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12"/>
        <v>5</v>
      </c>
      <c r="AD14" s="27"/>
      <c r="AE14" s="25"/>
      <c r="AF14" s="19"/>
      <c r="AG14" s="20">
        <f t="shared" si="9"/>
        <v>45</v>
      </c>
      <c r="AH14" s="21">
        <f>'30.Spieltag'!AJ14</f>
        <v>1314</v>
      </c>
      <c r="AI14" s="28">
        <f>'30.Spieltag'!AK14</f>
        <v>6</v>
      </c>
      <c r="AJ14" s="23">
        <f t="shared" si="10"/>
        <v>1359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Thomas Bülles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>IF(OR(EXACT($X$7,X15)*(EXACT($Y$7,Y15)))=TRUE,$AO$9,IF(($Y$7-$X$7=Y15-X15),#REF!,IF(OR(EXACT($X$7&gt;$Y$7,X15&gt;Y15)*EXACT($X$7=$Y$7,X15=Y15)*EXACT($X$7&lt;$Y$7,X15&lt;Y15)),$AO$7,0)))</f>
        <v>5</v>
      </c>
      <c r="AA15" s="17"/>
      <c r="AB15" s="18"/>
      <c r="AC15" s="19" t="str">
        <f t="shared" si="12"/>
        <v>5</v>
      </c>
      <c r="AD15" s="27"/>
      <c r="AE15" s="25"/>
      <c r="AF15" s="19"/>
      <c r="AG15" s="20">
        <f t="shared" si="9"/>
        <v>45</v>
      </c>
      <c r="AH15" s="21">
        <f>'30.Spieltag'!AJ15</f>
        <v>1314</v>
      </c>
      <c r="AI15" s="28">
        <f>'30.Spieltag'!AK15</f>
        <v>6</v>
      </c>
      <c r="AJ15" s="23">
        <f t="shared" si="10"/>
        <v>1359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>IF(OR(EXACT($X$7,X16)*(EXACT($Y$7,Y16)))=TRUE,$AO$9,IF(($Y$7-$X$7=Y16-X16),#REF!,IF(OR(EXACT($X$7&gt;$Y$7,X16&gt;Y16)*EXACT($X$7=$Y$7,X16=Y16)*EXACT($X$7&lt;$Y$7,X16&lt;Y16)),$AO$7,0)))</f>
        <v>5</v>
      </c>
      <c r="AA16" s="17"/>
      <c r="AB16" s="18"/>
      <c r="AC16" s="19" t="str">
        <f t="shared" si="12"/>
        <v>5</v>
      </c>
      <c r="AD16" s="27"/>
      <c r="AE16" s="25"/>
      <c r="AF16" s="19"/>
      <c r="AG16" s="20">
        <f t="shared" si="9"/>
        <v>45</v>
      </c>
      <c r="AH16" s="21">
        <f>'30.Spieltag'!AJ16</f>
        <v>1313</v>
      </c>
      <c r="AI16" s="28">
        <f>'30.Spieltag'!AK16</f>
        <v>9</v>
      </c>
      <c r="AJ16" s="23">
        <f t="shared" si="10"/>
        <v>1358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Reinhold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>IF(OR(EXACT($X$7,X17)*(EXACT($Y$7,Y17)))=TRUE,$AO$9,IF(($Y$7-$X$7=Y17-X17),$AO$8,IF(OR(EXACT($X$7&gt;$Y$7,X17&gt;Y17)*EXACT($X$7=$Y$7,X17=Y17)*EXACT($X$7&lt;$Y$7,X17&lt;Y17)),$AO$7,0)))</f>
        <v>5</v>
      </c>
      <c r="AA17" s="17"/>
      <c r="AB17" s="18"/>
      <c r="AC17" s="19" t="str">
        <f t="shared" si="12"/>
        <v>5</v>
      </c>
      <c r="AD17" s="27"/>
      <c r="AE17" s="25"/>
      <c r="AF17" s="19"/>
      <c r="AG17" s="20">
        <f t="shared" si="9"/>
        <v>45</v>
      </c>
      <c r="AH17" s="21">
        <f>'30.Spieltag'!AJ17</f>
        <v>1313</v>
      </c>
      <c r="AI17" s="28">
        <f>'30.Spieltag'!AK17</f>
        <v>9</v>
      </c>
      <c r="AJ17" s="23">
        <f t="shared" si="10"/>
        <v>1358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Schalt04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>IF(OR(EXACT($X$7,X18)*(EXACT($Y$7,Y18)))=TRUE,$AO$9,IF(($Y$7-$X$7=Y18-X18),$AO$8,IF(OR(EXACT($X$7&gt;$Y$7,X18&gt;Y18)*EXACT($X$7=$Y$7,X18=Y18)*EXACT($X$7&lt;$Y$7,X18&lt;Y18)),$AO$7,0)))</f>
        <v>5</v>
      </c>
      <c r="AA18" s="17"/>
      <c r="AB18" s="18"/>
      <c r="AC18" s="19" t="str">
        <f t="shared" si="12"/>
        <v>5</v>
      </c>
      <c r="AD18" s="27"/>
      <c r="AE18" s="25"/>
      <c r="AF18" s="19"/>
      <c r="AG18" s="20">
        <f t="shared" si="9"/>
        <v>45</v>
      </c>
      <c r="AH18" s="21">
        <f>'30.Spieltag'!AJ18</f>
        <v>1312</v>
      </c>
      <c r="AI18" s="28">
        <f>'30.Spieltag'!AK18</f>
        <v>11</v>
      </c>
      <c r="AJ18" s="23">
        <f t="shared" si="10"/>
        <v>1357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>IF(OR(EXACT($X$7,X19)*(EXACT($Y$7,Y19)))=TRUE,$AO$9,IF(($Y$7-$X$7=Y19-X19),$AO$8,IF(OR(EXACT($X$7&gt;$Y$7,X19&gt;Y19)*EXACT($X$7=$Y$7,X19=Y19)*EXACT($X$7&lt;$Y$7,X19&lt;Y19)),$AO$7,0)))</f>
        <v>5</v>
      </c>
      <c r="AA19" s="17"/>
      <c r="AB19" s="18"/>
      <c r="AC19" s="19" t="str">
        <f t="shared" si="12"/>
        <v>5</v>
      </c>
      <c r="AD19" s="27"/>
      <c r="AE19" s="25"/>
      <c r="AF19" s="19"/>
      <c r="AG19" s="20">
        <f t="shared" si="9"/>
        <v>45</v>
      </c>
      <c r="AH19" s="21">
        <f>'30.Spieltag'!AJ19</f>
        <v>1311</v>
      </c>
      <c r="AI19" s="28">
        <f>'30.Spieltag'!AK19</f>
        <v>12</v>
      </c>
      <c r="AJ19" s="23">
        <f t="shared" si="10"/>
        <v>1356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>IF(OR(EXACT($X$7,X20)*(EXACT($Y$7,Y20)))=TRUE,$AO$9,IF(($Y$7-$X$7=Y20-X20),#REF!,IF(OR(EXACT($X$7&gt;$Y$7,X20&gt;Y20)*EXACT($X$7=$Y$7,X20=Y20)*EXACT($X$7&lt;$Y$7,X20&lt;Y20)),$AO$7,0)))</f>
        <v>5</v>
      </c>
      <c r="AA20" s="17"/>
      <c r="AB20" s="18"/>
      <c r="AC20" s="19" t="str">
        <f t="shared" si="12"/>
        <v>5</v>
      </c>
      <c r="AD20" s="27"/>
      <c r="AE20" s="25"/>
      <c r="AF20" s="19"/>
      <c r="AG20" s="20">
        <f>E20+H20+K20+N20+Q20+T20+W20+Z20+AC20+AF20</f>
        <v>45</v>
      </c>
      <c r="AH20" s="21">
        <f>'30.Spieltag'!AJ20</f>
        <v>1311</v>
      </c>
      <c r="AI20" s="28">
        <f>'30.Spieltag'!AK20</f>
        <v>12</v>
      </c>
      <c r="AJ20" s="23">
        <f>AG20+AH20</f>
        <v>1356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Lola04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>IF(OR(EXACT($X$7,X21)*(EXACT($Y$7,Y21)))=TRUE,$AO$9,IF(($Y$7-$X$7=Y21-X21),$AO16,IF(OR(EXACT($X$7&gt;$Y$7,X21&gt;Y21)*EXACT($X$7=$Y$7,X21=Y21)*EXACT($X$7&lt;$Y$7,X21&lt;Y21)),$AO$7,0)))</f>
        <v>5</v>
      </c>
      <c r="AA21" s="17"/>
      <c r="AB21" s="18"/>
      <c r="AC21" s="19" t="str">
        <f t="shared" si="12"/>
        <v>5</v>
      </c>
      <c r="AD21" s="27"/>
      <c r="AE21" s="25"/>
      <c r="AF21" s="19"/>
      <c r="AG21" s="20">
        <f>E21+H21+K21+N21+Q21+T21+W21+Z21+AC21+AF21</f>
        <v>45</v>
      </c>
      <c r="AH21" s="21">
        <f>'30.Spieltag'!AJ21</f>
        <v>1310</v>
      </c>
      <c r="AI21" s="28">
        <f>'30.Spieltag'!AK21</f>
        <v>14</v>
      </c>
      <c r="AJ21" s="23">
        <f>AG21+AH21</f>
        <v>1355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UltraGE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>IF(OR(EXACT($X$7,X22)*(EXACT($Y$7,Y22)))=TRUE,$AO$9,IF(($Y$7-$X$7=Y22-X22),$AO$8,IF(OR(EXACT($X$7&gt;$Y$7,X22&gt;Y22)*EXACT($X$7=$Y$7,X22=Y22)*EXACT($X$7&lt;$Y$7,X22&lt;Y22)),$AO$7,0)))</f>
        <v>5</v>
      </c>
      <c r="AA22" s="17"/>
      <c r="AB22" s="18"/>
      <c r="AC22" s="19" t="str">
        <f t="shared" si="12"/>
        <v>5</v>
      </c>
      <c r="AD22" s="27"/>
      <c r="AE22" s="25"/>
      <c r="AF22" s="19"/>
      <c r="AG22" s="20">
        <f>E22+H22+K22+N22+Q22+T22+W22+Z22+AC22+AF22</f>
        <v>45</v>
      </c>
      <c r="AH22" s="21">
        <f>'30.Spieltag'!AJ22</f>
        <v>1310</v>
      </c>
      <c r="AI22" s="28">
        <f>'30.Spieltag'!AK22</f>
        <v>14</v>
      </c>
      <c r="AJ22" s="23">
        <f>AG22+AH22</f>
        <v>1355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Mike04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>IF(OR(EXACT($X$7,X23)*(EXACT($Y$7,Y23)))=TRUE,$AO$9,IF(($Y$7-$X$7=Y23-X23),$AO$8,IF(OR(EXACT($X$7&gt;$Y$7,X23&gt;Y23)*EXACT($X$7=$Y$7,X23=Y23)*EXACT($X$7&lt;$Y$7,X23&lt;Y23)),$AO$7,0)))</f>
        <v>5</v>
      </c>
      <c r="AA23" s="17"/>
      <c r="AB23" s="18"/>
      <c r="AC23" s="19" t="str">
        <f t="shared" si="12"/>
        <v>5</v>
      </c>
      <c r="AD23" s="27"/>
      <c r="AE23" s="25"/>
      <c r="AF23" s="19"/>
      <c r="AG23" s="20">
        <f>E23+H23+K23+N23+Q23+T23+W23+Z23+AC23+AF23</f>
        <v>45</v>
      </c>
      <c r="AH23" s="21">
        <f>'30.Spieltag'!AJ23</f>
        <v>1309</v>
      </c>
      <c r="AI23" s="28">
        <f>'30.Spieltag'!AK23</f>
        <v>16</v>
      </c>
      <c r="AJ23" s="23">
        <f>AG23+AH23</f>
        <v>1354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/>
      <c r="AB24" s="18"/>
      <c r="AC24" s="19" t="str">
        <f t="shared" si="12"/>
        <v>5</v>
      </c>
      <c r="AD24" s="27"/>
      <c r="AE24" s="25"/>
      <c r="AF24" s="19"/>
      <c r="AG24" s="20">
        <f>E24+H24+K24+N24+Q24+T24+W24+Z24+AC24+AF24</f>
        <v>45</v>
      </c>
      <c r="AH24" s="21">
        <f>'30.Spieltag'!AJ24</f>
        <v>1307</v>
      </c>
      <c r="AI24" s="28">
        <f>'30.Spieltag'!AK24</f>
        <v>17</v>
      </c>
      <c r="AJ24" s="23">
        <f>AG24+AH24</f>
        <v>1352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1:A3 A5:A26 A31:A1048576">
    <cfRule type="colorScale" priority="7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2" priority="6">
      <formula>($AG8&gt;40)</formula>
    </cfRule>
  </conditionalFormatting>
  <conditionalFormatting sqref="C1 F1 I1 R1 U1 X1 AA1 I3 L3 O3 R3 U3 X3 AA3">
    <cfRule type="cellIs" dxfId="21" priority="2" operator="equal">
      <formula>"Schalke 04"</formula>
    </cfRule>
  </conditionalFormatting>
  <conditionalFormatting sqref="L1 O1 C3 F3">
    <cfRule type="cellIs" dxfId="20" priority="3" operator="equal">
      <formula>"Schalke 04"</formula>
    </cfRule>
  </conditionalFormatting>
  <conditionalFormatting sqref="AG1:AG26 AG28:AG1048576">
    <cfRule type="top10" dxfId="19" priority="1421" rank="3"/>
  </conditionalFormatting>
  <conditionalFormatting sqref="AI8:AI26">
    <cfRule type="colorScale" priority="11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8" priority="70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104"/>
  <sheetViews>
    <sheetView topLeftCell="B7" workbookViewId="0">
      <selection activeCell="AH22" sqref="AH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45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1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'31.Spieltag'!AJ8</f>
        <v>1364</v>
      </c>
      <c r="AI8" s="28">
        <f>'31.Spieltag'!AK8</f>
        <v>1</v>
      </c>
      <c r="AJ8" s="23">
        <f t="shared" ref="AJ8:AJ19" si="10">AG8+AH8</f>
        <v>1409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'31.Spieltag'!AJ9</f>
        <v>1364</v>
      </c>
      <c r="AI9" s="28">
        <f>'31.Spieltag'!AK9</f>
        <v>1</v>
      </c>
      <c r="AJ9" s="23">
        <f t="shared" si="10"/>
        <v>1409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'13.Spieltag'!B10</f>
        <v>shiny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12"/>
        <v>5</v>
      </c>
      <c r="AD10" s="27"/>
      <c r="AE10" s="25"/>
      <c r="AF10" s="19"/>
      <c r="AG10" s="20">
        <f t="shared" si="9"/>
        <v>45</v>
      </c>
      <c r="AH10" s="21">
        <f>'31.Spieltag'!AJ10</f>
        <v>1364</v>
      </c>
      <c r="AI10" s="28">
        <f>'31.Spieltag'!AK10</f>
        <v>1</v>
      </c>
      <c r="AJ10" s="23">
        <f t="shared" si="10"/>
        <v>1409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Nico1904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12"/>
        <v>5</v>
      </c>
      <c r="AD11" s="27"/>
      <c r="AE11" s="25"/>
      <c r="AF11" s="19"/>
      <c r="AG11" s="20">
        <f t="shared" si="9"/>
        <v>45</v>
      </c>
      <c r="AH11" s="21">
        <f>'31.Spieltag'!AJ11</f>
        <v>1361</v>
      </c>
      <c r="AI11" s="28">
        <f>'31.Spieltag'!AK11</f>
        <v>4</v>
      </c>
      <c r="AJ11" s="23">
        <f t="shared" si="10"/>
        <v>1406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12"/>
        <v>5</v>
      </c>
      <c r="AD12" s="26"/>
      <c r="AE12" s="25"/>
      <c r="AF12" s="19"/>
      <c r="AG12" s="20">
        <f t="shared" si="9"/>
        <v>45</v>
      </c>
      <c r="AH12" s="21">
        <f>'31.Spieltag'!AJ12</f>
        <v>1360</v>
      </c>
      <c r="AI12" s="28">
        <f>'31.Spieltag'!AK12</f>
        <v>5</v>
      </c>
      <c r="AJ12" s="23">
        <f t="shared" si="10"/>
        <v>1405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atschi91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12"/>
        <v>5</v>
      </c>
      <c r="AD13" s="27"/>
      <c r="AE13" s="25"/>
      <c r="AF13" s="19"/>
      <c r="AG13" s="20">
        <f t="shared" si="9"/>
        <v>45</v>
      </c>
      <c r="AH13" s="21">
        <f>'31.Spieltag'!AJ13</f>
        <v>1359</v>
      </c>
      <c r="AI13" s="28">
        <f>'31.Spieltag'!AK13</f>
        <v>6</v>
      </c>
      <c r="AJ13" s="23">
        <f t="shared" si="10"/>
        <v>1404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FlorianS04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12"/>
        <v>5</v>
      </c>
      <c r="AD14" s="27"/>
      <c r="AE14" s="25"/>
      <c r="AF14" s="19"/>
      <c r="AG14" s="20">
        <f t="shared" si="9"/>
        <v>45</v>
      </c>
      <c r="AH14" s="21">
        <f>'31.Spieltag'!AJ14</f>
        <v>1359</v>
      </c>
      <c r="AI14" s="28">
        <f>'31.Spieltag'!AK14</f>
        <v>6</v>
      </c>
      <c r="AJ14" s="23">
        <f t="shared" si="10"/>
        <v>1404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Thomas Bülles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>IF(OR(EXACT($X$7,X15)*(EXACT($Y$7,Y15)))=TRUE,$AO$9,IF(($Y$7-$X$7=Y15-X15),#REF!,IF(OR(EXACT($X$7&gt;$Y$7,X15&gt;Y15)*EXACT($X$7=$Y$7,X15=Y15)*EXACT($X$7&lt;$Y$7,X15&lt;Y15)),$AO$7,0)))</f>
        <v>5</v>
      </c>
      <c r="AA15" s="17"/>
      <c r="AB15" s="18"/>
      <c r="AC15" s="19" t="str">
        <f t="shared" si="12"/>
        <v>5</v>
      </c>
      <c r="AD15" s="27"/>
      <c r="AE15" s="25"/>
      <c r="AF15" s="19"/>
      <c r="AG15" s="20">
        <f t="shared" si="9"/>
        <v>45</v>
      </c>
      <c r="AH15" s="21">
        <f>'31.Spieltag'!AJ15</f>
        <v>1359</v>
      </c>
      <c r="AI15" s="28">
        <f>'31.Spieltag'!AK15</f>
        <v>6</v>
      </c>
      <c r="AJ15" s="23">
        <f t="shared" si="10"/>
        <v>1404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>IF(OR(EXACT($X$7,X16)*(EXACT($Y$7,Y16)))=TRUE,$AO$9,IF(($Y$7-$X$7=Y16-X16),#REF!,IF(OR(EXACT($X$7&gt;$Y$7,X16&gt;Y16)*EXACT($X$7=$Y$7,X16=Y16)*EXACT($X$7&lt;$Y$7,X16&lt;Y16)),$AO$7,0)))</f>
        <v>5</v>
      </c>
      <c r="AA16" s="17"/>
      <c r="AB16" s="18"/>
      <c r="AC16" s="19" t="str">
        <f t="shared" si="12"/>
        <v>5</v>
      </c>
      <c r="AD16" s="27"/>
      <c r="AE16" s="25"/>
      <c r="AF16" s="19"/>
      <c r="AG16" s="20">
        <f t="shared" si="9"/>
        <v>45</v>
      </c>
      <c r="AH16" s="21">
        <f>'31.Spieltag'!AJ16</f>
        <v>1358</v>
      </c>
      <c r="AI16" s="28">
        <f>'31.Spieltag'!AK16</f>
        <v>9</v>
      </c>
      <c r="AJ16" s="23">
        <f t="shared" si="10"/>
        <v>1403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Reinhold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>IF(OR(EXACT($X$7,X17)*(EXACT($Y$7,Y17)))=TRUE,$AO$9,IF(($Y$7-$X$7=Y17-X17),$AO$8,IF(OR(EXACT($X$7&gt;$Y$7,X17&gt;Y17)*EXACT($X$7=$Y$7,X17=Y17)*EXACT($X$7&lt;$Y$7,X17&lt;Y17)),$AO$7,0)))</f>
        <v>5</v>
      </c>
      <c r="AA17" s="17"/>
      <c r="AB17" s="18"/>
      <c r="AC17" s="19" t="str">
        <f t="shared" si="12"/>
        <v>5</v>
      </c>
      <c r="AD17" s="27"/>
      <c r="AE17" s="25"/>
      <c r="AF17" s="19"/>
      <c r="AG17" s="20">
        <f t="shared" si="9"/>
        <v>45</v>
      </c>
      <c r="AH17" s="21">
        <f>'31.Spieltag'!AJ17</f>
        <v>1358</v>
      </c>
      <c r="AI17" s="28">
        <f>'31.Spieltag'!AK17</f>
        <v>9</v>
      </c>
      <c r="AJ17" s="23">
        <f t="shared" si="10"/>
        <v>1403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Schalt04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>IF(OR(EXACT($X$7,X18)*(EXACT($Y$7,Y18)))=TRUE,$AO$9,IF(($Y$7-$X$7=Y18-X18),$AO$8,IF(OR(EXACT($X$7&gt;$Y$7,X18&gt;Y18)*EXACT($X$7=$Y$7,X18=Y18)*EXACT($X$7&lt;$Y$7,X18&lt;Y18)),$AO$7,0)))</f>
        <v>5</v>
      </c>
      <c r="AA18" s="17"/>
      <c r="AB18" s="18"/>
      <c r="AC18" s="19" t="str">
        <f t="shared" si="12"/>
        <v>5</v>
      </c>
      <c r="AD18" s="27"/>
      <c r="AE18" s="25"/>
      <c r="AF18" s="19"/>
      <c r="AG18" s="20">
        <f t="shared" si="9"/>
        <v>45</v>
      </c>
      <c r="AH18" s="21">
        <f>'31.Spieltag'!AJ18</f>
        <v>1357</v>
      </c>
      <c r="AI18" s="28">
        <f>'31.Spieltag'!AK18</f>
        <v>11</v>
      </c>
      <c r="AJ18" s="23">
        <f t="shared" si="10"/>
        <v>1402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>IF(OR(EXACT($X$7,X19)*(EXACT($Y$7,Y19)))=TRUE,$AO$9,IF(($Y$7-$X$7=Y19-X19),$AO$8,IF(OR(EXACT($X$7&gt;$Y$7,X19&gt;Y19)*EXACT($X$7=$Y$7,X19=Y19)*EXACT($X$7&lt;$Y$7,X19&lt;Y19)),$AO$7,0)))</f>
        <v>5</v>
      </c>
      <c r="AA19" s="17"/>
      <c r="AB19" s="18"/>
      <c r="AC19" s="19" t="str">
        <f t="shared" si="12"/>
        <v>5</v>
      </c>
      <c r="AD19" s="27"/>
      <c r="AE19" s="25"/>
      <c r="AF19" s="19"/>
      <c r="AG19" s="20">
        <f t="shared" si="9"/>
        <v>45</v>
      </c>
      <c r="AH19" s="21">
        <f>'31.Spieltag'!AJ19</f>
        <v>1356</v>
      </c>
      <c r="AI19" s="28">
        <f>'31.Spieltag'!AK19</f>
        <v>12</v>
      </c>
      <c r="AJ19" s="23">
        <f t="shared" si="10"/>
        <v>1401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>IF(OR(EXACT($X$7,X20)*(EXACT($Y$7,Y20)))=TRUE,$AO$9,IF(($Y$7-$X$7=Y20-X20),#REF!,IF(OR(EXACT($X$7&gt;$Y$7,X20&gt;Y20)*EXACT($X$7=$Y$7,X20=Y20)*EXACT($X$7&lt;$Y$7,X20&lt;Y20)),$AO$7,0)))</f>
        <v>5</v>
      </c>
      <c r="AA20" s="17"/>
      <c r="AB20" s="18"/>
      <c r="AC20" s="19" t="str">
        <f t="shared" si="12"/>
        <v>5</v>
      </c>
      <c r="AD20" s="27"/>
      <c r="AE20" s="25"/>
      <c r="AF20" s="19"/>
      <c r="AG20" s="20">
        <f>E20+H20+K20+N20+Q20+T20+W20+Z20+AC20+AF20</f>
        <v>45</v>
      </c>
      <c r="AH20" s="21">
        <f>'31.Spieltag'!AJ20</f>
        <v>1356</v>
      </c>
      <c r="AI20" s="28">
        <f>'31.Spieltag'!AK20</f>
        <v>12</v>
      </c>
      <c r="AJ20" s="23">
        <f>AG20+AH20</f>
        <v>1401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Lola04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>IF(OR(EXACT($X$7,X21)*(EXACT($Y$7,Y21)))=TRUE,$AO$9,IF(($Y$7-$X$7=Y21-X21),$AO16,IF(OR(EXACT($X$7&gt;$Y$7,X21&gt;Y21)*EXACT($X$7=$Y$7,X21=Y21)*EXACT($X$7&lt;$Y$7,X21&lt;Y21)),$AO$7,0)))</f>
        <v>5</v>
      </c>
      <c r="AA21" s="17"/>
      <c r="AB21" s="18"/>
      <c r="AC21" s="19" t="str">
        <f t="shared" si="12"/>
        <v>5</v>
      </c>
      <c r="AD21" s="27"/>
      <c r="AE21" s="25"/>
      <c r="AF21" s="19"/>
      <c r="AG21" s="20">
        <f>E21+H21+K21+N21+Q21+T21+W21+Z21+AC21+AF21</f>
        <v>45</v>
      </c>
      <c r="AH21" s="21">
        <f>'31.Spieltag'!AJ21</f>
        <v>1355</v>
      </c>
      <c r="AI21" s="28">
        <f>'31.Spieltag'!AK21</f>
        <v>14</v>
      </c>
      <c r="AJ21" s="23">
        <f>AG21+AH21</f>
        <v>1400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UltraGE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>IF(OR(EXACT($X$7,X22)*(EXACT($Y$7,Y22)))=TRUE,$AO$9,IF(($Y$7-$X$7=Y22-X22),$AO$8,IF(OR(EXACT($X$7&gt;$Y$7,X22&gt;Y22)*EXACT($X$7=$Y$7,X22=Y22)*EXACT($X$7&lt;$Y$7,X22&lt;Y22)),$AO$7,0)))</f>
        <v>5</v>
      </c>
      <c r="AA22" s="17"/>
      <c r="AB22" s="18"/>
      <c r="AC22" s="19" t="str">
        <f t="shared" si="12"/>
        <v>5</v>
      </c>
      <c r="AD22" s="27"/>
      <c r="AE22" s="25"/>
      <c r="AF22" s="19"/>
      <c r="AG22" s="20">
        <f>E22+H22+K22+N22+Q22+T22+W22+Z22+AC22+AF22</f>
        <v>45</v>
      </c>
      <c r="AH22" s="21">
        <f>'31.Spieltag'!AJ22</f>
        <v>1355</v>
      </c>
      <c r="AI22" s="28">
        <f>'31.Spieltag'!AK22</f>
        <v>14</v>
      </c>
      <c r="AJ22" s="23">
        <f>AG22+AH22</f>
        <v>1400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Mike04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>IF(OR(EXACT($X$7,X23)*(EXACT($Y$7,Y23)))=TRUE,$AO$9,IF(($Y$7-$X$7=Y23-X23),$AO$8,IF(OR(EXACT($X$7&gt;$Y$7,X23&gt;Y23)*EXACT($X$7=$Y$7,X23=Y23)*EXACT($X$7&lt;$Y$7,X23&lt;Y23)),$AO$7,0)))</f>
        <v>5</v>
      </c>
      <c r="AA23" s="17"/>
      <c r="AB23" s="18"/>
      <c r="AC23" s="19" t="str">
        <f t="shared" si="12"/>
        <v>5</v>
      </c>
      <c r="AD23" s="27"/>
      <c r="AE23" s="25"/>
      <c r="AF23" s="19"/>
      <c r="AG23" s="20">
        <f>E23+H23+K23+N23+Q23+T23+W23+Z23+AC23+AF23</f>
        <v>45</v>
      </c>
      <c r="AH23" s="21">
        <f>'31.Spieltag'!AJ23</f>
        <v>1354</v>
      </c>
      <c r="AI23" s="28">
        <f>'31.Spieltag'!AK23</f>
        <v>16</v>
      </c>
      <c r="AJ23" s="23">
        <f>AG23+AH23</f>
        <v>1399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/>
      <c r="AB24" s="18"/>
      <c r="AC24" s="19" t="str">
        <f t="shared" si="12"/>
        <v>5</v>
      </c>
      <c r="AD24" s="27"/>
      <c r="AE24" s="25"/>
      <c r="AF24" s="19"/>
      <c r="AG24" s="20">
        <f>E24+H24+K24+N24+Q24+T24+W24+Z24+AC24+AF24</f>
        <v>45</v>
      </c>
      <c r="AH24" s="21">
        <f>'31.Spieltag'!AJ24</f>
        <v>1352</v>
      </c>
      <c r="AI24" s="28">
        <f>'31.Spieltag'!AK24</f>
        <v>17</v>
      </c>
      <c r="AJ24" s="23">
        <f>AG24+AH24</f>
        <v>1397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7" priority="6">
      <formula>($AG8&gt;40)</formula>
    </cfRule>
  </conditionalFormatting>
  <conditionalFormatting sqref="C1 L1 O1 R1 U1 X1 AA1 F3 U3 AA3">
    <cfRule type="cellIs" dxfId="16" priority="2" operator="equal">
      <formula>"Schalke 04"</formula>
    </cfRule>
  </conditionalFormatting>
  <conditionalFormatting sqref="F1 I1 C3 I3 L3 O3 R3 X3">
    <cfRule type="cellIs" dxfId="15" priority="3" operator="equal">
      <formula>"Schalke 04"</formula>
    </cfRule>
  </conditionalFormatting>
  <conditionalFormatting sqref="AG1:AG26 AG28:AG1048576">
    <cfRule type="top10" dxfId="14" priority="1416" rank="3"/>
  </conditionalFormatting>
  <conditionalFormatting sqref="AI8:AI26">
    <cfRule type="colorScale" priority="11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" priority="69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O104"/>
  <sheetViews>
    <sheetView workbookViewId="0">
      <selection activeCell="A8" sqref="A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46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1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'32.Spieltag'!AJ8</f>
        <v>1409</v>
      </c>
      <c r="AI8" s="28">
        <f>'32.Spieltag'!AK8</f>
        <v>1</v>
      </c>
      <c r="AJ8" s="23">
        <f t="shared" ref="AJ8:AJ19" si="10">AG8+AH8</f>
        <v>1454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'32.Spieltag'!AJ9</f>
        <v>1409</v>
      </c>
      <c r="AI9" s="28">
        <f>'32.Spieltag'!AK9</f>
        <v>1</v>
      </c>
      <c r="AJ9" s="23">
        <f t="shared" si="10"/>
        <v>1454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'13.Spieltag'!B10</f>
        <v>shiny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12"/>
        <v>5</v>
      </c>
      <c r="AD10" s="27"/>
      <c r="AE10" s="25"/>
      <c r="AF10" s="19"/>
      <c r="AG10" s="20">
        <f t="shared" si="9"/>
        <v>45</v>
      </c>
      <c r="AH10" s="21">
        <f>'32.Spieltag'!AJ10</f>
        <v>1409</v>
      </c>
      <c r="AI10" s="28">
        <f>'32.Spieltag'!AK10</f>
        <v>1</v>
      </c>
      <c r="AJ10" s="23">
        <f t="shared" si="10"/>
        <v>1454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Nico1904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12"/>
        <v>5</v>
      </c>
      <c r="AD11" s="27"/>
      <c r="AE11" s="25"/>
      <c r="AF11" s="19"/>
      <c r="AG11" s="20">
        <f t="shared" si="9"/>
        <v>45</v>
      </c>
      <c r="AH11" s="21">
        <f>'32.Spieltag'!AJ11</f>
        <v>1406</v>
      </c>
      <c r="AI11" s="28">
        <f>'32.Spieltag'!AK11</f>
        <v>4</v>
      </c>
      <c r="AJ11" s="23">
        <f t="shared" si="10"/>
        <v>1451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12"/>
        <v>5</v>
      </c>
      <c r="AD12" s="26"/>
      <c r="AE12" s="25"/>
      <c r="AF12" s="19"/>
      <c r="AG12" s="20">
        <f t="shared" si="9"/>
        <v>45</v>
      </c>
      <c r="AH12" s="21">
        <f>'32.Spieltag'!AJ12</f>
        <v>1405</v>
      </c>
      <c r="AI12" s="28">
        <f>'32.Spieltag'!AK12</f>
        <v>5</v>
      </c>
      <c r="AJ12" s="23">
        <f t="shared" si="10"/>
        <v>1450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atschi91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12"/>
        <v>5</v>
      </c>
      <c r="AD13" s="27"/>
      <c r="AE13" s="25"/>
      <c r="AF13" s="19"/>
      <c r="AG13" s="20">
        <f t="shared" si="9"/>
        <v>45</v>
      </c>
      <c r="AH13" s="21">
        <f>'32.Spieltag'!AJ13</f>
        <v>1404</v>
      </c>
      <c r="AI13" s="28">
        <f>'32.Spieltag'!AK13</f>
        <v>6</v>
      </c>
      <c r="AJ13" s="23">
        <f t="shared" si="10"/>
        <v>1449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FlorianS04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12"/>
        <v>5</v>
      </c>
      <c r="AD14" s="27"/>
      <c r="AE14" s="25"/>
      <c r="AF14" s="19"/>
      <c r="AG14" s="20">
        <f t="shared" si="9"/>
        <v>45</v>
      </c>
      <c r="AH14" s="21">
        <f>'32.Spieltag'!AJ14</f>
        <v>1404</v>
      </c>
      <c r="AI14" s="28">
        <f>'32.Spieltag'!AK14</f>
        <v>6</v>
      </c>
      <c r="AJ14" s="23">
        <f t="shared" si="10"/>
        <v>1449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Thomas Bülles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>IF(OR(EXACT($X$7,X15)*(EXACT($Y$7,Y15)))=TRUE,$AO$9,IF(($Y$7-$X$7=Y15-X15),#REF!,IF(OR(EXACT($X$7&gt;$Y$7,X15&gt;Y15)*EXACT($X$7=$Y$7,X15=Y15)*EXACT($X$7&lt;$Y$7,X15&lt;Y15)),$AO$7,0)))</f>
        <v>5</v>
      </c>
      <c r="AA15" s="17"/>
      <c r="AB15" s="18"/>
      <c r="AC15" s="19" t="str">
        <f t="shared" si="12"/>
        <v>5</v>
      </c>
      <c r="AD15" s="27"/>
      <c r="AE15" s="25"/>
      <c r="AF15" s="19"/>
      <c r="AG15" s="20">
        <f t="shared" si="9"/>
        <v>45</v>
      </c>
      <c r="AH15" s="21">
        <f>'32.Spieltag'!AJ15</f>
        <v>1404</v>
      </c>
      <c r="AI15" s="28">
        <f>'32.Spieltag'!AK15</f>
        <v>6</v>
      </c>
      <c r="AJ15" s="23">
        <f t="shared" si="10"/>
        <v>1449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>IF(OR(EXACT($X$7,X16)*(EXACT($Y$7,Y16)))=TRUE,$AO$9,IF(($Y$7-$X$7=Y16-X16),#REF!,IF(OR(EXACT($X$7&gt;$Y$7,X16&gt;Y16)*EXACT($X$7=$Y$7,X16=Y16)*EXACT($X$7&lt;$Y$7,X16&lt;Y16)),$AO$7,0)))</f>
        <v>5</v>
      </c>
      <c r="AA16" s="17"/>
      <c r="AB16" s="18"/>
      <c r="AC16" s="19" t="str">
        <f t="shared" si="12"/>
        <v>5</v>
      </c>
      <c r="AD16" s="27"/>
      <c r="AE16" s="25"/>
      <c r="AF16" s="19"/>
      <c r="AG16" s="20">
        <f t="shared" si="9"/>
        <v>45</v>
      </c>
      <c r="AH16" s="21">
        <f>'32.Spieltag'!AJ16</f>
        <v>1403</v>
      </c>
      <c r="AI16" s="28">
        <f>'32.Spieltag'!AK16</f>
        <v>9</v>
      </c>
      <c r="AJ16" s="23">
        <f t="shared" si="10"/>
        <v>1448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Reinhold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>IF(OR(EXACT($X$7,X17)*(EXACT($Y$7,Y17)))=TRUE,$AO$9,IF(($Y$7-$X$7=Y17-X17),$AO$8,IF(OR(EXACT($X$7&gt;$Y$7,X17&gt;Y17)*EXACT($X$7=$Y$7,X17=Y17)*EXACT($X$7&lt;$Y$7,X17&lt;Y17)),$AO$7,0)))</f>
        <v>5</v>
      </c>
      <c r="AA17" s="17"/>
      <c r="AB17" s="18"/>
      <c r="AC17" s="19" t="str">
        <f t="shared" si="12"/>
        <v>5</v>
      </c>
      <c r="AD17" s="27"/>
      <c r="AE17" s="25"/>
      <c r="AF17" s="19"/>
      <c r="AG17" s="20">
        <f t="shared" si="9"/>
        <v>45</v>
      </c>
      <c r="AH17" s="21">
        <f>'32.Spieltag'!AJ17</f>
        <v>1403</v>
      </c>
      <c r="AI17" s="28">
        <f>'32.Spieltag'!AK17</f>
        <v>9</v>
      </c>
      <c r="AJ17" s="23">
        <f t="shared" si="10"/>
        <v>1448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Schalt04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>IF(OR(EXACT($X$7,X18)*(EXACT($Y$7,Y18)))=TRUE,$AO$9,IF(($Y$7-$X$7=Y18-X18),$AO$8,IF(OR(EXACT($X$7&gt;$Y$7,X18&gt;Y18)*EXACT($X$7=$Y$7,X18=Y18)*EXACT($X$7&lt;$Y$7,X18&lt;Y18)),$AO$7,0)))</f>
        <v>5</v>
      </c>
      <c r="AA18" s="17"/>
      <c r="AB18" s="18"/>
      <c r="AC18" s="19" t="str">
        <f t="shared" si="12"/>
        <v>5</v>
      </c>
      <c r="AD18" s="27"/>
      <c r="AE18" s="25"/>
      <c r="AF18" s="19"/>
      <c r="AG18" s="20">
        <f t="shared" si="9"/>
        <v>45</v>
      </c>
      <c r="AH18" s="21">
        <f>'32.Spieltag'!AJ18</f>
        <v>1402</v>
      </c>
      <c r="AI18" s="28">
        <f>'32.Spieltag'!AK18</f>
        <v>11</v>
      </c>
      <c r="AJ18" s="23">
        <f t="shared" si="10"/>
        <v>1447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>IF(OR(EXACT($X$7,X19)*(EXACT($Y$7,Y19)))=TRUE,$AO$9,IF(($Y$7-$X$7=Y19-X19),$AO$8,IF(OR(EXACT($X$7&gt;$Y$7,X19&gt;Y19)*EXACT($X$7=$Y$7,X19=Y19)*EXACT($X$7&lt;$Y$7,X19&lt;Y19)),$AO$7,0)))</f>
        <v>5</v>
      </c>
      <c r="AA19" s="17"/>
      <c r="AB19" s="18"/>
      <c r="AC19" s="19" t="str">
        <f t="shared" si="12"/>
        <v>5</v>
      </c>
      <c r="AD19" s="27"/>
      <c r="AE19" s="25"/>
      <c r="AF19" s="19"/>
      <c r="AG19" s="20">
        <f t="shared" si="9"/>
        <v>45</v>
      </c>
      <c r="AH19" s="21">
        <f>'32.Spieltag'!AJ19</f>
        <v>1401</v>
      </c>
      <c r="AI19" s="28">
        <f>'32.Spieltag'!AK19</f>
        <v>12</v>
      </c>
      <c r="AJ19" s="23">
        <f t="shared" si="10"/>
        <v>1446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>IF(OR(EXACT($X$7,X20)*(EXACT($Y$7,Y20)))=TRUE,$AO$9,IF(($Y$7-$X$7=Y20-X20),#REF!,IF(OR(EXACT($X$7&gt;$Y$7,X20&gt;Y20)*EXACT($X$7=$Y$7,X20=Y20)*EXACT($X$7&lt;$Y$7,X20&lt;Y20)),$AO$7,0)))</f>
        <v>5</v>
      </c>
      <c r="AA20" s="17"/>
      <c r="AB20" s="18"/>
      <c r="AC20" s="19" t="str">
        <f t="shared" si="12"/>
        <v>5</v>
      </c>
      <c r="AD20" s="27"/>
      <c r="AE20" s="25"/>
      <c r="AF20" s="19"/>
      <c r="AG20" s="20">
        <f>E20+H20+K20+N20+Q20+T20+W20+Z20+AC20+AF20</f>
        <v>45</v>
      </c>
      <c r="AH20" s="21">
        <f>'32.Spieltag'!AJ20</f>
        <v>1401</v>
      </c>
      <c r="AI20" s="28">
        <f>'32.Spieltag'!AK20</f>
        <v>12</v>
      </c>
      <c r="AJ20" s="23">
        <f>AG20+AH20</f>
        <v>1446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Lola04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>IF(OR(EXACT($X$7,X21)*(EXACT($Y$7,Y21)))=TRUE,$AO$9,IF(($Y$7-$X$7=Y21-X21),$AO16,IF(OR(EXACT($X$7&gt;$Y$7,X21&gt;Y21)*EXACT($X$7=$Y$7,X21=Y21)*EXACT($X$7&lt;$Y$7,X21&lt;Y21)),$AO$7,0)))</f>
        <v>5</v>
      </c>
      <c r="AA21" s="17"/>
      <c r="AB21" s="18"/>
      <c r="AC21" s="19" t="str">
        <f t="shared" si="12"/>
        <v>5</v>
      </c>
      <c r="AD21" s="27"/>
      <c r="AE21" s="25"/>
      <c r="AF21" s="19"/>
      <c r="AG21" s="20">
        <f>E21+H21+K21+N21+Q21+T21+W21+Z21+AC21+AF21</f>
        <v>45</v>
      </c>
      <c r="AH21" s="21">
        <f>'32.Spieltag'!AJ21</f>
        <v>1400</v>
      </c>
      <c r="AI21" s="28">
        <f>'32.Spieltag'!AK21</f>
        <v>14</v>
      </c>
      <c r="AJ21" s="23">
        <f>AG21+AH21</f>
        <v>1445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UltraGE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>IF(OR(EXACT($X$7,X22)*(EXACT($Y$7,Y22)))=TRUE,$AO$9,IF(($Y$7-$X$7=Y22-X22),$AO$8,IF(OR(EXACT($X$7&gt;$Y$7,X22&gt;Y22)*EXACT($X$7=$Y$7,X22=Y22)*EXACT($X$7&lt;$Y$7,X22&lt;Y22)),$AO$7,0)))</f>
        <v>5</v>
      </c>
      <c r="AA22" s="17"/>
      <c r="AB22" s="18"/>
      <c r="AC22" s="19" t="str">
        <f t="shared" si="12"/>
        <v>5</v>
      </c>
      <c r="AD22" s="27"/>
      <c r="AE22" s="25"/>
      <c r="AF22" s="19"/>
      <c r="AG22" s="20">
        <f>E22+H22+K22+N22+Q22+T22+W22+Z22+AC22+AF22</f>
        <v>45</v>
      </c>
      <c r="AH22" s="21">
        <f>'32.Spieltag'!AJ22</f>
        <v>1400</v>
      </c>
      <c r="AI22" s="28">
        <f>'32.Spieltag'!AK22</f>
        <v>14</v>
      </c>
      <c r="AJ22" s="23">
        <f>AG22+AH22</f>
        <v>1445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Mike04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>IF(OR(EXACT($X$7,X23)*(EXACT($Y$7,Y23)))=TRUE,$AO$9,IF(($Y$7-$X$7=Y23-X23),$AO$8,IF(OR(EXACT($X$7&gt;$Y$7,X23&gt;Y23)*EXACT($X$7=$Y$7,X23=Y23)*EXACT($X$7&lt;$Y$7,X23&lt;Y23)),$AO$7,0)))</f>
        <v>5</v>
      </c>
      <c r="AA23" s="17"/>
      <c r="AB23" s="18"/>
      <c r="AC23" s="19" t="str">
        <f t="shared" si="12"/>
        <v>5</v>
      </c>
      <c r="AD23" s="27"/>
      <c r="AE23" s="25"/>
      <c r="AF23" s="19"/>
      <c r="AG23" s="20">
        <f>E23+H23+K23+N23+Q23+T23+W23+Z23+AC23+AF23</f>
        <v>45</v>
      </c>
      <c r="AH23" s="21">
        <f>'32.Spieltag'!AJ23</f>
        <v>1399</v>
      </c>
      <c r="AI23" s="28">
        <f>'32.Spieltag'!AK23</f>
        <v>16</v>
      </c>
      <c r="AJ23" s="23">
        <f>AG23+AH23</f>
        <v>1444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/>
      <c r="AB24" s="18"/>
      <c r="AC24" s="19" t="str">
        <f t="shared" si="12"/>
        <v>5</v>
      </c>
      <c r="AD24" s="27"/>
      <c r="AE24" s="25"/>
      <c r="AF24" s="19"/>
      <c r="AG24" s="20">
        <f>E24+H24+K24+N24+Q24+T24+W24+Z24+AC24+AF24</f>
        <v>45</v>
      </c>
      <c r="AH24" s="21">
        <f>'32.Spieltag'!AJ24</f>
        <v>1397</v>
      </c>
      <c r="AI24" s="28">
        <f>'32.Spieltag'!AK24</f>
        <v>17</v>
      </c>
      <c r="AJ24" s="23">
        <f>AG24+AH24</f>
        <v>1442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" priority="6">
      <formula>($AG8&gt;40)</formula>
    </cfRule>
  </conditionalFormatting>
  <conditionalFormatting sqref="C1 I1 L1 O1 U1 X1 C3 L3 O3 R3 X3 AA3">
    <cfRule type="cellIs" dxfId="11" priority="3" operator="equal">
      <formula>"Schalke 04"</formula>
    </cfRule>
  </conditionalFormatting>
  <conditionalFormatting sqref="F1 R1 AA1 F3 I3 U3">
    <cfRule type="cellIs" dxfId="10" priority="2" operator="equal">
      <formula>"Schalke 04"</formula>
    </cfRule>
  </conditionalFormatting>
  <conditionalFormatting sqref="AG1:AG26 AG28:AG1048576">
    <cfRule type="top10" dxfId="9" priority="1411" rank="3"/>
  </conditionalFormatting>
  <conditionalFormatting sqref="AI8:AI26">
    <cfRule type="colorScale" priority="11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" priority="6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O104"/>
  <sheetViews>
    <sheetView topLeftCell="A5" workbookViewId="0">
      <selection activeCell="H22" sqref="H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F2" s="1"/>
      <c r="U2" s="13"/>
      <c r="AD2" s="16"/>
      <c r="AE2" s="66"/>
      <c r="AF2" s="66"/>
    </row>
    <row r="3" spans="1:41" ht="12" x14ac:dyDescent="0.2"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47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Delze1312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1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'33.Spieltag'!AJ8</f>
        <v>1454</v>
      </c>
      <c r="AI8" s="28">
        <f>'33.Spieltag'!AK8</f>
        <v>1</v>
      </c>
      <c r="AJ8" s="23">
        <f t="shared" ref="AJ8" si="10">AG8+AH8</f>
        <v>1499</v>
      </c>
      <c r="AK8" s="24">
        <f t="shared" ref="AK8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'33.Spieltag'!AJ9</f>
        <v>1454</v>
      </c>
      <c r="AI9" s="28">
        <f>'33.Spieltag'!AK9</f>
        <v>1</v>
      </c>
      <c r="AJ9" s="23">
        <f t="shared" ref="AJ9:AJ24" si="13">AG9+AH9</f>
        <v>1499</v>
      </c>
      <c r="AK9" s="24">
        <f t="shared" ref="AK9:AK24" si="14">RANK(AJ9,$AJ$8:$AJ$26)</f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'13.Spieltag'!B10</f>
        <v>shiny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12"/>
        <v>5</v>
      </c>
      <c r="AD10" s="26"/>
      <c r="AE10" s="25"/>
      <c r="AF10" s="19"/>
      <c r="AG10" s="20">
        <f t="shared" si="9"/>
        <v>45</v>
      </c>
      <c r="AH10" s="21">
        <f>'33.Spieltag'!AJ10</f>
        <v>1454</v>
      </c>
      <c r="AI10" s="28">
        <f>'33.Spieltag'!AK10</f>
        <v>1</v>
      </c>
      <c r="AJ10" s="23">
        <f t="shared" si="13"/>
        <v>1499</v>
      </c>
      <c r="AK10" s="24">
        <f t="shared" si="14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Nico1904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12"/>
        <v>5</v>
      </c>
      <c r="AD11" s="27"/>
      <c r="AE11" s="25"/>
      <c r="AF11" s="19"/>
      <c r="AG11" s="20">
        <f t="shared" si="9"/>
        <v>45</v>
      </c>
      <c r="AH11" s="21">
        <f>'33.Spieltag'!AJ11</f>
        <v>1451</v>
      </c>
      <c r="AI11" s="28">
        <f>'33.Spieltag'!AK11</f>
        <v>4</v>
      </c>
      <c r="AJ11" s="23">
        <f t="shared" si="13"/>
        <v>1496</v>
      </c>
      <c r="AK11" s="24">
        <f t="shared" si="14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12"/>
        <v>5</v>
      </c>
      <c r="AD12" s="27"/>
      <c r="AE12" s="25"/>
      <c r="AF12" s="19"/>
      <c r="AG12" s="20">
        <f t="shared" si="9"/>
        <v>45</v>
      </c>
      <c r="AH12" s="21">
        <f>'33.Spieltag'!AJ12</f>
        <v>1450</v>
      </c>
      <c r="AI12" s="28">
        <f>'33.Spieltag'!AK12</f>
        <v>5</v>
      </c>
      <c r="AJ12" s="23">
        <f t="shared" si="13"/>
        <v>1495</v>
      </c>
      <c r="AK12" s="24">
        <f t="shared" si="14"/>
        <v>5</v>
      </c>
      <c r="AL12" s="1"/>
    </row>
    <row r="13" spans="1:41" ht="24.95" customHeight="1" thickBot="1" x14ac:dyDescent="0.25">
      <c r="A13" s="28">
        <f t="shared" si="0"/>
        <v>6</v>
      </c>
      <c r="B13" s="20" t="str">
        <f>'13.Spieltag'!B13</f>
        <v>atschi91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12"/>
        <v>5</v>
      </c>
      <c r="AD13" s="27"/>
      <c r="AE13" s="25"/>
      <c r="AF13" s="19"/>
      <c r="AG13" s="20">
        <f t="shared" si="9"/>
        <v>45</v>
      </c>
      <c r="AH13" s="21">
        <f>'33.Spieltag'!AJ13</f>
        <v>1449</v>
      </c>
      <c r="AI13" s="28">
        <f>'33.Spieltag'!AK13</f>
        <v>6</v>
      </c>
      <c r="AJ13" s="23">
        <f t="shared" si="13"/>
        <v>1494</v>
      </c>
      <c r="AK13" s="24">
        <f t="shared" si="14"/>
        <v>6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FlorianS04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12"/>
        <v>5</v>
      </c>
      <c r="AD14" s="27"/>
      <c r="AE14" s="25"/>
      <c r="AF14" s="19"/>
      <c r="AG14" s="20">
        <f t="shared" si="9"/>
        <v>45</v>
      </c>
      <c r="AH14" s="21">
        <f>'33.Spieltag'!AJ14</f>
        <v>1449</v>
      </c>
      <c r="AI14" s="28">
        <f>'33.Spieltag'!AK14</f>
        <v>6</v>
      </c>
      <c r="AJ14" s="23">
        <f t="shared" si="13"/>
        <v>1494</v>
      </c>
      <c r="AK14" s="24">
        <f t="shared" si="14"/>
        <v>6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Thomas Bülles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>IF(OR(EXACT($X$7,X15)*(EXACT($Y$7,Y15)))=TRUE,$AO$9,IF(($Y$7-$X$7=Y15-X15),#REF!,IF(OR(EXACT($X$7&gt;$Y$7,X15&gt;Y15)*EXACT($X$7=$Y$7,X15=Y15)*EXACT($X$7&lt;$Y$7,X15&lt;Y15)),$AO$7,0)))</f>
        <v>5</v>
      </c>
      <c r="AA15" s="17"/>
      <c r="AB15" s="18"/>
      <c r="AC15" s="19" t="str">
        <f t="shared" si="12"/>
        <v>5</v>
      </c>
      <c r="AD15" s="27"/>
      <c r="AE15" s="25"/>
      <c r="AF15" s="19"/>
      <c r="AG15" s="20">
        <f t="shared" si="9"/>
        <v>45</v>
      </c>
      <c r="AH15" s="21">
        <f>'33.Spieltag'!AJ15</f>
        <v>1449</v>
      </c>
      <c r="AI15" s="28">
        <f>'33.Spieltag'!AK15</f>
        <v>6</v>
      </c>
      <c r="AJ15" s="23">
        <f t="shared" si="13"/>
        <v>1494</v>
      </c>
      <c r="AK15" s="24">
        <f t="shared" si="14"/>
        <v>6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>IF(OR(EXACT($X$7,X16)*(EXACT($Y$7,Y16)))=TRUE,$AO$9,IF(($Y$7-$X$7=Y16-X16),#REF!,IF(OR(EXACT($X$7&gt;$Y$7,X16&gt;Y16)*EXACT($X$7=$Y$7,X16=Y16)*EXACT($X$7&lt;$Y$7,X16&lt;Y16)),$AO$7,0)))</f>
        <v>5</v>
      </c>
      <c r="AA16" s="17"/>
      <c r="AB16" s="18"/>
      <c r="AC16" s="19" t="str">
        <f t="shared" si="12"/>
        <v>5</v>
      </c>
      <c r="AD16" s="27"/>
      <c r="AE16" s="25"/>
      <c r="AF16" s="19"/>
      <c r="AG16" s="20">
        <f t="shared" si="9"/>
        <v>45</v>
      </c>
      <c r="AH16" s="21">
        <f>'33.Spieltag'!AJ16</f>
        <v>1448</v>
      </c>
      <c r="AI16" s="28">
        <f>'33.Spieltag'!AK16</f>
        <v>9</v>
      </c>
      <c r="AJ16" s="23">
        <f t="shared" si="13"/>
        <v>1493</v>
      </c>
      <c r="AK16" s="24">
        <f t="shared" si="14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Reinhold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>IF(OR(EXACT($X$7,X17)*(EXACT($Y$7,Y17)))=TRUE,$AO$9,IF(($Y$7-$X$7=Y17-X17),$AO$8,IF(OR(EXACT($X$7&gt;$Y$7,X17&gt;Y17)*EXACT($X$7=$Y$7,X17=Y17)*EXACT($X$7&lt;$Y$7,X17&lt;Y17)),$AO$7,0)))</f>
        <v>5</v>
      </c>
      <c r="AA17" s="17"/>
      <c r="AB17" s="18"/>
      <c r="AC17" s="19" t="str">
        <f t="shared" si="12"/>
        <v>5</v>
      </c>
      <c r="AD17" s="27"/>
      <c r="AE17" s="25"/>
      <c r="AF17" s="19"/>
      <c r="AG17" s="20">
        <f t="shared" si="9"/>
        <v>45</v>
      </c>
      <c r="AH17" s="21">
        <f>'33.Spieltag'!AJ17</f>
        <v>1448</v>
      </c>
      <c r="AI17" s="28">
        <f>'33.Spieltag'!AK17</f>
        <v>9</v>
      </c>
      <c r="AJ17" s="23">
        <f t="shared" si="13"/>
        <v>1493</v>
      </c>
      <c r="AK17" s="24">
        <f t="shared" si="14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Schalt04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>IF(OR(EXACT($X$7,X18)*(EXACT($Y$7,Y18)))=TRUE,$AO$9,IF(($Y$7-$X$7=Y18-X18),$AO$8,IF(OR(EXACT($X$7&gt;$Y$7,X18&gt;Y18)*EXACT($X$7=$Y$7,X18=Y18)*EXACT($X$7&lt;$Y$7,X18&lt;Y18)),$AO$7,0)))</f>
        <v>5</v>
      </c>
      <c r="AA18" s="17"/>
      <c r="AB18" s="18"/>
      <c r="AC18" s="19" t="str">
        <f t="shared" si="12"/>
        <v>5</v>
      </c>
      <c r="AD18" s="27"/>
      <c r="AE18" s="25"/>
      <c r="AF18" s="19"/>
      <c r="AG18" s="20">
        <f t="shared" si="9"/>
        <v>45</v>
      </c>
      <c r="AH18" s="21">
        <f>'33.Spieltag'!AJ18</f>
        <v>1447</v>
      </c>
      <c r="AI18" s="28">
        <f>'33.Spieltag'!AK18</f>
        <v>11</v>
      </c>
      <c r="AJ18" s="23">
        <f t="shared" si="13"/>
        <v>1492</v>
      </c>
      <c r="AK18" s="24">
        <f t="shared" si="14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>IF(OR(EXACT($X$7,X19)*(EXACT($Y$7,Y19)))=TRUE,$AO$9,IF(($Y$7-$X$7=Y19-X19),$AO$8,IF(OR(EXACT($X$7&gt;$Y$7,X19&gt;Y19)*EXACT($X$7=$Y$7,X19=Y19)*EXACT($X$7&lt;$Y$7,X19&lt;Y19)),$AO$7,0)))</f>
        <v>5</v>
      </c>
      <c r="AA19" s="17"/>
      <c r="AB19" s="18"/>
      <c r="AC19" s="19" t="str">
        <f t="shared" si="12"/>
        <v>5</v>
      </c>
      <c r="AD19" s="27"/>
      <c r="AE19" s="25"/>
      <c r="AF19" s="19"/>
      <c r="AG19" s="20">
        <f t="shared" si="9"/>
        <v>45</v>
      </c>
      <c r="AH19" s="21">
        <f>'33.Spieltag'!AJ19</f>
        <v>1446</v>
      </c>
      <c r="AI19" s="28">
        <f>'33.Spieltag'!AK19</f>
        <v>12</v>
      </c>
      <c r="AJ19" s="23">
        <f t="shared" si="13"/>
        <v>1491</v>
      </c>
      <c r="AK19" s="24">
        <f t="shared" si="14"/>
        <v>12</v>
      </c>
      <c r="AL19" s="1"/>
    </row>
    <row r="20" spans="1:38" ht="24.95" customHeight="1" thickBot="1" x14ac:dyDescent="0.25">
      <c r="A20" s="28">
        <f t="shared" si="0"/>
        <v>12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>IF(OR(EXACT($X$7,X20)*(EXACT($Y$7,Y20)))=TRUE,$AO$9,IF(($Y$7-$X$7=Y20-X20),#REF!,IF(OR(EXACT($X$7&gt;$Y$7,X20&gt;Y20)*EXACT($X$7=$Y$7,X20=Y20)*EXACT($X$7&lt;$Y$7,X20&lt;Y20)),$AO$7,0)))</f>
        <v>5</v>
      </c>
      <c r="AA20" s="17"/>
      <c r="AB20" s="18"/>
      <c r="AC20" s="19" t="str">
        <f t="shared" si="12"/>
        <v>5</v>
      </c>
      <c r="AD20" s="27"/>
      <c r="AE20" s="25"/>
      <c r="AF20" s="19"/>
      <c r="AG20" s="20">
        <f>E20+H20+K20+N20+Q20+T20+W20+Z20+AC20+AF20</f>
        <v>45</v>
      </c>
      <c r="AH20" s="21">
        <f>'33.Spieltag'!AJ20</f>
        <v>1446</v>
      </c>
      <c r="AI20" s="28">
        <f>'33.Spieltag'!AK20</f>
        <v>12</v>
      </c>
      <c r="AJ20" s="23">
        <f t="shared" si="13"/>
        <v>1491</v>
      </c>
      <c r="AK20" s="24">
        <f t="shared" si="14"/>
        <v>12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Lola04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>IF(OR(EXACT($X$7,X21)*(EXACT($Y$7,Y21)))=TRUE,$AO$9,IF(($Y$7-$X$7=Y21-X21),$AO16,IF(OR(EXACT($X$7&gt;$Y$7,X21&gt;Y21)*EXACT($X$7=$Y$7,X21=Y21)*EXACT($X$7&lt;$Y$7,X21&lt;Y21)),$AO$7,0)))</f>
        <v>5</v>
      </c>
      <c r="AA21" s="17"/>
      <c r="AB21" s="18"/>
      <c r="AC21" s="19" t="str">
        <f t="shared" si="12"/>
        <v>5</v>
      </c>
      <c r="AD21" s="27"/>
      <c r="AE21" s="25"/>
      <c r="AF21" s="19"/>
      <c r="AG21" s="20">
        <f>E21+H21+K21+N21+Q21+T21+W21+Z21+AC21+AF21</f>
        <v>45</v>
      </c>
      <c r="AH21" s="21">
        <f>'33.Spieltag'!AJ21</f>
        <v>1445</v>
      </c>
      <c r="AI21" s="28">
        <f>'33.Spieltag'!AK21</f>
        <v>14</v>
      </c>
      <c r="AJ21" s="23">
        <f t="shared" si="13"/>
        <v>1490</v>
      </c>
      <c r="AK21" s="24">
        <f t="shared" si="14"/>
        <v>14</v>
      </c>
      <c r="AL21" s="1"/>
    </row>
    <row r="22" spans="1:38" ht="24.95" customHeight="1" thickBot="1" x14ac:dyDescent="0.25">
      <c r="A22" s="28">
        <f t="shared" si="0"/>
        <v>14</v>
      </c>
      <c r="B22" s="20" t="str">
        <f>'13.Spieltag'!B22</f>
        <v>UltraGE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>IF(OR(EXACT($X$7,X22)*(EXACT($Y$7,Y22)))=TRUE,$AO$9,IF(($Y$7-$X$7=Y22-X22),$AO$8,IF(OR(EXACT($X$7&gt;$Y$7,X22&gt;Y22)*EXACT($X$7=$Y$7,X22=Y22)*EXACT($X$7&lt;$Y$7,X22&lt;Y22)),$AO$7,0)))</f>
        <v>5</v>
      </c>
      <c r="AA22" s="17"/>
      <c r="AB22" s="18"/>
      <c r="AC22" s="19" t="str">
        <f t="shared" si="12"/>
        <v>5</v>
      </c>
      <c r="AD22" s="27"/>
      <c r="AE22" s="25"/>
      <c r="AF22" s="19"/>
      <c r="AG22" s="20">
        <f>E22+H22+K22+N22+Q22+T22+W22+Z22+AC22+AF22</f>
        <v>45</v>
      </c>
      <c r="AH22" s="21">
        <f>'33.Spieltag'!AJ22</f>
        <v>1445</v>
      </c>
      <c r="AI22" s="28">
        <f>'33.Spieltag'!AK22</f>
        <v>14</v>
      </c>
      <c r="AJ22" s="23">
        <f t="shared" si="13"/>
        <v>1490</v>
      </c>
      <c r="AK22" s="24">
        <f t="shared" si="14"/>
        <v>14</v>
      </c>
      <c r="AL22" s="1"/>
    </row>
    <row r="23" spans="1:38" ht="24.95" customHeight="1" thickBot="1" x14ac:dyDescent="0.25">
      <c r="A23" s="28">
        <f t="shared" si="0"/>
        <v>16</v>
      </c>
      <c r="B23" s="20" t="str">
        <f>'13.Spieltag'!B23</f>
        <v>Mike04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>IF(OR(EXACT($X$7,X23)*(EXACT($Y$7,Y23)))=TRUE,$AO$9,IF(($Y$7-$X$7=Y23-X23),$AO$8,IF(OR(EXACT($X$7&gt;$Y$7,X23&gt;Y23)*EXACT($X$7=$Y$7,X23=Y23)*EXACT($X$7&lt;$Y$7,X23&lt;Y23)),$AO$7,0)))</f>
        <v>5</v>
      </c>
      <c r="AA23" s="17"/>
      <c r="AB23" s="18"/>
      <c r="AC23" s="19" t="str">
        <f t="shared" si="12"/>
        <v>5</v>
      </c>
      <c r="AD23" s="27"/>
      <c r="AE23" s="25"/>
      <c r="AF23" s="19"/>
      <c r="AG23" s="20">
        <f>E23+H23+K23+N23+Q23+T23+W23+Z23+AC23+AF23</f>
        <v>45</v>
      </c>
      <c r="AH23" s="21">
        <f>'33.Spieltag'!AJ23</f>
        <v>1444</v>
      </c>
      <c r="AI23" s="28">
        <f>'33.Spieltag'!AK23</f>
        <v>16</v>
      </c>
      <c r="AJ23" s="23">
        <f t="shared" si="13"/>
        <v>1489</v>
      </c>
      <c r="AK23" s="24">
        <f t="shared" si="14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/>
      <c r="AB24" s="18"/>
      <c r="AC24" s="19" t="str">
        <f t="shared" si="12"/>
        <v>5</v>
      </c>
      <c r="AD24" s="27"/>
      <c r="AE24" s="25"/>
      <c r="AF24" s="19"/>
      <c r="AG24" s="20">
        <f>E24+H24+K24+N24+Q24+T24+W24+Z24+AC24+AF24</f>
        <v>45</v>
      </c>
      <c r="AH24" s="21">
        <f>'33.Spieltag'!AJ24</f>
        <v>1442</v>
      </c>
      <c r="AI24" s="28">
        <f>'33.Spieltag'!AK24</f>
        <v>17</v>
      </c>
      <c r="AJ24" s="23">
        <f t="shared" si="13"/>
        <v>1487</v>
      </c>
      <c r="AK24" s="24">
        <f t="shared" si="14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4">
    <sortCondition ref="A8:A24"/>
  </sortState>
  <phoneticPr fontId="0" type="noConversion"/>
  <conditionalFormatting sqref="A1:A3 A5:A7 A31:A1048576 A25:A26">
    <cfRule type="colorScale" priority="6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8:A2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" priority="2">
      <formula>($AG8&gt;40)</formula>
    </cfRule>
  </conditionalFormatting>
  <conditionalFormatting sqref="C1 F1 I1 L1 O1 U1 C3 R3 U3 AA3">
    <cfRule type="cellIs" dxfId="6" priority="6" operator="equal">
      <formula>"Schalke 04"</formula>
    </cfRule>
  </conditionalFormatting>
  <conditionalFormatting sqref="R1 X1 AA1 F3 I3 L3 O3 X3">
    <cfRule type="cellIs" dxfId="5" priority="7" operator="equal">
      <formula>"Schalke 04"</formula>
    </cfRule>
  </conditionalFormatting>
  <conditionalFormatting sqref="AD1:AF6">
    <cfRule type="cellIs" dxfId="4" priority="29" operator="equal">
      <formula>"Schalke 04"</formula>
    </cfRule>
  </conditionalFormatting>
  <conditionalFormatting sqref="AG1:AG7 AG28:AG1048576 AG25:AG26">
    <cfRule type="top10" dxfId="3" priority="1410" rank="3"/>
  </conditionalFormatting>
  <conditionalFormatting sqref="AG8:AG24">
    <cfRule type="top10" dxfId="2" priority="4" rank="3"/>
  </conditionalFormatting>
  <conditionalFormatting sqref="AI8:AI24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5:AI26">
    <cfRule type="colorScale" priority="11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U4" sqref="AU4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5"/>
      <c r="B1" s="45"/>
      <c r="C1" s="51">
        <v>1</v>
      </c>
      <c r="D1" s="51">
        <v>2</v>
      </c>
      <c r="E1" s="51">
        <v>3</v>
      </c>
      <c r="F1" s="51">
        <v>4</v>
      </c>
      <c r="G1" s="51">
        <v>5</v>
      </c>
      <c r="H1" s="51">
        <v>6</v>
      </c>
      <c r="I1" s="51">
        <v>7</v>
      </c>
      <c r="J1" s="51">
        <v>8</v>
      </c>
      <c r="K1" s="51">
        <v>9</v>
      </c>
      <c r="L1" s="51">
        <v>10</v>
      </c>
      <c r="M1" s="51">
        <v>11</v>
      </c>
      <c r="N1" s="51">
        <v>12</v>
      </c>
      <c r="O1" s="51">
        <v>13</v>
      </c>
      <c r="P1" s="51">
        <v>14</v>
      </c>
      <c r="Q1" s="51">
        <v>15</v>
      </c>
      <c r="R1" s="51">
        <v>16</v>
      </c>
      <c r="S1" s="51">
        <v>17</v>
      </c>
      <c r="T1" s="51">
        <v>18</v>
      </c>
      <c r="U1" s="51">
        <v>19</v>
      </c>
      <c r="V1" s="51">
        <v>20</v>
      </c>
      <c r="W1" s="51">
        <v>21</v>
      </c>
      <c r="X1" s="51">
        <v>22</v>
      </c>
      <c r="Y1" s="51">
        <v>23</v>
      </c>
      <c r="Z1" s="51">
        <v>24</v>
      </c>
      <c r="AA1" s="51">
        <v>25</v>
      </c>
      <c r="AB1" s="51">
        <v>26</v>
      </c>
      <c r="AC1" s="51">
        <v>27</v>
      </c>
      <c r="AD1" s="51">
        <v>28</v>
      </c>
      <c r="AE1" s="51">
        <v>29</v>
      </c>
      <c r="AF1" s="51">
        <v>30</v>
      </c>
      <c r="AG1" s="51">
        <v>31</v>
      </c>
      <c r="AH1" s="51">
        <v>32</v>
      </c>
      <c r="AI1" s="51">
        <v>33</v>
      </c>
      <c r="AJ1" s="51">
        <v>34</v>
      </c>
      <c r="AK1" s="52"/>
      <c r="AL1" s="45"/>
      <c r="AM1" s="45"/>
      <c r="AN1" s="45"/>
      <c r="AO1" s="45"/>
      <c r="AP1" s="52"/>
      <c r="AQ1" s="62"/>
    </row>
    <row r="2" spans="1:47" x14ac:dyDescent="0.2">
      <c r="A2" s="45" t="s">
        <v>4</v>
      </c>
      <c r="B2" s="45" t="s">
        <v>48</v>
      </c>
      <c r="C2" s="46" t="s">
        <v>8</v>
      </c>
      <c r="D2" s="46" t="s">
        <v>8</v>
      </c>
      <c r="E2" s="46" t="s">
        <v>8</v>
      </c>
      <c r="F2" s="46" t="s">
        <v>8</v>
      </c>
      <c r="G2" s="46" t="s">
        <v>8</v>
      </c>
      <c r="H2" s="46" t="s">
        <v>8</v>
      </c>
      <c r="I2" s="46" t="s">
        <v>8</v>
      </c>
      <c r="J2" s="46" t="s">
        <v>8</v>
      </c>
      <c r="K2" s="46" t="s">
        <v>8</v>
      </c>
      <c r="L2" s="46" t="s">
        <v>8</v>
      </c>
      <c r="M2" s="46" t="s">
        <v>8</v>
      </c>
      <c r="N2" s="46" t="s">
        <v>8</v>
      </c>
      <c r="O2" s="46" t="s">
        <v>8</v>
      </c>
      <c r="P2" s="46" t="s">
        <v>8</v>
      </c>
      <c r="Q2" s="46" t="s">
        <v>8</v>
      </c>
      <c r="R2" s="46" t="s">
        <v>8</v>
      </c>
      <c r="S2" s="46" t="s">
        <v>8</v>
      </c>
      <c r="T2" s="46" t="s">
        <v>8</v>
      </c>
      <c r="U2" s="46" t="s">
        <v>8</v>
      </c>
      <c r="V2" s="46" t="s">
        <v>8</v>
      </c>
      <c r="W2" s="46" t="s">
        <v>8</v>
      </c>
      <c r="X2" s="46" t="s">
        <v>8</v>
      </c>
      <c r="Y2" s="46" t="s">
        <v>8</v>
      </c>
      <c r="Z2" s="46" t="s">
        <v>8</v>
      </c>
      <c r="AA2" s="46" t="s">
        <v>8</v>
      </c>
      <c r="AB2" s="46" t="s">
        <v>8</v>
      </c>
      <c r="AC2" s="46" t="s">
        <v>8</v>
      </c>
      <c r="AD2" s="46" t="s">
        <v>8</v>
      </c>
      <c r="AE2" s="46" t="s">
        <v>8</v>
      </c>
      <c r="AF2" s="46" t="s">
        <v>8</v>
      </c>
      <c r="AG2" s="46" t="s">
        <v>8</v>
      </c>
      <c r="AH2" s="46" t="s">
        <v>8</v>
      </c>
      <c r="AI2" s="46" t="s">
        <v>8</v>
      </c>
      <c r="AJ2" s="46" t="s">
        <v>8</v>
      </c>
      <c r="AK2" s="47" t="s">
        <v>49</v>
      </c>
      <c r="AL2" s="48" t="s">
        <v>50</v>
      </c>
      <c r="AM2" s="48" t="s">
        <v>50</v>
      </c>
      <c r="AN2" s="48" t="s">
        <v>50</v>
      </c>
      <c r="AO2" s="48" t="s">
        <v>50</v>
      </c>
      <c r="AP2" s="47" t="s">
        <v>51</v>
      </c>
      <c r="AQ2" s="61"/>
      <c r="AS2" s="49" t="s">
        <v>52</v>
      </c>
      <c r="AT2" s="50" t="s">
        <v>48</v>
      </c>
      <c r="AU2" s="50" t="s">
        <v>3</v>
      </c>
    </row>
    <row r="3" spans="1:47" ht="14.25" x14ac:dyDescent="0.25">
      <c r="A3" s="55"/>
      <c r="B3" s="55" t="str">
        <f>'1.Spieltag'!B8</f>
        <v>Delze1312</v>
      </c>
      <c r="C3" s="55">
        <f>'1.Spieltag'!$AG8</f>
        <v>14</v>
      </c>
      <c r="D3" s="55">
        <f>'2.Spieltag '!$AG8</f>
        <v>45</v>
      </c>
      <c r="E3" s="55">
        <f>'3.Spieltag'!$AG8</f>
        <v>45</v>
      </c>
      <c r="F3" s="55">
        <f>'4.Spieltag'!$AG8</f>
        <v>45</v>
      </c>
      <c r="G3" s="55">
        <f>'5.Spieltag'!$AG8</f>
        <v>45</v>
      </c>
      <c r="H3" s="55">
        <f>'6.Spieltag'!$AG8</f>
        <v>45</v>
      </c>
      <c r="I3" s="55">
        <f>'7.Spieltag'!$AG8</f>
        <v>45</v>
      </c>
      <c r="J3" s="55">
        <f>'8.Spieltag'!$AG8</f>
        <v>45</v>
      </c>
      <c r="K3" s="55">
        <f>'9.Spieltag'!$AG8</f>
        <v>45</v>
      </c>
      <c r="L3" s="55">
        <f>'10.Spieltag'!$AG8</f>
        <v>45</v>
      </c>
      <c r="M3" s="55">
        <f>'11.Spieltag'!$AG8</f>
        <v>45</v>
      </c>
      <c r="N3" s="55">
        <f>'12.Spieltag'!$AG8</f>
        <v>45</v>
      </c>
      <c r="O3" s="55">
        <f>'13.Spieltag'!$AG8</f>
        <v>45</v>
      </c>
      <c r="P3" s="55">
        <f>'14.Spieltag'!$AG8</f>
        <v>45</v>
      </c>
      <c r="Q3" s="55">
        <f>'15.Spieltag'!$AG8</f>
        <v>45</v>
      </c>
      <c r="R3" s="55">
        <f>'16.Spieltag'!$AG8</f>
        <v>45</v>
      </c>
      <c r="S3" s="55">
        <f>'17.Spieltag'!$AG8</f>
        <v>45</v>
      </c>
      <c r="T3" s="55">
        <f>'18.Spieltag'!$AG8</f>
        <v>45</v>
      </c>
      <c r="U3" s="55">
        <f>'19.Spieltag'!$AG8</f>
        <v>45</v>
      </c>
      <c r="V3" s="55">
        <f>'20.Spieltag'!$AG8</f>
        <v>45</v>
      </c>
      <c r="W3" s="55">
        <f>'21.Spieltag'!$AG8</f>
        <v>45</v>
      </c>
      <c r="X3" s="55">
        <f>'22.Spieltag'!$AG8</f>
        <v>45</v>
      </c>
      <c r="Y3" s="55">
        <f>'23.Spieltag'!$AG8</f>
        <v>45</v>
      </c>
      <c r="Z3" s="55">
        <f>'24.Spieltag'!$AG8</f>
        <v>45</v>
      </c>
      <c r="AA3" s="55">
        <f>'25.Spieltag'!$AG8</f>
        <v>45</v>
      </c>
      <c r="AB3" s="55">
        <f>'26.Spieltag'!$AG8</f>
        <v>45</v>
      </c>
      <c r="AC3" s="55">
        <f>'27.Spieltag'!$AG8</f>
        <v>45</v>
      </c>
      <c r="AD3" s="55">
        <f>'28.Spieltag'!$AG8</f>
        <v>45</v>
      </c>
      <c r="AE3" s="55">
        <f>'29.Spieltag'!$AG8</f>
        <v>45</v>
      </c>
      <c r="AF3" s="55">
        <f>'30.Spieltag'!$AG8</f>
        <v>45</v>
      </c>
      <c r="AG3" s="55">
        <f>'31.Spieltag'!$AG8</f>
        <v>45</v>
      </c>
      <c r="AH3" s="55">
        <f>'32.Spieltag'!$AG8</f>
        <v>45</v>
      </c>
      <c r="AI3" s="55">
        <f>'33.Spieltag'!$AG8</f>
        <v>45</v>
      </c>
      <c r="AJ3" s="55">
        <f>'34.Spieltag'!$AG8</f>
        <v>45</v>
      </c>
      <c r="AK3" s="59">
        <f t="shared" ref="AK3:AK20" si="0">SUM(C3:AJ3)</f>
        <v>1499</v>
      </c>
      <c r="AL3" s="58">
        <f t="shared" ref="AL3:AL24" si="1">SMALL($C3:$AJ3,1)</f>
        <v>14</v>
      </c>
      <c r="AM3" s="58">
        <f t="shared" ref="AM3:AM24" si="2">SMALL($C3:$AJ3,2)</f>
        <v>45</v>
      </c>
      <c r="AN3" s="58">
        <f t="shared" ref="AN3:AN24" si="3">SMALL($C3:$AJ3,3)</f>
        <v>45</v>
      </c>
      <c r="AO3" s="58">
        <f t="shared" ref="AO3:AO24" si="4">SMALL($C3:$AJ3,4)</f>
        <v>45</v>
      </c>
      <c r="AP3" s="59">
        <f t="shared" ref="AP3:AP24" si="5">AK3-AO3-AN3-AM3-AL3</f>
        <v>1350</v>
      </c>
      <c r="AQ3" s="63">
        <f t="shared" ref="AQ3:AQ24" si="6">SUM(AL3:AO3)</f>
        <v>149</v>
      </c>
      <c r="AS3" s="53">
        <v>1</v>
      </c>
      <c r="AT3" s="57" t="s">
        <v>93</v>
      </c>
      <c r="AU3" s="54">
        <v>14</v>
      </c>
    </row>
    <row r="4" spans="1:47" ht="14.25" x14ac:dyDescent="0.25">
      <c r="A4" s="55"/>
      <c r="B4" s="55" t="str">
        <f>'1.Spieltag'!B9</f>
        <v>Franzi04</v>
      </c>
      <c r="C4" s="55">
        <f>'1.Spieltag'!$AG9</f>
        <v>14</v>
      </c>
      <c r="D4" s="55">
        <f>'2.Spieltag '!$AG9</f>
        <v>45</v>
      </c>
      <c r="E4" s="55">
        <f>'3.Spieltag'!$AG9</f>
        <v>45</v>
      </c>
      <c r="F4" s="55">
        <f>'4.Spieltag'!$AG9</f>
        <v>45</v>
      </c>
      <c r="G4" s="55">
        <f>'5.Spieltag'!$AG9</f>
        <v>45</v>
      </c>
      <c r="H4" s="55">
        <f>'6.Spieltag'!$AG9</f>
        <v>45</v>
      </c>
      <c r="I4" s="55">
        <f>'7.Spieltag'!$AG9</f>
        <v>45</v>
      </c>
      <c r="J4" s="55">
        <f>'8.Spieltag'!$AG9</f>
        <v>45</v>
      </c>
      <c r="K4" s="55">
        <f>'9.Spieltag'!$AG9</f>
        <v>45</v>
      </c>
      <c r="L4" s="55">
        <f>'10.Spieltag'!$AG9</f>
        <v>45</v>
      </c>
      <c r="M4" s="55">
        <f>'11.Spieltag'!$AG9</f>
        <v>45</v>
      </c>
      <c r="N4" s="55">
        <f>'12.Spieltag'!$AG9</f>
        <v>45</v>
      </c>
      <c r="O4" s="55">
        <f>'13.Spieltag'!$AG9</f>
        <v>45</v>
      </c>
      <c r="P4" s="55">
        <f>'14.Spieltag'!$AG9</f>
        <v>45</v>
      </c>
      <c r="Q4" s="55">
        <f>'15.Spieltag'!$AG9</f>
        <v>45</v>
      </c>
      <c r="R4" s="55">
        <f>'16.Spieltag'!$AG9</f>
        <v>45</v>
      </c>
      <c r="S4" s="55">
        <f>'17.Spieltag'!$AG9</f>
        <v>45</v>
      </c>
      <c r="T4" s="55">
        <f>'18.Spieltag'!$AG9</f>
        <v>45</v>
      </c>
      <c r="U4" s="55">
        <f>'19.Spieltag'!$AG9</f>
        <v>45</v>
      </c>
      <c r="V4" s="55">
        <f>'20.Spieltag'!$AG9</f>
        <v>45</v>
      </c>
      <c r="W4" s="55">
        <f>'21.Spieltag'!$AG9</f>
        <v>45</v>
      </c>
      <c r="X4" s="55">
        <f>'22.Spieltag'!$AG9</f>
        <v>45</v>
      </c>
      <c r="Y4" s="55">
        <f>'23.Spieltag'!$AG9</f>
        <v>45</v>
      </c>
      <c r="Z4" s="55">
        <f>'24.Spieltag'!$AG9</f>
        <v>45</v>
      </c>
      <c r="AA4" s="55">
        <f>'25.Spieltag'!$AG9</f>
        <v>45</v>
      </c>
      <c r="AB4" s="55">
        <f>'26.Spieltag'!$AG9</f>
        <v>45</v>
      </c>
      <c r="AC4" s="55">
        <f>'27.Spieltag'!$AG9</f>
        <v>45</v>
      </c>
      <c r="AD4" s="55">
        <f>'28.Spieltag'!$AG9</f>
        <v>45</v>
      </c>
      <c r="AE4" s="55">
        <f>'29.Spieltag'!$AG9</f>
        <v>45</v>
      </c>
      <c r="AF4" s="55">
        <f>'30.Spieltag'!$AG9</f>
        <v>45</v>
      </c>
      <c r="AG4" s="55">
        <f>'31.Spieltag'!$AG9</f>
        <v>45</v>
      </c>
      <c r="AH4" s="55">
        <f>'32.Spieltag'!$AG9</f>
        <v>45</v>
      </c>
      <c r="AI4" s="55">
        <f>'33.Spieltag'!$AG9</f>
        <v>45</v>
      </c>
      <c r="AJ4" s="55">
        <f>'34.Spieltag'!$AG9</f>
        <v>45</v>
      </c>
      <c r="AK4" s="59">
        <f t="shared" ref="AK4:AK15" si="7">SUM(C4:AJ4)</f>
        <v>1499</v>
      </c>
      <c r="AL4" s="58">
        <f t="shared" si="1"/>
        <v>14</v>
      </c>
      <c r="AM4" s="58">
        <f t="shared" si="2"/>
        <v>45</v>
      </c>
      <c r="AN4" s="58">
        <f t="shared" si="3"/>
        <v>45</v>
      </c>
      <c r="AO4" s="58">
        <f t="shared" si="4"/>
        <v>45</v>
      </c>
      <c r="AP4" s="59">
        <f t="shared" si="5"/>
        <v>1350</v>
      </c>
      <c r="AQ4" s="63">
        <f t="shared" si="6"/>
        <v>149</v>
      </c>
      <c r="AS4" s="53">
        <v>2</v>
      </c>
      <c r="AT4" s="57"/>
      <c r="AU4" s="56"/>
    </row>
    <row r="5" spans="1:47" ht="14.25" x14ac:dyDescent="0.25">
      <c r="A5" s="55"/>
      <c r="B5" s="55" t="str">
        <f>'1.Spieltag'!B10</f>
        <v>shiny</v>
      </c>
      <c r="C5" s="55">
        <f>'1.Spieltag'!$AG10</f>
        <v>14</v>
      </c>
      <c r="D5" s="55">
        <f>'2.Spieltag '!$AG10</f>
        <v>45</v>
      </c>
      <c r="E5" s="55">
        <f>'3.Spieltag'!$AG10</f>
        <v>45</v>
      </c>
      <c r="F5" s="55">
        <f>'4.Spieltag'!$AG10</f>
        <v>45</v>
      </c>
      <c r="G5" s="55">
        <f>'5.Spieltag'!$AG10</f>
        <v>45</v>
      </c>
      <c r="H5" s="55">
        <f>'6.Spieltag'!$AG10</f>
        <v>45</v>
      </c>
      <c r="I5" s="55">
        <f>'7.Spieltag'!$AG10</f>
        <v>45</v>
      </c>
      <c r="J5" s="55">
        <f>'8.Spieltag'!$AG10</f>
        <v>45</v>
      </c>
      <c r="K5" s="55">
        <f>'9.Spieltag'!$AG10</f>
        <v>45</v>
      </c>
      <c r="L5" s="55">
        <f>'10.Spieltag'!$AG10</f>
        <v>45</v>
      </c>
      <c r="M5" s="55">
        <f>'11.Spieltag'!$AG10</f>
        <v>45</v>
      </c>
      <c r="N5" s="55">
        <f>'12.Spieltag'!$AG10</f>
        <v>45</v>
      </c>
      <c r="O5" s="55">
        <f>'13.Spieltag'!$AG10</f>
        <v>45</v>
      </c>
      <c r="P5" s="55">
        <f>'14.Spieltag'!$AG10</f>
        <v>45</v>
      </c>
      <c r="Q5" s="55">
        <f>'15.Spieltag'!$AG10</f>
        <v>45</v>
      </c>
      <c r="R5" s="55">
        <f>'16.Spieltag'!$AG10</f>
        <v>45</v>
      </c>
      <c r="S5" s="55">
        <f>'17.Spieltag'!$AG10</f>
        <v>45</v>
      </c>
      <c r="T5" s="55">
        <f>'18.Spieltag'!$AG10</f>
        <v>45</v>
      </c>
      <c r="U5" s="55">
        <f>'19.Spieltag'!$AG10</f>
        <v>45</v>
      </c>
      <c r="V5" s="55">
        <f>'20.Spieltag'!$AG10</f>
        <v>45</v>
      </c>
      <c r="W5" s="55">
        <f>'21.Spieltag'!$AG10</f>
        <v>45</v>
      </c>
      <c r="X5" s="55">
        <f>'22.Spieltag'!$AG10</f>
        <v>45</v>
      </c>
      <c r="Y5" s="55">
        <f>'23.Spieltag'!$AG10</f>
        <v>45</v>
      </c>
      <c r="Z5" s="55">
        <f>'24.Spieltag'!$AG10</f>
        <v>45</v>
      </c>
      <c r="AA5" s="55">
        <f>'25.Spieltag'!$AG10</f>
        <v>45</v>
      </c>
      <c r="AB5" s="55">
        <f>'26.Spieltag'!$AG10</f>
        <v>45</v>
      </c>
      <c r="AC5" s="55">
        <f>'27.Spieltag'!$AG10</f>
        <v>45</v>
      </c>
      <c r="AD5" s="55">
        <f>'28.Spieltag'!$AG10</f>
        <v>45</v>
      </c>
      <c r="AE5" s="55">
        <f>'29.Spieltag'!$AG10</f>
        <v>45</v>
      </c>
      <c r="AF5" s="55">
        <f>'30.Spieltag'!$AG10</f>
        <v>45</v>
      </c>
      <c r="AG5" s="55">
        <f>'31.Spieltag'!$AG10</f>
        <v>45</v>
      </c>
      <c r="AH5" s="55">
        <f>'32.Spieltag'!$AG10</f>
        <v>45</v>
      </c>
      <c r="AI5" s="55">
        <f>'33.Spieltag'!$AG10</f>
        <v>45</v>
      </c>
      <c r="AJ5" s="55">
        <f>'34.Spieltag'!$AG10</f>
        <v>45</v>
      </c>
      <c r="AK5" s="59">
        <f t="shared" si="7"/>
        <v>1499</v>
      </c>
      <c r="AL5" s="58">
        <f t="shared" si="1"/>
        <v>14</v>
      </c>
      <c r="AM5" s="58">
        <f t="shared" si="2"/>
        <v>45</v>
      </c>
      <c r="AN5" s="58">
        <f t="shared" si="3"/>
        <v>45</v>
      </c>
      <c r="AO5" s="58">
        <f t="shared" si="4"/>
        <v>45</v>
      </c>
      <c r="AP5" s="59">
        <f t="shared" si="5"/>
        <v>1350</v>
      </c>
      <c r="AQ5" s="63">
        <f t="shared" si="6"/>
        <v>149</v>
      </c>
      <c r="AS5" s="53">
        <v>3</v>
      </c>
      <c r="AT5" s="57"/>
      <c r="AU5" s="56"/>
    </row>
    <row r="6" spans="1:47" ht="14.25" x14ac:dyDescent="0.25">
      <c r="A6" s="55"/>
      <c r="B6" s="55" t="str">
        <f>'1.Spieltag'!B11</f>
        <v>Nico1904</v>
      </c>
      <c r="C6" s="55">
        <f>'1.Spieltag'!$AG11</f>
        <v>11</v>
      </c>
      <c r="D6" s="55">
        <f>'2.Spieltag '!$AG11</f>
        <v>45</v>
      </c>
      <c r="E6" s="55">
        <f>'3.Spieltag'!$AG11</f>
        <v>45</v>
      </c>
      <c r="F6" s="55">
        <f>'4.Spieltag'!$AG11</f>
        <v>45</v>
      </c>
      <c r="G6" s="55">
        <f>'5.Spieltag'!$AG11</f>
        <v>45</v>
      </c>
      <c r="H6" s="55">
        <f>'6.Spieltag'!$AG11</f>
        <v>45</v>
      </c>
      <c r="I6" s="55">
        <f>'7.Spieltag'!$AG11</f>
        <v>45</v>
      </c>
      <c r="J6" s="55">
        <f>'8.Spieltag'!$AG11</f>
        <v>45</v>
      </c>
      <c r="K6" s="55">
        <f>'9.Spieltag'!$AG11</f>
        <v>45</v>
      </c>
      <c r="L6" s="55">
        <f>'10.Spieltag'!$AG11</f>
        <v>45</v>
      </c>
      <c r="M6" s="55">
        <f>'11.Spieltag'!$AG11</f>
        <v>45</v>
      </c>
      <c r="N6" s="55">
        <f>'12.Spieltag'!$AG11</f>
        <v>45</v>
      </c>
      <c r="O6" s="55">
        <f>'13.Spieltag'!$AG11</f>
        <v>45</v>
      </c>
      <c r="P6" s="55">
        <f>'14.Spieltag'!$AG11</f>
        <v>45</v>
      </c>
      <c r="Q6" s="55">
        <f>'15.Spieltag'!$AG11</f>
        <v>45</v>
      </c>
      <c r="R6" s="55">
        <f>'16.Spieltag'!$AG11</f>
        <v>45</v>
      </c>
      <c r="S6" s="55">
        <f>'17.Spieltag'!$AG11</f>
        <v>45</v>
      </c>
      <c r="T6" s="55">
        <f>'18.Spieltag'!$AG11</f>
        <v>45</v>
      </c>
      <c r="U6" s="55">
        <f>'19.Spieltag'!$AG11</f>
        <v>45</v>
      </c>
      <c r="V6" s="55">
        <f>'20.Spieltag'!$AG11</f>
        <v>45</v>
      </c>
      <c r="W6" s="55">
        <f>'21.Spieltag'!$AG11</f>
        <v>45</v>
      </c>
      <c r="X6" s="55">
        <f>'22.Spieltag'!$AG11</f>
        <v>45</v>
      </c>
      <c r="Y6" s="55">
        <f>'23.Spieltag'!$AG11</f>
        <v>45</v>
      </c>
      <c r="Z6" s="55">
        <f>'24.Spieltag'!$AG11</f>
        <v>45</v>
      </c>
      <c r="AA6" s="55">
        <f>'25.Spieltag'!$AG11</f>
        <v>45</v>
      </c>
      <c r="AB6" s="55">
        <f>'26.Spieltag'!$AG11</f>
        <v>45</v>
      </c>
      <c r="AC6" s="55">
        <f>'27.Spieltag'!$AG11</f>
        <v>45</v>
      </c>
      <c r="AD6" s="55">
        <f>'28.Spieltag'!$AG11</f>
        <v>45</v>
      </c>
      <c r="AE6" s="55">
        <f>'29.Spieltag'!$AG11</f>
        <v>45</v>
      </c>
      <c r="AF6" s="55">
        <f>'30.Spieltag'!$AG11</f>
        <v>45</v>
      </c>
      <c r="AG6" s="55">
        <f>'31.Spieltag'!$AG11</f>
        <v>45</v>
      </c>
      <c r="AH6" s="55">
        <f>'32.Spieltag'!$AG11</f>
        <v>45</v>
      </c>
      <c r="AI6" s="55">
        <f>'33.Spieltag'!$AG11</f>
        <v>45</v>
      </c>
      <c r="AJ6" s="55">
        <f>'34.Spieltag'!$AG11</f>
        <v>45</v>
      </c>
      <c r="AK6" s="59">
        <f t="shared" si="7"/>
        <v>1496</v>
      </c>
      <c r="AL6" s="58">
        <f t="shared" si="1"/>
        <v>11</v>
      </c>
      <c r="AM6" s="58">
        <f t="shared" si="2"/>
        <v>45</v>
      </c>
      <c r="AN6" s="58">
        <f t="shared" si="3"/>
        <v>45</v>
      </c>
      <c r="AO6" s="58">
        <f t="shared" si="4"/>
        <v>45</v>
      </c>
      <c r="AP6" s="59">
        <f t="shared" si="5"/>
        <v>1350</v>
      </c>
      <c r="AQ6" s="63">
        <f t="shared" si="6"/>
        <v>146</v>
      </c>
      <c r="AS6" s="53">
        <v>4</v>
      </c>
      <c r="AT6" s="54"/>
      <c r="AU6" s="56"/>
    </row>
    <row r="7" spans="1:47" ht="14.25" x14ac:dyDescent="0.25">
      <c r="A7" s="55"/>
      <c r="B7" s="55" t="str">
        <f>'1.Spieltag'!B12</f>
        <v>Master1</v>
      </c>
      <c r="C7" s="55">
        <f>'1.Spieltag'!$AG12</f>
        <v>10</v>
      </c>
      <c r="D7" s="55">
        <f>'2.Spieltag '!$AG12</f>
        <v>45</v>
      </c>
      <c r="E7" s="55">
        <f>'3.Spieltag'!$AG12</f>
        <v>45</v>
      </c>
      <c r="F7" s="55">
        <f>'4.Spieltag'!$AG12</f>
        <v>45</v>
      </c>
      <c r="G7" s="55">
        <f>'5.Spieltag'!$AG12</f>
        <v>45</v>
      </c>
      <c r="H7" s="55">
        <f>'6.Spieltag'!$AG12</f>
        <v>45</v>
      </c>
      <c r="I7" s="55">
        <f>'7.Spieltag'!$AG12</f>
        <v>45</v>
      </c>
      <c r="J7" s="55">
        <f>'8.Spieltag'!$AG12</f>
        <v>45</v>
      </c>
      <c r="K7" s="55">
        <f>'9.Spieltag'!$AG12</f>
        <v>45</v>
      </c>
      <c r="L7" s="55">
        <f>'10.Spieltag'!$AG12</f>
        <v>45</v>
      </c>
      <c r="M7" s="55">
        <f>'11.Spieltag'!$AG12</f>
        <v>45</v>
      </c>
      <c r="N7" s="55">
        <f>'12.Spieltag'!$AG12</f>
        <v>45</v>
      </c>
      <c r="O7" s="55">
        <f>'13.Spieltag'!$AG12</f>
        <v>45</v>
      </c>
      <c r="P7" s="55">
        <f>'14.Spieltag'!$AG12</f>
        <v>45</v>
      </c>
      <c r="Q7" s="55">
        <f>'15.Spieltag'!$AG12</f>
        <v>45</v>
      </c>
      <c r="R7" s="55">
        <f>'16.Spieltag'!$AG12</f>
        <v>45</v>
      </c>
      <c r="S7" s="55">
        <f>'17.Spieltag'!$AG12</f>
        <v>45</v>
      </c>
      <c r="T7" s="55">
        <f>'18.Spieltag'!$AG12</f>
        <v>45</v>
      </c>
      <c r="U7" s="55">
        <f>'19.Spieltag'!$AG12</f>
        <v>45</v>
      </c>
      <c r="V7" s="55">
        <f>'20.Spieltag'!$AG12</f>
        <v>45</v>
      </c>
      <c r="W7" s="55">
        <f>'21.Spieltag'!$AG12</f>
        <v>45</v>
      </c>
      <c r="X7" s="55">
        <f>'22.Spieltag'!$AG12</f>
        <v>45</v>
      </c>
      <c r="Y7" s="55">
        <f>'23.Spieltag'!$AG12</f>
        <v>45</v>
      </c>
      <c r="Z7" s="55">
        <f>'24.Spieltag'!$AG12</f>
        <v>45</v>
      </c>
      <c r="AA7" s="55">
        <f>'25.Spieltag'!$AG12</f>
        <v>45</v>
      </c>
      <c r="AB7" s="55">
        <f>'26.Spieltag'!$AG12</f>
        <v>45</v>
      </c>
      <c r="AC7" s="55">
        <f>'27.Spieltag'!$AG12</f>
        <v>45</v>
      </c>
      <c r="AD7" s="55">
        <f>'28.Spieltag'!$AG12</f>
        <v>45</v>
      </c>
      <c r="AE7" s="55">
        <f>'29.Spieltag'!$AG12</f>
        <v>45</v>
      </c>
      <c r="AF7" s="55">
        <f>'30.Spieltag'!$AG12</f>
        <v>45</v>
      </c>
      <c r="AG7" s="55">
        <f>'31.Spieltag'!$AG12</f>
        <v>45</v>
      </c>
      <c r="AH7" s="55">
        <f>'32.Spieltag'!$AG12</f>
        <v>45</v>
      </c>
      <c r="AI7" s="55">
        <f>'33.Spieltag'!$AG12</f>
        <v>45</v>
      </c>
      <c r="AJ7" s="55">
        <f>'34.Spieltag'!$AG12</f>
        <v>45</v>
      </c>
      <c r="AK7" s="52">
        <f t="shared" si="7"/>
        <v>1495</v>
      </c>
      <c r="AL7" s="58">
        <f t="shared" si="1"/>
        <v>10</v>
      </c>
      <c r="AM7" s="58">
        <f t="shared" si="2"/>
        <v>45</v>
      </c>
      <c r="AN7" s="58">
        <f t="shared" si="3"/>
        <v>45</v>
      </c>
      <c r="AO7" s="58">
        <f t="shared" si="4"/>
        <v>45</v>
      </c>
      <c r="AP7" s="59">
        <f t="shared" si="5"/>
        <v>1350</v>
      </c>
      <c r="AQ7" s="63">
        <f t="shared" si="6"/>
        <v>145</v>
      </c>
      <c r="AS7" s="53">
        <v>5</v>
      </c>
      <c r="AT7" s="57"/>
      <c r="AU7" s="75"/>
    </row>
    <row r="8" spans="1:47" ht="14.25" x14ac:dyDescent="0.25">
      <c r="A8" s="55"/>
      <c r="B8" s="55" t="str">
        <f>'1.Spieltag'!B13</f>
        <v>atschi91</v>
      </c>
      <c r="C8" s="55">
        <f>'1.Spieltag'!$AG13</f>
        <v>9</v>
      </c>
      <c r="D8" s="55">
        <f>'2.Spieltag '!$AG13</f>
        <v>45</v>
      </c>
      <c r="E8" s="55">
        <f>'3.Spieltag'!$AG13</f>
        <v>45</v>
      </c>
      <c r="F8" s="55">
        <f>'4.Spieltag'!$AG13</f>
        <v>45</v>
      </c>
      <c r="G8" s="55">
        <f>'5.Spieltag'!$AG13</f>
        <v>45</v>
      </c>
      <c r="H8" s="55">
        <f>'6.Spieltag'!$AG13</f>
        <v>45</v>
      </c>
      <c r="I8" s="55">
        <f>'7.Spieltag'!$AG13</f>
        <v>45</v>
      </c>
      <c r="J8" s="55">
        <f>'8.Spieltag'!$AG13</f>
        <v>45</v>
      </c>
      <c r="K8" s="55">
        <f>'9.Spieltag'!$AG13</f>
        <v>45</v>
      </c>
      <c r="L8" s="55">
        <f>'10.Spieltag'!$AG13</f>
        <v>45</v>
      </c>
      <c r="M8" s="55">
        <f>'11.Spieltag'!$AG13</f>
        <v>45</v>
      </c>
      <c r="N8" s="55">
        <f>'12.Spieltag'!$AG13</f>
        <v>45</v>
      </c>
      <c r="O8" s="55">
        <f>'13.Spieltag'!$AG13</f>
        <v>45</v>
      </c>
      <c r="P8" s="55">
        <f>'14.Spieltag'!$AG13</f>
        <v>45</v>
      </c>
      <c r="Q8" s="55">
        <f>'15.Spieltag'!$AG13</f>
        <v>45</v>
      </c>
      <c r="R8" s="55">
        <f>'16.Spieltag'!$AG13</f>
        <v>45</v>
      </c>
      <c r="S8" s="55">
        <f>'17.Spieltag'!$AG13</f>
        <v>45</v>
      </c>
      <c r="T8" s="55">
        <f>'18.Spieltag'!$AG13</f>
        <v>45</v>
      </c>
      <c r="U8" s="55">
        <f>'19.Spieltag'!$AG13</f>
        <v>45</v>
      </c>
      <c r="V8" s="55">
        <f>'20.Spieltag'!$AG13</f>
        <v>45</v>
      </c>
      <c r="W8" s="55">
        <f>'21.Spieltag'!$AG13</f>
        <v>45</v>
      </c>
      <c r="X8" s="55">
        <f>'22.Spieltag'!$AG13</f>
        <v>45</v>
      </c>
      <c r="Y8" s="55">
        <f>'23.Spieltag'!$AG13</f>
        <v>45</v>
      </c>
      <c r="Z8" s="55">
        <f>'24.Spieltag'!$AG13</f>
        <v>45</v>
      </c>
      <c r="AA8" s="55">
        <f>'25.Spieltag'!$AG13</f>
        <v>45</v>
      </c>
      <c r="AB8" s="55">
        <f>'26.Spieltag'!$AG13</f>
        <v>45</v>
      </c>
      <c r="AC8" s="55">
        <f>'27.Spieltag'!$AG13</f>
        <v>45</v>
      </c>
      <c r="AD8" s="55">
        <f>'28.Spieltag'!$AG13</f>
        <v>45</v>
      </c>
      <c r="AE8" s="55">
        <f>'29.Spieltag'!$AG13</f>
        <v>45</v>
      </c>
      <c r="AF8" s="55">
        <f>'30.Spieltag'!$AG13</f>
        <v>45</v>
      </c>
      <c r="AG8" s="55">
        <f>'31.Spieltag'!$AG13</f>
        <v>45</v>
      </c>
      <c r="AH8" s="55">
        <f>'32.Spieltag'!$AG13</f>
        <v>45</v>
      </c>
      <c r="AI8" s="55">
        <f>'33.Spieltag'!$AG13</f>
        <v>45</v>
      </c>
      <c r="AJ8" s="55">
        <f>'34.Spieltag'!$AG13</f>
        <v>45</v>
      </c>
      <c r="AK8" s="59">
        <f t="shared" si="7"/>
        <v>1494</v>
      </c>
      <c r="AL8" s="58">
        <f t="shared" si="1"/>
        <v>9</v>
      </c>
      <c r="AM8" s="58">
        <f t="shared" si="2"/>
        <v>45</v>
      </c>
      <c r="AN8" s="58">
        <f t="shared" si="3"/>
        <v>45</v>
      </c>
      <c r="AO8" s="58">
        <f t="shared" si="4"/>
        <v>45</v>
      </c>
      <c r="AP8" s="59">
        <f t="shared" si="5"/>
        <v>1350</v>
      </c>
      <c r="AQ8" s="63">
        <f t="shared" si="6"/>
        <v>144</v>
      </c>
      <c r="AS8" s="53">
        <v>6</v>
      </c>
      <c r="AT8" s="57"/>
      <c r="AU8" s="56"/>
    </row>
    <row r="9" spans="1:47" ht="14.25" x14ac:dyDescent="0.25">
      <c r="A9" s="55"/>
      <c r="B9" s="55" t="str">
        <f>'1.Spieltag'!B14</f>
        <v>FlorianS04</v>
      </c>
      <c r="C9" s="55">
        <f>'1.Spieltag'!$AG14</f>
        <v>9</v>
      </c>
      <c r="D9" s="55">
        <f>'2.Spieltag '!$AG14</f>
        <v>45</v>
      </c>
      <c r="E9" s="55">
        <f>'3.Spieltag'!$AG14</f>
        <v>45</v>
      </c>
      <c r="F9" s="55">
        <f>'4.Spieltag'!$AG14</f>
        <v>45</v>
      </c>
      <c r="G9" s="55">
        <f>'5.Spieltag'!$AG14</f>
        <v>45</v>
      </c>
      <c r="H9" s="55">
        <f>'6.Spieltag'!$AG14</f>
        <v>45</v>
      </c>
      <c r="I9" s="55">
        <f>'7.Spieltag'!$AG14</f>
        <v>45</v>
      </c>
      <c r="J9" s="55">
        <f>'8.Spieltag'!$AG14</f>
        <v>45</v>
      </c>
      <c r="K9" s="55">
        <f>'9.Spieltag'!$AG14</f>
        <v>45</v>
      </c>
      <c r="L9" s="55">
        <f>'10.Spieltag'!$AG14</f>
        <v>45</v>
      </c>
      <c r="M9" s="55">
        <f>'11.Spieltag'!$AG14</f>
        <v>45</v>
      </c>
      <c r="N9" s="55">
        <f>'12.Spieltag'!$AG14</f>
        <v>45</v>
      </c>
      <c r="O9" s="55">
        <f>'13.Spieltag'!$AG14</f>
        <v>45</v>
      </c>
      <c r="P9" s="55">
        <f>'14.Spieltag'!$AG14</f>
        <v>45</v>
      </c>
      <c r="Q9" s="55">
        <f>'15.Spieltag'!$AG14</f>
        <v>45</v>
      </c>
      <c r="R9" s="55">
        <f>'16.Spieltag'!$AG14</f>
        <v>45</v>
      </c>
      <c r="S9" s="55">
        <f>'17.Spieltag'!$AG14</f>
        <v>45</v>
      </c>
      <c r="T9" s="55">
        <f>'18.Spieltag'!$AG14</f>
        <v>45</v>
      </c>
      <c r="U9" s="55">
        <f>'19.Spieltag'!$AG14</f>
        <v>45</v>
      </c>
      <c r="V9" s="55">
        <f>'20.Spieltag'!$AG14</f>
        <v>45</v>
      </c>
      <c r="W9" s="55">
        <f>'21.Spieltag'!$AG14</f>
        <v>45</v>
      </c>
      <c r="X9" s="55">
        <f>'22.Spieltag'!$AG14</f>
        <v>45</v>
      </c>
      <c r="Y9" s="55">
        <f>'23.Spieltag'!$AG14</f>
        <v>45</v>
      </c>
      <c r="Z9" s="55">
        <f>'24.Spieltag'!$AG14</f>
        <v>45</v>
      </c>
      <c r="AA9" s="55">
        <f>'25.Spieltag'!$AG14</f>
        <v>45</v>
      </c>
      <c r="AB9" s="55">
        <f>'26.Spieltag'!$AG14</f>
        <v>45</v>
      </c>
      <c r="AC9" s="55">
        <f>'27.Spieltag'!$AG14</f>
        <v>45</v>
      </c>
      <c r="AD9" s="55">
        <f>'28.Spieltag'!$AG14</f>
        <v>45</v>
      </c>
      <c r="AE9" s="55">
        <f>'29.Spieltag'!$AG14</f>
        <v>45</v>
      </c>
      <c r="AF9" s="55">
        <f>'30.Spieltag'!$AG14</f>
        <v>45</v>
      </c>
      <c r="AG9" s="55">
        <f>'31.Spieltag'!$AG14</f>
        <v>45</v>
      </c>
      <c r="AH9" s="55">
        <f>'32.Spieltag'!$AG14</f>
        <v>45</v>
      </c>
      <c r="AI9" s="55">
        <f>'33.Spieltag'!$AG14</f>
        <v>45</v>
      </c>
      <c r="AJ9" s="55">
        <f>'34.Spieltag'!$AG14</f>
        <v>45</v>
      </c>
      <c r="AK9" s="59">
        <f t="shared" si="7"/>
        <v>1494</v>
      </c>
      <c r="AL9" s="58">
        <f t="shared" si="1"/>
        <v>9</v>
      </c>
      <c r="AM9" s="58">
        <f t="shared" si="2"/>
        <v>45</v>
      </c>
      <c r="AN9" s="58">
        <f t="shared" si="3"/>
        <v>45</v>
      </c>
      <c r="AO9" s="58">
        <f t="shared" si="4"/>
        <v>45</v>
      </c>
      <c r="AP9" s="59">
        <f t="shared" si="5"/>
        <v>1350</v>
      </c>
      <c r="AQ9" s="63">
        <f t="shared" si="6"/>
        <v>144</v>
      </c>
      <c r="AS9" s="53">
        <v>7</v>
      </c>
      <c r="AT9" s="54"/>
      <c r="AU9" s="56"/>
    </row>
    <row r="10" spans="1:47" ht="14.25" x14ac:dyDescent="0.25">
      <c r="A10" s="55"/>
      <c r="B10" s="55" t="str">
        <f>'1.Spieltag'!B15</f>
        <v>Thomas Bülles</v>
      </c>
      <c r="C10" s="55">
        <f>'1.Spieltag'!$AG15</f>
        <v>9</v>
      </c>
      <c r="D10" s="55">
        <f>'2.Spieltag '!$AG15</f>
        <v>45</v>
      </c>
      <c r="E10" s="55">
        <f>'3.Spieltag'!$AG15</f>
        <v>45</v>
      </c>
      <c r="F10" s="55">
        <f>'4.Spieltag'!$AG15</f>
        <v>45</v>
      </c>
      <c r="G10" s="55">
        <f>'5.Spieltag'!$AG15</f>
        <v>45</v>
      </c>
      <c r="H10" s="55">
        <f>'6.Spieltag'!$AG15</f>
        <v>45</v>
      </c>
      <c r="I10" s="55">
        <f>'7.Spieltag'!$AG15</f>
        <v>45</v>
      </c>
      <c r="J10" s="55">
        <f>'8.Spieltag'!$AG15</f>
        <v>45</v>
      </c>
      <c r="K10" s="55">
        <f>'9.Spieltag'!$AG15</f>
        <v>45</v>
      </c>
      <c r="L10" s="55">
        <f>'10.Spieltag'!$AG15</f>
        <v>45</v>
      </c>
      <c r="M10" s="55">
        <f>'11.Spieltag'!$AG15</f>
        <v>45</v>
      </c>
      <c r="N10" s="55">
        <f>'12.Spieltag'!$AG15</f>
        <v>45</v>
      </c>
      <c r="O10" s="55">
        <f>'13.Spieltag'!$AG15</f>
        <v>45</v>
      </c>
      <c r="P10" s="55">
        <f>'14.Spieltag'!$AG15</f>
        <v>45</v>
      </c>
      <c r="Q10" s="55">
        <f>'15.Spieltag'!$AG15</f>
        <v>45</v>
      </c>
      <c r="R10" s="55">
        <f>'16.Spieltag'!$AG15</f>
        <v>45</v>
      </c>
      <c r="S10" s="55">
        <f>'17.Spieltag'!$AG15</f>
        <v>45</v>
      </c>
      <c r="T10" s="55">
        <f>'18.Spieltag'!$AG15</f>
        <v>45</v>
      </c>
      <c r="U10" s="55">
        <f>'19.Spieltag'!$AG15</f>
        <v>45</v>
      </c>
      <c r="V10" s="55">
        <f>'20.Spieltag'!$AG15</f>
        <v>45</v>
      </c>
      <c r="W10" s="55">
        <f>'21.Spieltag'!$AG15</f>
        <v>45</v>
      </c>
      <c r="X10" s="55">
        <f>'22.Spieltag'!$AG15</f>
        <v>45</v>
      </c>
      <c r="Y10" s="55">
        <f>'23.Spieltag'!$AG15</f>
        <v>45</v>
      </c>
      <c r="Z10" s="55">
        <f>'24.Spieltag'!$AG15</f>
        <v>45</v>
      </c>
      <c r="AA10" s="55">
        <f>'25.Spieltag'!$AG15</f>
        <v>45</v>
      </c>
      <c r="AB10" s="55">
        <f>'26.Spieltag'!$AG15</f>
        <v>45</v>
      </c>
      <c r="AC10" s="55">
        <f>'27.Spieltag'!$AG15</f>
        <v>45</v>
      </c>
      <c r="AD10" s="55">
        <f>'28.Spieltag'!$AG15</f>
        <v>45</v>
      </c>
      <c r="AE10" s="55">
        <f>'29.Spieltag'!$AG15</f>
        <v>45</v>
      </c>
      <c r="AF10" s="55">
        <f>'30.Spieltag'!$AG15</f>
        <v>45</v>
      </c>
      <c r="AG10" s="55">
        <f>'31.Spieltag'!$AG15</f>
        <v>45</v>
      </c>
      <c r="AH10" s="55">
        <f>'32.Spieltag'!$AG15</f>
        <v>45</v>
      </c>
      <c r="AI10" s="55">
        <f>'33.Spieltag'!$AG15</f>
        <v>45</v>
      </c>
      <c r="AJ10" s="55">
        <f>'34.Spieltag'!$AG15</f>
        <v>45</v>
      </c>
      <c r="AK10" s="59">
        <f t="shared" si="7"/>
        <v>1494</v>
      </c>
      <c r="AL10" s="58">
        <f t="shared" si="1"/>
        <v>9</v>
      </c>
      <c r="AM10" s="58">
        <f t="shared" si="2"/>
        <v>45</v>
      </c>
      <c r="AN10" s="58">
        <f t="shared" si="3"/>
        <v>45</v>
      </c>
      <c r="AO10" s="58">
        <f t="shared" si="4"/>
        <v>45</v>
      </c>
      <c r="AP10" s="59">
        <f t="shared" si="5"/>
        <v>1350</v>
      </c>
      <c r="AQ10" s="63">
        <f t="shared" si="6"/>
        <v>144</v>
      </c>
      <c r="AS10" s="53">
        <v>8</v>
      </c>
      <c r="AT10" s="54"/>
      <c r="AU10" s="56"/>
    </row>
    <row r="11" spans="1:47" ht="14.25" x14ac:dyDescent="0.25">
      <c r="A11" s="55"/>
      <c r="B11" s="55" t="str">
        <f>'1.Spieltag'!B16</f>
        <v>jupp04</v>
      </c>
      <c r="C11" s="55">
        <f>'1.Spieltag'!$AG16</f>
        <v>8</v>
      </c>
      <c r="D11" s="55">
        <f>'2.Spieltag '!$AG16</f>
        <v>45</v>
      </c>
      <c r="E11" s="55">
        <f>'3.Spieltag'!$AG16</f>
        <v>45</v>
      </c>
      <c r="F11" s="55">
        <f>'4.Spieltag'!$AG16</f>
        <v>45</v>
      </c>
      <c r="G11" s="55">
        <f>'5.Spieltag'!$AG16</f>
        <v>45</v>
      </c>
      <c r="H11" s="55">
        <f>'6.Spieltag'!$AG16</f>
        <v>45</v>
      </c>
      <c r="I11" s="55">
        <f>'7.Spieltag'!$AG16</f>
        <v>45</v>
      </c>
      <c r="J11" s="55">
        <f>'8.Spieltag'!$AG16</f>
        <v>45</v>
      </c>
      <c r="K11" s="55">
        <f>'9.Spieltag'!$AG16</f>
        <v>45</v>
      </c>
      <c r="L11" s="55">
        <f>'10.Spieltag'!$AG16</f>
        <v>45</v>
      </c>
      <c r="M11" s="55">
        <f>'11.Spieltag'!$AG16</f>
        <v>45</v>
      </c>
      <c r="N11" s="55">
        <f>'12.Spieltag'!$AG16</f>
        <v>45</v>
      </c>
      <c r="O11" s="55">
        <f>'13.Spieltag'!$AG16</f>
        <v>45</v>
      </c>
      <c r="P11" s="55">
        <f>'14.Spieltag'!$AG16</f>
        <v>45</v>
      </c>
      <c r="Q11" s="55">
        <f>'15.Spieltag'!$AG16</f>
        <v>45</v>
      </c>
      <c r="R11" s="55">
        <f>'16.Spieltag'!$AG16</f>
        <v>45</v>
      </c>
      <c r="S11" s="55">
        <f>'17.Spieltag'!$AG16</f>
        <v>45</v>
      </c>
      <c r="T11" s="55">
        <f>'18.Spieltag'!$AG16</f>
        <v>45</v>
      </c>
      <c r="U11" s="55">
        <f>'19.Spieltag'!$AG16</f>
        <v>45</v>
      </c>
      <c r="V11" s="55">
        <f>'20.Spieltag'!$AG16</f>
        <v>45</v>
      </c>
      <c r="W11" s="55">
        <f>'21.Spieltag'!$AG16</f>
        <v>45</v>
      </c>
      <c r="X11" s="55">
        <f>'22.Spieltag'!$AG16</f>
        <v>45</v>
      </c>
      <c r="Y11" s="55">
        <f>'23.Spieltag'!$AG16</f>
        <v>45</v>
      </c>
      <c r="Z11" s="55">
        <f>'24.Spieltag'!$AG16</f>
        <v>45</v>
      </c>
      <c r="AA11" s="55">
        <f>'25.Spieltag'!$AG16</f>
        <v>45</v>
      </c>
      <c r="AB11" s="55">
        <f>'26.Spieltag'!$AG16</f>
        <v>45</v>
      </c>
      <c r="AC11" s="55">
        <f>'27.Spieltag'!$AG16</f>
        <v>45</v>
      </c>
      <c r="AD11" s="55">
        <f>'28.Spieltag'!$AG16</f>
        <v>45</v>
      </c>
      <c r="AE11" s="55">
        <f>'29.Spieltag'!$AG16</f>
        <v>45</v>
      </c>
      <c r="AF11" s="55">
        <f>'30.Spieltag'!$AG16</f>
        <v>45</v>
      </c>
      <c r="AG11" s="55">
        <f>'31.Spieltag'!$AG16</f>
        <v>45</v>
      </c>
      <c r="AH11" s="55">
        <f>'32.Spieltag'!$AG16</f>
        <v>45</v>
      </c>
      <c r="AI11" s="55">
        <f>'33.Spieltag'!$AG16</f>
        <v>45</v>
      </c>
      <c r="AJ11" s="55">
        <f>'34.Spieltag'!$AG16</f>
        <v>45</v>
      </c>
      <c r="AK11" s="59">
        <f t="shared" si="7"/>
        <v>1493</v>
      </c>
      <c r="AL11" s="58">
        <f t="shared" si="1"/>
        <v>8</v>
      </c>
      <c r="AM11" s="58">
        <f t="shared" si="2"/>
        <v>45</v>
      </c>
      <c r="AN11" s="58">
        <f t="shared" si="3"/>
        <v>45</v>
      </c>
      <c r="AO11" s="58">
        <f t="shared" si="4"/>
        <v>45</v>
      </c>
      <c r="AP11" s="59">
        <f t="shared" si="5"/>
        <v>1350</v>
      </c>
      <c r="AQ11" s="63">
        <f t="shared" si="6"/>
        <v>143</v>
      </c>
      <c r="AS11" s="53">
        <v>9</v>
      </c>
      <c r="AT11" s="54"/>
      <c r="AU11" s="56"/>
    </row>
    <row r="12" spans="1:47" ht="14.25" x14ac:dyDescent="0.25">
      <c r="A12" s="55"/>
      <c r="B12" s="55" t="str">
        <f>'1.Spieltag'!B17</f>
        <v>Reinhold</v>
      </c>
      <c r="C12" s="55">
        <f>'1.Spieltag'!$AG17</f>
        <v>8</v>
      </c>
      <c r="D12" s="55">
        <f>'2.Spieltag '!$AG17</f>
        <v>45</v>
      </c>
      <c r="E12" s="55">
        <f>'3.Spieltag'!$AG17</f>
        <v>45</v>
      </c>
      <c r="F12" s="55">
        <f>'4.Spieltag'!$AG17</f>
        <v>45</v>
      </c>
      <c r="G12" s="55">
        <f>'5.Spieltag'!$AG17</f>
        <v>45</v>
      </c>
      <c r="H12" s="55">
        <f>'6.Spieltag'!$AG17</f>
        <v>45</v>
      </c>
      <c r="I12" s="55">
        <f>'7.Spieltag'!$AG17</f>
        <v>45</v>
      </c>
      <c r="J12" s="55">
        <f>'8.Spieltag'!$AG17</f>
        <v>45</v>
      </c>
      <c r="K12" s="55">
        <f>'9.Spieltag'!$AG17</f>
        <v>45</v>
      </c>
      <c r="L12" s="55">
        <f>'10.Spieltag'!$AG17</f>
        <v>45</v>
      </c>
      <c r="M12" s="55">
        <f>'11.Spieltag'!$AG17</f>
        <v>45</v>
      </c>
      <c r="N12" s="55">
        <f>'12.Spieltag'!$AG17</f>
        <v>45</v>
      </c>
      <c r="O12" s="55">
        <f>'13.Spieltag'!$AG17</f>
        <v>45</v>
      </c>
      <c r="P12" s="55">
        <f>'14.Spieltag'!$AG17</f>
        <v>45</v>
      </c>
      <c r="Q12" s="55">
        <f>'15.Spieltag'!$AG17</f>
        <v>45</v>
      </c>
      <c r="R12" s="55">
        <f>'16.Spieltag'!$AG17</f>
        <v>45</v>
      </c>
      <c r="S12" s="55">
        <f>'17.Spieltag'!$AG17</f>
        <v>45</v>
      </c>
      <c r="T12" s="55">
        <f>'18.Spieltag'!$AG17</f>
        <v>45</v>
      </c>
      <c r="U12" s="55">
        <f>'19.Spieltag'!$AG17</f>
        <v>45</v>
      </c>
      <c r="V12" s="55">
        <f>'20.Spieltag'!$AG17</f>
        <v>45</v>
      </c>
      <c r="W12" s="55">
        <f>'21.Spieltag'!$AG17</f>
        <v>45</v>
      </c>
      <c r="X12" s="55">
        <f>'22.Spieltag'!$AG17</f>
        <v>45</v>
      </c>
      <c r="Y12" s="55">
        <f>'23.Spieltag'!$AG17</f>
        <v>45</v>
      </c>
      <c r="Z12" s="55">
        <f>'24.Spieltag'!$AG17</f>
        <v>45</v>
      </c>
      <c r="AA12" s="55">
        <f>'25.Spieltag'!$AG17</f>
        <v>45</v>
      </c>
      <c r="AB12" s="55">
        <f>'26.Spieltag'!$AG17</f>
        <v>45</v>
      </c>
      <c r="AC12" s="55">
        <f>'27.Spieltag'!$AG17</f>
        <v>45</v>
      </c>
      <c r="AD12" s="55">
        <f>'28.Spieltag'!$AG17</f>
        <v>45</v>
      </c>
      <c r="AE12" s="55">
        <f>'29.Spieltag'!$AG17</f>
        <v>45</v>
      </c>
      <c r="AF12" s="55">
        <f>'30.Spieltag'!$AG17</f>
        <v>45</v>
      </c>
      <c r="AG12" s="55">
        <f>'31.Spieltag'!$AG17</f>
        <v>45</v>
      </c>
      <c r="AH12" s="55">
        <f>'32.Spieltag'!$AG17</f>
        <v>45</v>
      </c>
      <c r="AI12" s="55">
        <f>'33.Spieltag'!$AG17</f>
        <v>45</v>
      </c>
      <c r="AJ12" s="55">
        <f>'34.Spieltag'!$AG17</f>
        <v>45</v>
      </c>
      <c r="AK12" s="59">
        <f t="shared" si="7"/>
        <v>1493</v>
      </c>
      <c r="AL12" s="58">
        <f t="shared" si="1"/>
        <v>8</v>
      </c>
      <c r="AM12" s="58">
        <f t="shared" si="2"/>
        <v>45</v>
      </c>
      <c r="AN12" s="58">
        <f t="shared" si="3"/>
        <v>45</v>
      </c>
      <c r="AO12" s="58">
        <f t="shared" si="4"/>
        <v>45</v>
      </c>
      <c r="AP12" s="59">
        <f t="shared" si="5"/>
        <v>1350</v>
      </c>
      <c r="AQ12" s="63">
        <f t="shared" si="6"/>
        <v>143</v>
      </c>
      <c r="AS12" s="53">
        <v>10</v>
      </c>
      <c r="AT12" s="54"/>
      <c r="AU12" s="56"/>
    </row>
    <row r="13" spans="1:47" ht="14.25" x14ac:dyDescent="0.25">
      <c r="A13" s="55"/>
      <c r="B13" s="55" t="str">
        <f>'1.Spieltag'!B18</f>
        <v>Schalt04</v>
      </c>
      <c r="C13" s="55">
        <f>'1.Spieltag'!$AG18</f>
        <v>7</v>
      </c>
      <c r="D13" s="55">
        <f>'2.Spieltag '!$AG18</f>
        <v>45</v>
      </c>
      <c r="E13" s="55">
        <f>'3.Spieltag'!$AG18</f>
        <v>45</v>
      </c>
      <c r="F13" s="55">
        <f>'4.Spieltag'!$AG18</f>
        <v>45</v>
      </c>
      <c r="G13" s="55">
        <f>'5.Spieltag'!$AG18</f>
        <v>45</v>
      </c>
      <c r="H13" s="55">
        <f>'6.Spieltag'!$AG18</f>
        <v>45</v>
      </c>
      <c r="I13" s="55">
        <f>'7.Spieltag'!$AG18</f>
        <v>45</v>
      </c>
      <c r="J13" s="55">
        <f>'8.Spieltag'!$AG18</f>
        <v>45</v>
      </c>
      <c r="K13" s="55">
        <f>'9.Spieltag'!$AG18</f>
        <v>45</v>
      </c>
      <c r="L13" s="55">
        <f>'10.Spieltag'!$AG18</f>
        <v>45</v>
      </c>
      <c r="M13" s="55">
        <f>'11.Spieltag'!$AG18</f>
        <v>45</v>
      </c>
      <c r="N13" s="55">
        <f>'12.Spieltag'!$AG18</f>
        <v>45</v>
      </c>
      <c r="O13" s="55">
        <f>'13.Spieltag'!$AG18</f>
        <v>45</v>
      </c>
      <c r="P13" s="55">
        <f>'14.Spieltag'!$AG18</f>
        <v>45</v>
      </c>
      <c r="Q13" s="55">
        <f>'15.Spieltag'!$AG18</f>
        <v>45</v>
      </c>
      <c r="R13" s="55">
        <f>'16.Spieltag'!$AG18</f>
        <v>45</v>
      </c>
      <c r="S13" s="55">
        <f>'17.Spieltag'!$AG18</f>
        <v>45</v>
      </c>
      <c r="T13" s="55">
        <f>'18.Spieltag'!$AG18</f>
        <v>45</v>
      </c>
      <c r="U13" s="55">
        <f>'19.Spieltag'!$AG18</f>
        <v>45</v>
      </c>
      <c r="V13" s="55">
        <f>'20.Spieltag'!$AG18</f>
        <v>45</v>
      </c>
      <c r="W13" s="55">
        <f>'21.Spieltag'!$AG18</f>
        <v>45</v>
      </c>
      <c r="X13" s="55">
        <f>'22.Spieltag'!$AG18</f>
        <v>45</v>
      </c>
      <c r="Y13" s="55">
        <f>'23.Spieltag'!$AG18</f>
        <v>45</v>
      </c>
      <c r="Z13" s="55">
        <f>'24.Spieltag'!$AG18</f>
        <v>45</v>
      </c>
      <c r="AA13" s="55">
        <f>'25.Spieltag'!$AG18</f>
        <v>45</v>
      </c>
      <c r="AB13" s="55">
        <f>'26.Spieltag'!$AG18</f>
        <v>45</v>
      </c>
      <c r="AC13" s="55">
        <f>'27.Spieltag'!$AG18</f>
        <v>45</v>
      </c>
      <c r="AD13" s="55">
        <f>'28.Spieltag'!$AG18</f>
        <v>45</v>
      </c>
      <c r="AE13" s="55">
        <f>'29.Spieltag'!$AG18</f>
        <v>45</v>
      </c>
      <c r="AF13" s="55">
        <f>'30.Spieltag'!$AG18</f>
        <v>45</v>
      </c>
      <c r="AG13" s="55">
        <f>'31.Spieltag'!$AG18</f>
        <v>45</v>
      </c>
      <c r="AH13" s="55">
        <f>'32.Spieltag'!$AG18</f>
        <v>45</v>
      </c>
      <c r="AI13" s="55">
        <f>'33.Spieltag'!$AG18</f>
        <v>45</v>
      </c>
      <c r="AJ13" s="55">
        <f>'34.Spieltag'!$AG18</f>
        <v>45</v>
      </c>
      <c r="AK13" s="59">
        <f t="shared" si="7"/>
        <v>1492</v>
      </c>
      <c r="AL13" s="58">
        <f t="shared" si="1"/>
        <v>7</v>
      </c>
      <c r="AM13" s="58">
        <f t="shared" si="2"/>
        <v>45</v>
      </c>
      <c r="AN13" s="58">
        <f t="shared" si="3"/>
        <v>45</v>
      </c>
      <c r="AO13" s="58">
        <f t="shared" si="4"/>
        <v>45</v>
      </c>
      <c r="AP13" s="59">
        <f t="shared" si="5"/>
        <v>1350</v>
      </c>
      <c r="AQ13" s="63">
        <f t="shared" si="6"/>
        <v>142</v>
      </c>
      <c r="AS13" s="53">
        <v>11</v>
      </c>
      <c r="AT13" s="54"/>
      <c r="AU13" s="56"/>
    </row>
    <row r="14" spans="1:47" ht="14.25" x14ac:dyDescent="0.25">
      <c r="A14" s="55"/>
      <c r="B14" s="55" t="str">
        <f>'1.Spieltag'!B19</f>
        <v>Ricardo04</v>
      </c>
      <c r="C14" s="55">
        <f>'1.Spieltag'!$AG19</f>
        <v>6</v>
      </c>
      <c r="D14" s="55">
        <f>'2.Spieltag '!$AG19</f>
        <v>45</v>
      </c>
      <c r="E14" s="55">
        <f>'3.Spieltag'!$AG19</f>
        <v>45</v>
      </c>
      <c r="F14" s="55">
        <f>'4.Spieltag'!$AG19</f>
        <v>45</v>
      </c>
      <c r="G14" s="55">
        <f>'5.Spieltag'!$AG19</f>
        <v>45</v>
      </c>
      <c r="H14" s="55">
        <f>'6.Spieltag'!$AG19</f>
        <v>45</v>
      </c>
      <c r="I14" s="55">
        <f>'7.Spieltag'!$AG19</f>
        <v>45</v>
      </c>
      <c r="J14" s="55">
        <f>'8.Spieltag'!$AG19</f>
        <v>45</v>
      </c>
      <c r="K14" s="55">
        <f>'9.Spieltag'!$AG19</f>
        <v>45</v>
      </c>
      <c r="L14" s="55">
        <f>'10.Spieltag'!$AG19</f>
        <v>45</v>
      </c>
      <c r="M14" s="55">
        <f>'11.Spieltag'!$AG19</f>
        <v>45</v>
      </c>
      <c r="N14" s="55">
        <f>'12.Spieltag'!$AG19</f>
        <v>45</v>
      </c>
      <c r="O14" s="55">
        <f>'13.Spieltag'!$AG19</f>
        <v>45</v>
      </c>
      <c r="P14" s="55">
        <f>'14.Spieltag'!$AG19</f>
        <v>45</v>
      </c>
      <c r="Q14" s="55">
        <f>'15.Spieltag'!$AG19</f>
        <v>45</v>
      </c>
      <c r="R14" s="55">
        <f>'16.Spieltag'!$AG19</f>
        <v>45</v>
      </c>
      <c r="S14" s="55">
        <f>'17.Spieltag'!$AG19</f>
        <v>45</v>
      </c>
      <c r="T14" s="55">
        <f>'18.Spieltag'!$AG19</f>
        <v>45</v>
      </c>
      <c r="U14" s="55">
        <f>'19.Spieltag'!$AG19</f>
        <v>45</v>
      </c>
      <c r="V14" s="55">
        <f>'20.Spieltag'!$AG19</f>
        <v>45</v>
      </c>
      <c r="W14" s="55">
        <f>'21.Spieltag'!$AG19</f>
        <v>45</v>
      </c>
      <c r="X14" s="55">
        <f>'22.Spieltag'!$AG19</f>
        <v>45</v>
      </c>
      <c r="Y14" s="55">
        <f>'23.Spieltag'!$AG19</f>
        <v>45</v>
      </c>
      <c r="Z14" s="55">
        <f>'24.Spieltag'!$AG19</f>
        <v>45</v>
      </c>
      <c r="AA14" s="55">
        <f>'25.Spieltag'!$AG19</f>
        <v>45</v>
      </c>
      <c r="AB14" s="55">
        <f>'26.Spieltag'!$AG19</f>
        <v>45</v>
      </c>
      <c r="AC14" s="55">
        <f>'27.Spieltag'!$AG19</f>
        <v>45</v>
      </c>
      <c r="AD14" s="55">
        <f>'28.Spieltag'!$AG19</f>
        <v>45</v>
      </c>
      <c r="AE14" s="55">
        <f>'29.Spieltag'!$AG19</f>
        <v>45</v>
      </c>
      <c r="AF14" s="55">
        <f>'30.Spieltag'!$AG19</f>
        <v>45</v>
      </c>
      <c r="AG14" s="55">
        <f>'31.Spieltag'!$AG19</f>
        <v>45</v>
      </c>
      <c r="AH14" s="55">
        <f>'32.Spieltag'!$AG19</f>
        <v>45</v>
      </c>
      <c r="AI14" s="55">
        <f>'33.Spieltag'!$AG19</f>
        <v>45</v>
      </c>
      <c r="AJ14" s="55">
        <f>'34.Spieltag'!$AG19</f>
        <v>45</v>
      </c>
      <c r="AK14" s="52">
        <f t="shared" si="7"/>
        <v>1491</v>
      </c>
      <c r="AL14" s="58">
        <f t="shared" si="1"/>
        <v>6</v>
      </c>
      <c r="AM14" s="58">
        <f t="shared" si="2"/>
        <v>45</v>
      </c>
      <c r="AN14" s="58">
        <f t="shared" si="3"/>
        <v>45</v>
      </c>
      <c r="AO14" s="58">
        <f t="shared" si="4"/>
        <v>45</v>
      </c>
      <c r="AP14" s="59">
        <f t="shared" si="5"/>
        <v>1350</v>
      </c>
      <c r="AQ14" s="63">
        <f t="shared" si="6"/>
        <v>141</v>
      </c>
      <c r="AS14" s="53">
        <v>12</v>
      </c>
      <c r="AT14" s="54"/>
      <c r="AU14" s="56"/>
    </row>
    <row r="15" spans="1:47" ht="14.25" x14ac:dyDescent="0.25">
      <c r="A15" s="55"/>
      <c r="B15" s="55" t="str">
        <f>'1.Spieltag'!B20</f>
        <v>schmiddi04</v>
      </c>
      <c r="C15" s="55">
        <f>'1.Spieltag'!$AG20</f>
        <v>6</v>
      </c>
      <c r="D15" s="55">
        <f>'2.Spieltag '!$AG20</f>
        <v>45</v>
      </c>
      <c r="E15" s="55">
        <f>'3.Spieltag'!$AG20</f>
        <v>45</v>
      </c>
      <c r="F15" s="55">
        <f>'4.Spieltag'!$AG20</f>
        <v>45</v>
      </c>
      <c r="G15" s="55">
        <f>'5.Spieltag'!$AG20</f>
        <v>45</v>
      </c>
      <c r="H15" s="55">
        <f>'6.Spieltag'!$AG20</f>
        <v>45</v>
      </c>
      <c r="I15" s="55">
        <f>'7.Spieltag'!$AG20</f>
        <v>45</v>
      </c>
      <c r="J15" s="55">
        <f>'8.Spieltag'!$AG20</f>
        <v>45</v>
      </c>
      <c r="K15" s="55">
        <f>'9.Spieltag'!$AG20</f>
        <v>45</v>
      </c>
      <c r="L15" s="55">
        <f>'10.Spieltag'!$AG20</f>
        <v>45</v>
      </c>
      <c r="M15" s="55">
        <f>'11.Spieltag'!$AG20</f>
        <v>45</v>
      </c>
      <c r="N15" s="55">
        <f>'12.Spieltag'!$AG20</f>
        <v>45</v>
      </c>
      <c r="O15" s="55">
        <f>'13.Spieltag'!$AG20</f>
        <v>45</v>
      </c>
      <c r="P15" s="55">
        <f>'14.Spieltag'!$AG20</f>
        <v>45</v>
      </c>
      <c r="Q15" s="55">
        <f>'15.Spieltag'!$AG20</f>
        <v>45</v>
      </c>
      <c r="R15" s="55">
        <f>'16.Spieltag'!$AG20</f>
        <v>45</v>
      </c>
      <c r="S15" s="55">
        <f>'17.Spieltag'!$AG20</f>
        <v>45</v>
      </c>
      <c r="T15" s="55">
        <f>'18.Spieltag'!$AG20</f>
        <v>45</v>
      </c>
      <c r="U15" s="55">
        <f>'19.Spieltag'!$AG20</f>
        <v>45</v>
      </c>
      <c r="V15" s="55">
        <f>'20.Spieltag'!$AG20</f>
        <v>45</v>
      </c>
      <c r="W15" s="55">
        <f>'21.Spieltag'!$AG20</f>
        <v>45</v>
      </c>
      <c r="X15" s="55">
        <f>'22.Spieltag'!$AG20</f>
        <v>45</v>
      </c>
      <c r="Y15" s="55">
        <f>'23.Spieltag'!$AG20</f>
        <v>45</v>
      </c>
      <c r="Z15" s="55">
        <f>'24.Spieltag'!$AG20</f>
        <v>45</v>
      </c>
      <c r="AA15" s="55">
        <f>'25.Spieltag'!$AG20</f>
        <v>45</v>
      </c>
      <c r="AB15" s="55">
        <f>'26.Spieltag'!$AG20</f>
        <v>45</v>
      </c>
      <c r="AC15" s="55">
        <f>'27.Spieltag'!$AG20</f>
        <v>45</v>
      </c>
      <c r="AD15" s="55">
        <f>'28.Spieltag'!$AG20</f>
        <v>45</v>
      </c>
      <c r="AE15" s="55">
        <f>'29.Spieltag'!$AG20</f>
        <v>45</v>
      </c>
      <c r="AF15" s="55">
        <f>'30.Spieltag'!$AG20</f>
        <v>45</v>
      </c>
      <c r="AG15" s="55">
        <f>'31.Spieltag'!$AG20</f>
        <v>45</v>
      </c>
      <c r="AH15" s="55">
        <f>'32.Spieltag'!$AG20</f>
        <v>45</v>
      </c>
      <c r="AI15" s="55">
        <f>'33.Spieltag'!$AG20</f>
        <v>45</v>
      </c>
      <c r="AJ15" s="55">
        <f>'34.Spieltag'!$AG20</f>
        <v>45</v>
      </c>
      <c r="AK15" s="59">
        <f t="shared" si="7"/>
        <v>1491</v>
      </c>
      <c r="AL15" s="58">
        <f t="shared" si="1"/>
        <v>6</v>
      </c>
      <c r="AM15" s="58">
        <f t="shared" si="2"/>
        <v>45</v>
      </c>
      <c r="AN15" s="58">
        <f t="shared" si="3"/>
        <v>45</v>
      </c>
      <c r="AO15" s="58">
        <f t="shared" si="4"/>
        <v>45</v>
      </c>
      <c r="AP15" s="59">
        <f t="shared" si="5"/>
        <v>1350</v>
      </c>
      <c r="AQ15" s="63">
        <f t="shared" si="6"/>
        <v>141</v>
      </c>
      <c r="AS15" s="53">
        <v>13</v>
      </c>
      <c r="AT15" s="54"/>
      <c r="AU15" s="56"/>
    </row>
    <row r="16" spans="1:47" ht="14.25" x14ac:dyDescent="0.25">
      <c r="A16" s="55"/>
      <c r="B16" s="55" t="str">
        <f>'1.Spieltag'!B21</f>
        <v>Lola04</v>
      </c>
      <c r="C16" s="55">
        <f>'1.Spieltag'!$AG21</f>
        <v>5</v>
      </c>
      <c r="D16" s="55">
        <f>'2.Spieltag '!$AG21</f>
        <v>45</v>
      </c>
      <c r="E16" s="55">
        <f>'3.Spieltag'!$AG21</f>
        <v>45</v>
      </c>
      <c r="F16" s="55">
        <f>'4.Spieltag'!$AG21</f>
        <v>45</v>
      </c>
      <c r="G16" s="55">
        <f>'5.Spieltag'!$AG21</f>
        <v>45</v>
      </c>
      <c r="H16" s="55">
        <f>'6.Spieltag'!$AG21</f>
        <v>45</v>
      </c>
      <c r="I16" s="55">
        <f>'7.Spieltag'!$AG21</f>
        <v>45</v>
      </c>
      <c r="J16" s="55">
        <f>'8.Spieltag'!$AG21</f>
        <v>45</v>
      </c>
      <c r="K16" s="55">
        <f>'9.Spieltag'!$AG21</f>
        <v>45</v>
      </c>
      <c r="L16" s="55">
        <f>'10.Spieltag'!$AG21</f>
        <v>45</v>
      </c>
      <c r="M16" s="55">
        <f>'11.Spieltag'!$AG21</f>
        <v>45</v>
      </c>
      <c r="N16" s="55">
        <f>'12.Spieltag'!$AG21</f>
        <v>45</v>
      </c>
      <c r="O16" s="55">
        <f>'13.Spieltag'!$AG21</f>
        <v>45</v>
      </c>
      <c r="P16" s="55">
        <f>'14.Spieltag'!$AG21</f>
        <v>45</v>
      </c>
      <c r="Q16" s="55">
        <f>'15.Spieltag'!$AG21</f>
        <v>45</v>
      </c>
      <c r="R16" s="55">
        <f>'16.Spieltag'!$AG21</f>
        <v>45</v>
      </c>
      <c r="S16" s="55">
        <f>'17.Spieltag'!$AG21</f>
        <v>45</v>
      </c>
      <c r="T16" s="55">
        <f>'18.Spieltag'!$AG21</f>
        <v>45</v>
      </c>
      <c r="U16" s="55">
        <f>'19.Spieltag'!$AG21</f>
        <v>45</v>
      </c>
      <c r="V16" s="55">
        <f>'20.Spieltag'!$AG21</f>
        <v>45</v>
      </c>
      <c r="W16" s="55">
        <f>'21.Spieltag'!$AG21</f>
        <v>45</v>
      </c>
      <c r="X16" s="55">
        <f>'22.Spieltag'!$AG21</f>
        <v>45</v>
      </c>
      <c r="Y16" s="55">
        <f>'23.Spieltag'!$AG21</f>
        <v>45</v>
      </c>
      <c r="Z16" s="55">
        <f>'24.Spieltag'!$AG21</f>
        <v>45</v>
      </c>
      <c r="AA16" s="55">
        <f>'25.Spieltag'!$AG21</f>
        <v>45</v>
      </c>
      <c r="AB16" s="55">
        <f>'26.Spieltag'!$AG21</f>
        <v>45</v>
      </c>
      <c r="AC16" s="55">
        <f>'27.Spieltag'!$AG21</f>
        <v>45</v>
      </c>
      <c r="AD16" s="55">
        <f>'28.Spieltag'!$AG21</f>
        <v>45</v>
      </c>
      <c r="AE16" s="55">
        <f>'29.Spieltag'!$AG21</f>
        <v>45</v>
      </c>
      <c r="AF16" s="55">
        <f>'30.Spieltag'!$AG21</f>
        <v>45</v>
      </c>
      <c r="AG16" s="55">
        <f>'31.Spieltag'!$AG21</f>
        <v>45</v>
      </c>
      <c r="AH16" s="55">
        <f>'32.Spieltag'!$AG21</f>
        <v>45</v>
      </c>
      <c r="AI16" s="55">
        <f>'33.Spieltag'!$AG21</f>
        <v>45</v>
      </c>
      <c r="AJ16" s="55">
        <f>'34.Spieltag'!$AG21</f>
        <v>45</v>
      </c>
      <c r="AK16" s="59">
        <f t="shared" si="0"/>
        <v>1490</v>
      </c>
      <c r="AL16" s="58">
        <f t="shared" si="1"/>
        <v>5</v>
      </c>
      <c r="AM16" s="58">
        <f t="shared" si="2"/>
        <v>45</v>
      </c>
      <c r="AN16" s="58">
        <f t="shared" si="3"/>
        <v>45</v>
      </c>
      <c r="AO16" s="58">
        <f t="shared" si="4"/>
        <v>45</v>
      </c>
      <c r="AP16" s="59">
        <f t="shared" si="5"/>
        <v>1350</v>
      </c>
      <c r="AQ16" s="63">
        <f t="shared" si="6"/>
        <v>140</v>
      </c>
      <c r="AS16" s="53">
        <v>14</v>
      </c>
      <c r="AT16" s="54"/>
      <c r="AU16" s="56"/>
    </row>
    <row r="17" spans="1:47" ht="14.25" x14ac:dyDescent="0.25">
      <c r="A17" s="55"/>
      <c r="B17" s="55" t="str">
        <f>'1.Spieltag'!B22</f>
        <v>UltraGE</v>
      </c>
      <c r="C17" s="55">
        <f>'1.Spieltag'!$AG22</f>
        <v>5</v>
      </c>
      <c r="D17" s="55">
        <f>'2.Spieltag '!$AG22</f>
        <v>45</v>
      </c>
      <c r="E17" s="55">
        <f>'3.Spieltag'!$AG22</f>
        <v>45</v>
      </c>
      <c r="F17" s="55">
        <f>'4.Spieltag'!$AG22</f>
        <v>45</v>
      </c>
      <c r="G17" s="55">
        <f>'5.Spieltag'!$AG22</f>
        <v>45</v>
      </c>
      <c r="H17" s="55">
        <f>'6.Spieltag'!$AG22</f>
        <v>45</v>
      </c>
      <c r="I17" s="55">
        <f>'7.Spieltag'!$AG22</f>
        <v>45</v>
      </c>
      <c r="J17" s="55">
        <f>'8.Spieltag'!$AG22</f>
        <v>45</v>
      </c>
      <c r="K17" s="55">
        <f>'9.Spieltag'!$AG22</f>
        <v>45</v>
      </c>
      <c r="L17" s="55">
        <f>'10.Spieltag'!$AG22</f>
        <v>45</v>
      </c>
      <c r="M17" s="55">
        <f>'11.Spieltag'!$AG22</f>
        <v>45</v>
      </c>
      <c r="N17" s="55">
        <f>'12.Spieltag'!$AG22</f>
        <v>45</v>
      </c>
      <c r="O17" s="55">
        <f>'13.Spieltag'!$AG22</f>
        <v>45</v>
      </c>
      <c r="P17" s="55">
        <f>'14.Spieltag'!$AG22</f>
        <v>45</v>
      </c>
      <c r="Q17" s="55">
        <f>'15.Spieltag'!$AG22</f>
        <v>45</v>
      </c>
      <c r="R17" s="55">
        <f>'16.Spieltag'!$AG22</f>
        <v>45</v>
      </c>
      <c r="S17" s="55">
        <f>'17.Spieltag'!$AG22</f>
        <v>45</v>
      </c>
      <c r="T17" s="55">
        <f>'18.Spieltag'!$AG22</f>
        <v>45</v>
      </c>
      <c r="U17" s="55">
        <f>'19.Spieltag'!$AG22</f>
        <v>45</v>
      </c>
      <c r="V17" s="55">
        <f>'20.Spieltag'!$AG22</f>
        <v>45</v>
      </c>
      <c r="W17" s="55">
        <f>'21.Spieltag'!$AG22</f>
        <v>45</v>
      </c>
      <c r="X17" s="55">
        <f>'22.Spieltag'!$AG22</f>
        <v>45</v>
      </c>
      <c r="Y17" s="55">
        <f>'23.Spieltag'!$AG22</f>
        <v>45</v>
      </c>
      <c r="Z17" s="55">
        <f>'24.Spieltag'!$AG22</f>
        <v>45</v>
      </c>
      <c r="AA17" s="55">
        <f>'25.Spieltag'!$AG22</f>
        <v>45</v>
      </c>
      <c r="AB17" s="55">
        <f>'26.Spieltag'!$AG22</f>
        <v>45</v>
      </c>
      <c r="AC17" s="55">
        <f>'27.Spieltag'!$AG22</f>
        <v>45</v>
      </c>
      <c r="AD17" s="55">
        <f>'28.Spieltag'!$AG22</f>
        <v>45</v>
      </c>
      <c r="AE17" s="55">
        <f>'29.Spieltag'!$AG22</f>
        <v>45</v>
      </c>
      <c r="AF17" s="55">
        <f>'30.Spieltag'!$AG22</f>
        <v>45</v>
      </c>
      <c r="AG17" s="55">
        <f>'31.Spieltag'!$AG22</f>
        <v>45</v>
      </c>
      <c r="AH17" s="55">
        <f>'32.Spieltag'!$AG22</f>
        <v>45</v>
      </c>
      <c r="AI17" s="55">
        <f>'33.Spieltag'!$AG22</f>
        <v>45</v>
      </c>
      <c r="AJ17" s="55">
        <f>'34.Spieltag'!$AG22</f>
        <v>45</v>
      </c>
      <c r="AK17" s="59">
        <f t="shared" si="0"/>
        <v>1490</v>
      </c>
      <c r="AL17" s="58">
        <f t="shared" si="1"/>
        <v>5</v>
      </c>
      <c r="AM17" s="58">
        <f t="shared" si="2"/>
        <v>45</v>
      </c>
      <c r="AN17" s="58">
        <f t="shared" si="3"/>
        <v>45</v>
      </c>
      <c r="AO17" s="58">
        <f t="shared" si="4"/>
        <v>45</v>
      </c>
      <c r="AP17" s="59">
        <f t="shared" si="5"/>
        <v>1350</v>
      </c>
      <c r="AQ17" s="63">
        <f t="shared" si="6"/>
        <v>140</v>
      </c>
      <c r="AS17" s="53">
        <v>15</v>
      </c>
      <c r="AT17" s="57"/>
      <c r="AU17" s="56"/>
    </row>
    <row r="18" spans="1:47" ht="14.25" x14ac:dyDescent="0.25">
      <c r="A18" s="55"/>
      <c r="B18" s="55" t="str">
        <f>'1.Spieltag'!B23</f>
        <v>Mike04</v>
      </c>
      <c r="C18" s="55">
        <f>'1.Spieltag'!$AG23</f>
        <v>4</v>
      </c>
      <c r="D18" s="55">
        <f>'2.Spieltag '!$AG23</f>
        <v>45</v>
      </c>
      <c r="E18" s="55">
        <f>'3.Spieltag'!$AG23</f>
        <v>45</v>
      </c>
      <c r="F18" s="55">
        <f>'4.Spieltag'!$AG23</f>
        <v>45</v>
      </c>
      <c r="G18" s="55">
        <f>'5.Spieltag'!$AG23</f>
        <v>45</v>
      </c>
      <c r="H18" s="55">
        <f>'6.Spieltag'!$AG23</f>
        <v>45</v>
      </c>
      <c r="I18" s="55">
        <f>'7.Spieltag'!$AG23</f>
        <v>45</v>
      </c>
      <c r="J18" s="55">
        <f>'8.Spieltag'!$AG23</f>
        <v>45</v>
      </c>
      <c r="K18" s="55">
        <f>'9.Spieltag'!$AG23</f>
        <v>45</v>
      </c>
      <c r="L18" s="55">
        <f>'10.Spieltag'!$AG23</f>
        <v>45</v>
      </c>
      <c r="M18" s="55">
        <f>'11.Spieltag'!$AG23</f>
        <v>45</v>
      </c>
      <c r="N18" s="55">
        <f>'12.Spieltag'!$AG23</f>
        <v>45</v>
      </c>
      <c r="O18" s="55">
        <f>'13.Spieltag'!$AG23</f>
        <v>45</v>
      </c>
      <c r="P18" s="55">
        <f>'14.Spieltag'!$AG23</f>
        <v>45</v>
      </c>
      <c r="Q18" s="55">
        <f>'15.Spieltag'!$AG23</f>
        <v>45</v>
      </c>
      <c r="R18" s="55">
        <f>'16.Spieltag'!$AG23</f>
        <v>45</v>
      </c>
      <c r="S18" s="55">
        <f>'17.Spieltag'!$AG23</f>
        <v>45</v>
      </c>
      <c r="T18" s="55">
        <f>'18.Spieltag'!$AG23</f>
        <v>45</v>
      </c>
      <c r="U18" s="55">
        <f>'19.Spieltag'!$AG23</f>
        <v>45</v>
      </c>
      <c r="V18" s="55">
        <f>'20.Spieltag'!$AG23</f>
        <v>45</v>
      </c>
      <c r="W18" s="55">
        <f>'21.Spieltag'!$AG23</f>
        <v>45</v>
      </c>
      <c r="X18" s="55">
        <f>'22.Spieltag'!$AG23</f>
        <v>45</v>
      </c>
      <c r="Y18" s="55">
        <f>'23.Spieltag'!$AG23</f>
        <v>45</v>
      </c>
      <c r="Z18" s="55">
        <f>'24.Spieltag'!$AG23</f>
        <v>45</v>
      </c>
      <c r="AA18" s="55">
        <f>'25.Spieltag'!$AG23</f>
        <v>45</v>
      </c>
      <c r="AB18" s="55">
        <f>'26.Spieltag'!$AG23</f>
        <v>45</v>
      </c>
      <c r="AC18" s="55">
        <f>'27.Spieltag'!$AG23</f>
        <v>45</v>
      </c>
      <c r="AD18" s="55">
        <f>'28.Spieltag'!$AG23</f>
        <v>45</v>
      </c>
      <c r="AE18" s="55">
        <f>'29.Spieltag'!$AG23</f>
        <v>45</v>
      </c>
      <c r="AF18" s="55">
        <f>'30.Spieltag'!$AG23</f>
        <v>45</v>
      </c>
      <c r="AG18" s="55">
        <f>'31.Spieltag'!$AG23</f>
        <v>45</v>
      </c>
      <c r="AH18" s="55">
        <f>'32.Spieltag'!$AG23</f>
        <v>45</v>
      </c>
      <c r="AI18" s="55">
        <f>'33.Spieltag'!$AG23</f>
        <v>45</v>
      </c>
      <c r="AJ18" s="55">
        <f>'34.Spieltag'!$AG23</f>
        <v>45</v>
      </c>
      <c r="AK18" s="59">
        <f t="shared" si="0"/>
        <v>1489</v>
      </c>
      <c r="AL18" s="58">
        <f t="shared" si="1"/>
        <v>4</v>
      </c>
      <c r="AM18" s="58">
        <f t="shared" si="2"/>
        <v>45</v>
      </c>
      <c r="AN18" s="58">
        <f t="shared" si="3"/>
        <v>45</v>
      </c>
      <c r="AO18" s="58">
        <f t="shared" si="4"/>
        <v>45</v>
      </c>
      <c r="AP18" s="59">
        <f t="shared" si="5"/>
        <v>1350</v>
      </c>
      <c r="AQ18" s="63">
        <f t="shared" si="6"/>
        <v>139</v>
      </c>
      <c r="AS18" s="53">
        <v>16</v>
      </c>
      <c r="AT18" s="54"/>
      <c r="AU18" s="56"/>
    </row>
    <row r="19" spans="1:47" ht="14.25" x14ac:dyDescent="0.25">
      <c r="A19" s="55"/>
      <c r="B19" s="55" t="str">
        <f>'1.Spieltag'!B24</f>
        <v>Tanja04</v>
      </c>
      <c r="C19" s="55">
        <f>'1.Spieltag'!$AG24</f>
        <v>2</v>
      </c>
      <c r="D19" s="55">
        <f>'2.Spieltag '!$AG24</f>
        <v>45</v>
      </c>
      <c r="E19" s="55">
        <f>'3.Spieltag'!$AG24</f>
        <v>45</v>
      </c>
      <c r="F19" s="55">
        <f>'4.Spieltag'!$AG24</f>
        <v>45</v>
      </c>
      <c r="G19" s="55">
        <f>'5.Spieltag'!$AG24</f>
        <v>45</v>
      </c>
      <c r="H19" s="55">
        <f>'6.Spieltag'!$AG24</f>
        <v>45</v>
      </c>
      <c r="I19" s="55">
        <f>'7.Spieltag'!$AG24</f>
        <v>45</v>
      </c>
      <c r="J19" s="55">
        <f>'8.Spieltag'!$AG24</f>
        <v>45</v>
      </c>
      <c r="K19" s="55">
        <f>'9.Spieltag'!$AG24</f>
        <v>45</v>
      </c>
      <c r="L19" s="55">
        <f>'10.Spieltag'!$AG24</f>
        <v>45</v>
      </c>
      <c r="M19" s="55">
        <f>'11.Spieltag'!$AG24</f>
        <v>45</v>
      </c>
      <c r="N19" s="55">
        <f>'12.Spieltag'!$AG24</f>
        <v>45</v>
      </c>
      <c r="O19" s="55">
        <f>'13.Spieltag'!$AG24</f>
        <v>45</v>
      </c>
      <c r="P19" s="55">
        <f>'14.Spieltag'!$AG24</f>
        <v>45</v>
      </c>
      <c r="Q19" s="55">
        <f>'15.Spieltag'!$AG24</f>
        <v>45</v>
      </c>
      <c r="R19" s="55">
        <f>'16.Spieltag'!$AG24</f>
        <v>45</v>
      </c>
      <c r="S19" s="55">
        <f>'17.Spieltag'!$AG24</f>
        <v>45</v>
      </c>
      <c r="T19" s="55">
        <f>'18.Spieltag'!$AG24</f>
        <v>45</v>
      </c>
      <c r="U19" s="55">
        <f>'19.Spieltag'!$AG24</f>
        <v>45</v>
      </c>
      <c r="V19" s="55">
        <f>'20.Spieltag'!$AG24</f>
        <v>45</v>
      </c>
      <c r="W19" s="55">
        <f>'21.Spieltag'!$AG24</f>
        <v>45</v>
      </c>
      <c r="X19" s="55">
        <f>'22.Spieltag'!$AG24</f>
        <v>45</v>
      </c>
      <c r="Y19" s="55">
        <f>'23.Spieltag'!$AG24</f>
        <v>45</v>
      </c>
      <c r="Z19" s="55">
        <f>'24.Spieltag'!$AG24</f>
        <v>45</v>
      </c>
      <c r="AA19" s="55">
        <f>'25.Spieltag'!$AG24</f>
        <v>45</v>
      </c>
      <c r="AB19" s="55">
        <f>'26.Spieltag'!$AG24</f>
        <v>45</v>
      </c>
      <c r="AC19" s="55">
        <f>'27.Spieltag'!$AG24</f>
        <v>45</v>
      </c>
      <c r="AD19" s="55">
        <f>'28.Spieltag'!$AG24</f>
        <v>45</v>
      </c>
      <c r="AE19" s="55">
        <f>'29.Spieltag'!$AG24</f>
        <v>45</v>
      </c>
      <c r="AF19" s="55">
        <f>'30.Spieltag'!$AG24</f>
        <v>45</v>
      </c>
      <c r="AG19" s="55">
        <f>'31.Spieltag'!$AG24</f>
        <v>45</v>
      </c>
      <c r="AH19" s="55">
        <f>'32.Spieltag'!$AG24</f>
        <v>45</v>
      </c>
      <c r="AI19" s="55">
        <f>'33.Spieltag'!$AG24</f>
        <v>45</v>
      </c>
      <c r="AJ19" s="55">
        <f>'34.Spieltag'!$AG24</f>
        <v>45</v>
      </c>
      <c r="AK19" s="59">
        <f t="shared" si="0"/>
        <v>1487</v>
      </c>
      <c r="AL19" s="58">
        <f t="shared" si="1"/>
        <v>2</v>
      </c>
      <c r="AM19" s="58">
        <f t="shared" si="2"/>
        <v>45</v>
      </c>
      <c r="AN19" s="58">
        <f t="shared" si="3"/>
        <v>45</v>
      </c>
      <c r="AO19" s="58">
        <f t="shared" si="4"/>
        <v>45</v>
      </c>
      <c r="AP19" s="59">
        <f t="shared" si="5"/>
        <v>1350</v>
      </c>
      <c r="AQ19" s="63">
        <f t="shared" si="6"/>
        <v>137</v>
      </c>
      <c r="AS19" s="53">
        <v>17</v>
      </c>
      <c r="AT19" s="54"/>
      <c r="AU19" s="56"/>
    </row>
    <row r="20" spans="1:47" ht="14.25" x14ac:dyDescent="0.25">
      <c r="A20" s="55"/>
      <c r="B20" s="55">
        <f>'[1]1.Spieltag'!B25</f>
        <v>0</v>
      </c>
      <c r="C20" s="55">
        <f>'1.Spieltag'!$AG25</f>
        <v>0</v>
      </c>
      <c r="D20" s="55">
        <f>'2.Spieltag '!$AG25</f>
        <v>0</v>
      </c>
      <c r="E20" s="55">
        <f>'3.Spieltag'!$AG25</f>
        <v>0</v>
      </c>
      <c r="F20" s="55">
        <f>'4.Spieltag'!$AG25</f>
        <v>0</v>
      </c>
      <c r="G20" s="55">
        <f>'5.Spieltag'!$AG25</f>
        <v>0</v>
      </c>
      <c r="H20" s="55">
        <f>'6.Spieltag'!$AG25</f>
        <v>0</v>
      </c>
      <c r="I20" s="55">
        <f>'7.Spieltag'!$AG25</f>
        <v>0</v>
      </c>
      <c r="J20" s="55">
        <f>'8.Spieltag'!$AG25</f>
        <v>0</v>
      </c>
      <c r="K20" s="55">
        <f>'9.Spieltag'!$AG25</f>
        <v>0</v>
      </c>
      <c r="L20" s="55">
        <f>'10.Spieltag'!$AG25</f>
        <v>0</v>
      </c>
      <c r="M20" s="55">
        <f>'11.Spieltag'!$AG25</f>
        <v>0</v>
      </c>
      <c r="N20" s="55">
        <f>'12.Spieltag'!$AG25</f>
        <v>0</v>
      </c>
      <c r="O20" s="55">
        <f>'13.Spieltag'!$AG25</f>
        <v>0</v>
      </c>
      <c r="P20" s="55">
        <f>'14.Spieltag'!$AG25</f>
        <v>0</v>
      </c>
      <c r="Q20" s="55">
        <f>'15.Spieltag'!$AG25</f>
        <v>0</v>
      </c>
      <c r="R20" s="55">
        <f>'16.Spieltag'!$AG25</f>
        <v>0</v>
      </c>
      <c r="S20" s="55">
        <f>'17.Spieltag'!$AG25</f>
        <v>0</v>
      </c>
      <c r="T20" s="55">
        <f>'18.Spieltag'!$AG25</f>
        <v>0</v>
      </c>
      <c r="U20" s="55">
        <f>'19.Spieltag'!$AG25</f>
        <v>0</v>
      </c>
      <c r="V20" s="55">
        <f>'20.Spieltag'!$AG25</f>
        <v>0</v>
      </c>
      <c r="W20" s="55">
        <f>'21.Spieltag'!$AG25</f>
        <v>0</v>
      </c>
      <c r="X20" s="55">
        <f>'22.Spieltag'!$AG25</f>
        <v>0</v>
      </c>
      <c r="Y20" s="55">
        <f>'23.Spieltag'!$AG25</f>
        <v>0</v>
      </c>
      <c r="Z20" s="55">
        <f>'24.Spieltag'!$AG25</f>
        <v>0</v>
      </c>
      <c r="AA20" s="55">
        <f>'25.Spieltag'!$AG25</f>
        <v>0</v>
      </c>
      <c r="AB20" s="55">
        <f>'26.Spieltag'!$AG25</f>
        <v>0</v>
      </c>
      <c r="AC20" s="55">
        <f>'27.Spieltag'!$AG25</f>
        <v>0</v>
      </c>
      <c r="AD20" s="55">
        <f>'28.Spieltag'!$AG25</f>
        <v>0</v>
      </c>
      <c r="AE20" s="55">
        <f>'29.Spieltag'!$AG25</f>
        <v>0</v>
      </c>
      <c r="AF20" s="55">
        <f>'30.Spieltag'!$AG25</f>
        <v>0</v>
      </c>
      <c r="AG20" s="55">
        <f>'31.Spieltag'!$AG25</f>
        <v>0</v>
      </c>
      <c r="AH20" s="55">
        <f>'32.Spieltag'!$AG25</f>
        <v>0</v>
      </c>
      <c r="AI20" s="55">
        <f>'33.Spieltag'!$AG25</f>
        <v>0</v>
      </c>
      <c r="AJ20" s="55">
        <f>'34.Spieltag'!$AG25</f>
        <v>0</v>
      </c>
      <c r="AK20" s="59">
        <f t="shared" si="0"/>
        <v>0</v>
      </c>
      <c r="AL20" s="58">
        <f t="shared" si="1"/>
        <v>0</v>
      </c>
      <c r="AM20" s="58">
        <f t="shared" si="2"/>
        <v>0</v>
      </c>
      <c r="AN20" s="58">
        <f t="shared" si="3"/>
        <v>0</v>
      </c>
      <c r="AO20" s="58">
        <f t="shared" si="4"/>
        <v>0</v>
      </c>
      <c r="AP20" s="59">
        <f t="shared" si="5"/>
        <v>0</v>
      </c>
      <c r="AQ20" s="63">
        <f t="shared" si="6"/>
        <v>0</v>
      </c>
      <c r="AS20" s="53">
        <v>18</v>
      </c>
      <c r="AT20" s="54"/>
      <c r="AU20" s="56"/>
    </row>
    <row r="21" spans="1:47" ht="14.25" x14ac:dyDescent="0.25">
      <c r="A21" s="55"/>
      <c r="B21" s="55">
        <f>'[1]1.Spieltag'!B26</f>
        <v>0</v>
      </c>
      <c r="C21" s="55">
        <f>'1.Spieltag'!$AG26</f>
        <v>0</v>
      </c>
      <c r="D21" s="55">
        <f>'2.Spieltag '!$AG26</f>
        <v>0</v>
      </c>
      <c r="E21" s="55">
        <f>'3.Spieltag'!$AG26</f>
        <v>0</v>
      </c>
      <c r="F21" s="55">
        <f>'4.Spieltag'!$AG26</f>
        <v>0</v>
      </c>
      <c r="G21" s="55">
        <f>'5.Spieltag'!$AG26</f>
        <v>0</v>
      </c>
      <c r="H21" s="55">
        <f>'6.Spieltag'!$AG26</f>
        <v>0</v>
      </c>
      <c r="I21" s="55">
        <f>'7.Spieltag'!$AG26</f>
        <v>0</v>
      </c>
      <c r="J21" s="55">
        <f>'8.Spieltag'!$AG26</f>
        <v>0</v>
      </c>
      <c r="K21" s="55">
        <f>'9.Spieltag'!$AG26</f>
        <v>0</v>
      </c>
      <c r="L21" s="55">
        <f>'10.Spieltag'!$AG26</f>
        <v>0</v>
      </c>
      <c r="M21" s="55">
        <f>'11.Spieltag'!$AG26</f>
        <v>0</v>
      </c>
      <c r="N21" s="55">
        <f>'12.Spieltag'!$AG26</f>
        <v>0</v>
      </c>
      <c r="O21" s="55">
        <f>'13.Spieltag'!$AG26</f>
        <v>0</v>
      </c>
      <c r="P21" s="55">
        <f>'14.Spieltag'!$AG26</f>
        <v>0</v>
      </c>
      <c r="Q21" s="55">
        <f>'15.Spieltag'!$AG26</f>
        <v>0</v>
      </c>
      <c r="R21" s="55">
        <f>'16.Spieltag'!$AG26</f>
        <v>0</v>
      </c>
      <c r="S21" s="55">
        <f>'17.Spieltag'!$AG26</f>
        <v>0</v>
      </c>
      <c r="T21" s="55">
        <f>'18.Spieltag'!$AG26</f>
        <v>0</v>
      </c>
      <c r="U21" s="55">
        <f>'19.Spieltag'!$AG26</f>
        <v>0</v>
      </c>
      <c r="V21" s="55">
        <f>'20.Spieltag'!$AG26</f>
        <v>0</v>
      </c>
      <c r="W21" s="55">
        <f>'21.Spieltag'!$AG26</f>
        <v>0</v>
      </c>
      <c r="X21" s="55">
        <f>'22.Spieltag'!$AG26</f>
        <v>0</v>
      </c>
      <c r="Y21" s="55">
        <f>'23.Spieltag'!$AG26</f>
        <v>0</v>
      </c>
      <c r="Z21" s="55">
        <f>'24.Spieltag'!$AG26</f>
        <v>0</v>
      </c>
      <c r="AA21" s="55">
        <f>'25.Spieltag'!$AG26</f>
        <v>0</v>
      </c>
      <c r="AB21" s="55">
        <f>'26.Spieltag'!$AG26</f>
        <v>0</v>
      </c>
      <c r="AC21" s="55">
        <f>'27.Spieltag'!$AG26</f>
        <v>0</v>
      </c>
      <c r="AD21" s="55">
        <f>'28.Spieltag'!$AG26</f>
        <v>0</v>
      </c>
      <c r="AE21" s="55">
        <f>'29.Spieltag'!$AG26</f>
        <v>0</v>
      </c>
      <c r="AF21" s="55">
        <f>'30.Spieltag'!$AG26</f>
        <v>0</v>
      </c>
      <c r="AG21" s="55">
        <f>'31.Spieltag'!$AG26</f>
        <v>0</v>
      </c>
      <c r="AH21" s="55">
        <f>'32.Spieltag'!$AG26</f>
        <v>0</v>
      </c>
      <c r="AI21" s="55">
        <f>'33.Spieltag'!$AG26</f>
        <v>0</v>
      </c>
      <c r="AJ21" s="55">
        <f>'34.Spieltag'!$AG26</f>
        <v>0</v>
      </c>
      <c r="AK21" s="59">
        <f t="shared" ref="AK21:AK24" si="8">SUM(C21:AJ21)</f>
        <v>0</v>
      </c>
      <c r="AL21" s="58">
        <f t="shared" si="1"/>
        <v>0</v>
      </c>
      <c r="AM21" s="58">
        <f t="shared" si="2"/>
        <v>0</v>
      </c>
      <c r="AN21" s="58">
        <f t="shared" si="3"/>
        <v>0</v>
      </c>
      <c r="AO21" s="58">
        <f t="shared" si="4"/>
        <v>0</v>
      </c>
      <c r="AP21" s="59">
        <f t="shared" si="5"/>
        <v>0</v>
      </c>
      <c r="AQ21" s="63">
        <f t="shared" si="6"/>
        <v>0</v>
      </c>
      <c r="AS21" s="53">
        <v>19</v>
      </c>
      <c r="AT21" s="54"/>
      <c r="AU21" s="56"/>
    </row>
    <row r="22" spans="1:47" ht="14.25" x14ac:dyDescent="0.25">
      <c r="A22" s="55"/>
      <c r="B22" s="55">
        <f>'[1]1.Spieltag'!B28</f>
        <v>0</v>
      </c>
      <c r="C22" s="55">
        <f>'1.Spieltag'!$AG27</f>
        <v>0</v>
      </c>
      <c r="D22" s="55">
        <f>'2.Spieltag '!$AG27</f>
        <v>0</v>
      </c>
      <c r="E22" s="55">
        <f>'3.Spieltag'!$AG27</f>
        <v>0</v>
      </c>
      <c r="F22" s="55">
        <f>'4.Spieltag'!$AG27</f>
        <v>0</v>
      </c>
      <c r="G22" s="55">
        <f>'5.Spieltag'!$AG27</f>
        <v>0</v>
      </c>
      <c r="H22" s="55">
        <f>'6.Spieltag'!$AG27</f>
        <v>0</v>
      </c>
      <c r="I22" s="55">
        <f>'7.Spieltag'!$AG27</f>
        <v>0</v>
      </c>
      <c r="J22" s="55">
        <f>'8.Spieltag'!$AG27</f>
        <v>0</v>
      </c>
      <c r="K22" s="55">
        <f>'9.Spieltag'!$AG27</f>
        <v>0</v>
      </c>
      <c r="L22" s="55">
        <f>'10.Spieltag'!$AG27</f>
        <v>0</v>
      </c>
      <c r="M22" s="55">
        <f>'11.Spieltag'!$AG27</f>
        <v>0</v>
      </c>
      <c r="N22" s="55">
        <f>'12.Spieltag'!$AG27</f>
        <v>0</v>
      </c>
      <c r="O22" s="55">
        <f>'13.Spieltag'!$AG27</f>
        <v>0</v>
      </c>
      <c r="P22" s="55">
        <f>'14.Spieltag'!$AG27</f>
        <v>0</v>
      </c>
      <c r="Q22" s="55">
        <f>'15.Spieltag'!$AG27</f>
        <v>0</v>
      </c>
      <c r="R22" s="55">
        <f>'16.Spieltag'!$AG27</f>
        <v>0</v>
      </c>
      <c r="S22" s="55">
        <f>'17.Spieltag'!$AG27</f>
        <v>0</v>
      </c>
      <c r="T22" s="55">
        <f>'18.Spieltag'!$AG27</f>
        <v>0</v>
      </c>
      <c r="U22" s="55">
        <f>'19.Spieltag'!$AG27</f>
        <v>0</v>
      </c>
      <c r="V22" s="55">
        <f>'20.Spieltag'!$AG27</f>
        <v>0</v>
      </c>
      <c r="W22" s="55">
        <f>'21.Spieltag'!$AG27</f>
        <v>0</v>
      </c>
      <c r="X22" s="55">
        <f>'22.Spieltag'!$AG27</f>
        <v>0</v>
      </c>
      <c r="Y22" s="55">
        <f>'23.Spieltag'!$AG27</f>
        <v>0</v>
      </c>
      <c r="Z22" s="55">
        <f>'24.Spieltag'!$AG27</f>
        <v>0</v>
      </c>
      <c r="AA22" s="55">
        <f>'25.Spieltag'!$AG27</f>
        <v>0</v>
      </c>
      <c r="AB22" s="55">
        <f>'26.Spieltag'!$AG27</f>
        <v>0</v>
      </c>
      <c r="AC22" s="55">
        <f>'27.Spieltag'!$AG27</f>
        <v>0</v>
      </c>
      <c r="AD22" s="55">
        <f>'28.Spieltag'!$AG27</f>
        <v>0</v>
      </c>
      <c r="AE22" s="55">
        <f>'29.Spieltag'!$AG27</f>
        <v>0</v>
      </c>
      <c r="AF22" s="55">
        <f>'30.Spieltag'!$AG27</f>
        <v>0</v>
      </c>
      <c r="AG22" s="55">
        <f>'31.Spieltag'!$AG27</f>
        <v>0</v>
      </c>
      <c r="AH22" s="55">
        <f>'32.Spieltag'!$AG27</f>
        <v>0</v>
      </c>
      <c r="AI22" s="55">
        <f>'33.Spieltag'!$AG27</f>
        <v>0</v>
      </c>
      <c r="AJ22" s="55">
        <f>'34.Spieltag'!$AG27</f>
        <v>0</v>
      </c>
      <c r="AK22" s="59">
        <f t="shared" si="8"/>
        <v>0</v>
      </c>
      <c r="AL22" s="58"/>
      <c r="AM22" s="58"/>
      <c r="AN22" s="58"/>
      <c r="AO22" s="58"/>
      <c r="AP22" s="59">
        <f t="shared" si="5"/>
        <v>0</v>
      </c>
      <c r="AQ22" s="63">
        <f t="shared" si="6"/>
        <v>0</v>
      </c>
      <c r="AS22" s="53">
        <v>20</v>
      </c>
      <c r="AT22" s="57"/>
      <c r="AU22" s="56"/>
    </row>
    <row r="23" spans="1:47" ht="14.25" x14ac:dyDescent="0.25">
      <c r="A23" s="55"/>
      <c r="B23" s="55">
        <f>'[1]1.Spieltag'!B29</f>
        <v>0</v>
      </c>
      <c r="C23" s="55">
        <f>'1.Spieltag'!$AG28</f>
        <v>0</v>
      </c>
      <c r="D23" s="55">
        <f>'2.Spieltag '!$AG28</f>
        <v>0</v>
      </c>
      <c r="E23" s="55">
        <f>'3.Spieltag'!$AG28</f>
        <v>0</v>
      </c>
      <c r="F23" s="55">
        <f>'4.Spieltag'!$AG28</f>
        <v>0</v>
      </c>
      <c r="G23" s="55">
        <f>'5.Spieltag'!$AG28</f>
        <v>0</v>
      </c>
      <c r="H23" s="55">
        <f>'6.Spieltag'!$AG28</f>
        <v>0</v>
      </c>
      <c r="I23" s="55">
        <f>'7.Spieltag'!$AG28</f>
        <v>0</v>
      </c>
      <c r="J23" s="55">
        <f>'8.Spieltag'!$AG28</f>
        <v>0</v>
      </c>
      <c r="K23" s="55">
        <f>'9.Spieltag'!$AG28</f>
        <v>0</v>
      </c>
      <c r="L23" s="55">
        <f>'10.Spieltag'!$AG28</f>
        <v>0</v>
      </c>
      <c r="M23" s="55">
        <f>'11.Spieltag'!$AG28</f>
        <v>0</v>
      </c>
      <c r="N23" s="55">
        <f>'12.Spieltag'!$AG28</f>
        <v>0</v>
      </c>
      <c r="O23" s="55">
        <f>'13.Spieltag'!$AG28</f>
        <v>0</v>
      </c>
      <c r="P23" s="55">
        <f>'14.Spieltag'!$AG28</f>
        <v>0</v>
      </c>
      <c r="Q23" s="55">
        <f>'15.Spieltag'!$AG28</f>
        <v>0</v>
      </c>
      <c r="R23" s="55">
        <f>'16.Spieltag'!$AG28</f>
        <v>0</v>
      </c>
      <c r="S23" s="55">
        <f>'17.Spieltag'!$AG28</f>
        <v>0</v>
      </c>
      <c r="T23" s="55">
        <f>'18.Spieltag'!$AG28</f>
        <v>0</v>
      </c>
      <c r="U23" s="55">
        <f>'19.Spieltag'!$AG28</f>
        <v>0</v>
      </c>
      <c r="V23" s="55">
        <f>'20.Spieltag'!$AG28</f>
        <v>0</v>
      </c>
      <c r="W23" s="55">
        <f>'21.Spieltag'!$AG28</f>
        <v>0</v>
      </c>
      <c r="X23" s="55">
        <f>'22.Spieltag'!$AG28</f>
        <v>0</v>
      </c>
      <c r="Y23" s="55">
        <f>'23.Spieltag'!$AG28</f>
        <v>0</v>
      </c>
      <c r="Z23" s="55">
        <f>'24.Spieltag'!$AG28</f>
        <v>0</v>
      </c>
      <c r="AA23" s="55">
        <f>'25.Spieltag'!$AG28</f>
        <v>0</v>
      </c>
      <c r="AB23" s="55">
        <f>'26.Spieltag'!$AG28</f>
        <v>0</v>
      </c>
      <c r="AC23" s="55">
        <f>'27.Spieltag'!$AG28</f>
        <v>0</v>
      </c>
      <c r="AD23" s="55">
        <f>'28.Spieltag'!$AG28</f>
        <v>0</v>
      </c>
      <c r="AE23" s="55">
        <f>'29.Spieltag'!$AG28</f>
        <v>0</v>
      </c>
      <c r="AF23" s="55">
        <f>'30.Spieltag'!$AG28</f>
        <v>0</v>
      </c>
      <c r="AG23" s="55">
        <f>'31.Spieltag'!$AG28</f>
        <v>0</v>
      </c>
      <c r="AH23" s="55">
        <f>'32.Spieltag'!$AG28</f>
        <v>0</v>
      </c>
      <c r="AI23" s="55">
        <f>'33.Spieltag'!$AG28</f>
        <v>0</v>
      </c>
      <c r="AJ23" s="55">
        <f>'34.Spieltag'!$AG28</f>
        <v>0</v>
      </c>
      <c r="AK23" s="59">
        <f t="shared" si="8"/>
        <v>0</v>
      </c>
      <c r="AL23" s="58">
        <f t="shared" si="1"/>
        <v>0</v>
      </c>
      <c r="AM23" s="58">
        <f t="shared" si="2"/>
        <v>0</v>
      </c>
      <c r="AN23" s="58">
        <f t="shared" si="3"/>
        <v>0</v>
      </c>
      <c r="AO23" s="58">
        <f t="shared" si="4"/>
        <v>0</v>
      </c>
      <c r="AP23" s="59">
        <f t="shared" si="5"/>
        <v>0</v>
      </c>
      <c r="AQ23" s="63">
        <f t="shared" si="6"/>
        <v>0</v>
      </c>
      <c r="AS23" s="53">
        <v>21</v>
      </c>
      <c r="AT23" s="54"/>
      <c r="AU23" s="56"/>
    </row>
    <row r="24" spans="1:47" ht="14.25" x14ac:dyDescent="0.25">
      <c r="A24" s="55"/>
      <c r="B24" s="55">
        <f>'[1]1.Spieltag'!B30</f>
        <v>0</v>
      </c>
      <c r="C24" s="55">
        <f>'1.Spieltag'!$AG29</f>
        <v>0</v>
      </c>
      <c r="D24" s="55">
        <f>'2.Spieltag '!$AG29</f>
        <v>0</v>
      </c>
      <c r="E24" s="55">
        <f>'3.Spieltag'!$AG29</f>
        <v>0</v>
      </c>
      <c r="F24" s="55">
        <f>'4.Spieltag'!$AG29</f>
        <v>0</v>
      </c>
      <c r="G24" s="55">
        <f>'5.Spieltag'!$AG29</f>
        <v>0</v>
      </c>
      <c r="H24" s="55">
        <f>'6.Spieltag'!$AG29</f>
        <v>0</v>
      </c>
      <c r="I24" s="55">
        <f>'7.Spieltag'!$AG29</f>
        <v>0</v>
      </c>
      <c r="J24" s="55">
        <f>'8.Spieltag'!$AG29</f>
        <v>0</v>
      </c>
      <c r="K24" s="55">
        <f>'9.Spieltag'!$AG29</f>
        <v>0</v>
      </c>
      <c r="L24" s="55">
        <f>'10.Spieltag'!$AG29</f>
        <v>0</v>
      </c>
      <c r="M24" s="55">
        <f>'11.Spieltag'!$AG29</f>
        <v>0</v>
      </c>
      <c r="N24" s="55">
        <f>'12.Spieltag'!$AG29</f>
        <v>0</v>
      </c>
      <c r="O24" s="55">
        <f>'13.Spieltag'!$AG29</f>
        <v>0</v>
      </c>
      <c r="P24" s="55">
        <f>'14.Spieltag'!$AG29</f>
        <v>0</v>
      </c>
      <c r="Q24" s="55">
        <f>'15.Spieltag'!$AG29</f>
        <v>0</v>
      </c>
      <c r="R24" s="55">
        <f>'16.Spieltag'!$AG29</f>
        <v>0</v>
      </c>
      <c r="S24" s="55">
        <f>'17.Spieltag'!$AG29</f>
        <v>0</v>
      </c>
      <c r="T24" s="55">
        <f>'18.Spieltag'!$AG29</f>
        <v>0</v>
      </c>
      <c r="U24" s="55">
        <f>'19.Spieltag'!$AG29</f>
        <v>0</v>
      </c>
      <c r="V24" s="55">
        <f>'20.Spieltag'!$AG29</f>
        <v>0</v>
      </c>
      <c r="W24" s="55">
        <f>'21.Spieltag'!$AG29</f>
        <v>0</v>
      </c>
      <c r="X24" s="55">
        <f>'22.Spieltag'!$AG29</f>
        <v>0</v>
      </c>
      <c r="Y24" s="55">
        <f>'23.Spieltag'!$AG29</f>
        <v>0</v>
      </c>
      <c r="Z24" s="55">
        <f>'24.Spieltag'!$AG29</f>
        <v>0</v>
      </c>
      <c r="AA24" s="55">
        <f>'25.Spieltag'!$AG29</f>
        <v>0</v>
      </c>
      <c r="AB24" s="55">
        <f>'26.Spieltag'!$AG29</f>
        <v>0</v>
      </c>
      <c r="AC24" s="55">
        <f>'27.Spieltag'!$AG29</f>
        <v>0</v>
      </c>
      <c r="AD24" s="55">
        <f>'28.Spieltag'!$AG29</f>
        <v>0</v>
      </c>
      <c r="AE24" s="55">
        <f>'29.Spieltag'!$AG29</f>
        <v>0</v>
      </c>
      <c r="AF24" s="55">
        <f>'30.Spieltag'!$AG29</f>
        <v>0</v>
      </c>
      <c r="AG24" s="55">
        <f>'31.Spieltag'!$AG29</f>
        <v>0</v>
      </c>
      <c r="AH24" s="55">
        <f>'32.Spieltag'!$AG29</f>
        <v>0</v>
      </c>
      <c r="AI24" s="55">
        <f>'33.Spieltag'!$AG29</f>
        <v>0</v>
      </c>
      <c r="AJ24" s="55">
        <f>'34.Spieltag'!$AG29</f>
        <v>0</v>
      </c>
      <c r="AK24" s="59">
        <f t="shared" si="8"/>
        <v>0</v>
      </c>
      <c r="AL24" s="58">
        <f t="shared" si="1"/>
        <v>0</v>
      </c>
      <c r="AM24" s="58">
        <f t="shared" si="2"/>
        <v>0</v>
      </c>
      <c r="AN24" s="58">
        <f t="shared" si="3"/>
        <v>0</v>
      </c>
      <c r="AO24" s="58">
        <f t="shared" si="4"/>
        <v>0</v>
      </c>
      <c r="AP24" s="59">
        <f t="shared" si="5"/>
        <v>0</v>
      </c>
      <c r="AQ24" s="63">
        <f t="shared" si="6"/>
        <v>0</v>
      </c>
      <c r="AS24" s="53">
        <v>22</v>
      </c>
      <c r="AT24" s="54"/>
      <c r="AU24" s="56"/>
    </row>
    <row r="25" spans="1:47" x14ac:dyDescent="0.2">
      <c r="AS25" s="53">
        <v>23</v>
      </c>
      <c r="AT25" s="57"/>
      <c r="AU25" s="54"/>
    </row>
    <row r="26" spans="1:47" x14ac:dyDescent="0.2">
      <c r="AS26" s="53">
        <v>24</v>
      </c>
      <c r="AT26" s="54"/>
      <c r="AU26" s="54"/>
    </row>
    <row r="27" spans="1:47" x14ac:dyDescent="0.2">
      <c r="AS27" s="53">
        <v>25</v>
      </c>
      <c r="AT27" s="54"/>
      <c r="AU27" s="54"/>
    </row>
    <row r="28" spans="1:47" x14ac:dyDescent="0.2">
      <c r="C28" s="64">
        <f t="shared" ref="C28:AP28" si="9">SUM(C5:C24)</f>
        <v>113</v>
      </c>
      <c r="D28" s="64">
        <f t="shared" si="9"/>
        <v>675</v>
      </c>
      <c r="E28" s="64">
        <f t="shared" si="9"/>
        <v>675</v>
      </c>
      <c r="F28" s="64">
        <f t="shared" si="9"/>
        <v>675</v>
      </c>
      <c r="G28" s="64">
        <f t="shared" si="9"/>
        <v>675</v>
      </c>
      <c r="H28" s="64">
        <f t="shared" si="9"/>
        <v>675</v>
      </c>
      <c r="I28" s="64">
        <f t="shared" si="9"/>
        <v>675</v>
      </c>
      <c r="J28" s="64">
        <f t="shared" si="9"/>
        <v>675</v>
      </c>
      <c r="K28" s="64">
        <f t="shared" si="9"/>
        <v>675</v>
      </c>
      <c r="L28" s="64">
        <f t="shared" si="9"/>
        <v>675</v>
      </c>
      <c r="M28" s="64">
        <f t="shared" si="9"/>
        <v>675</v>
      </c>
      <c r="N28" s="64">
        <f t="shared" si="9"/>
        <v>675</v>
      </c>
      <c r="O28" s="64">
        <f t="shared" si="9"/>
        <v>675</v>
      </c>
      <c r="P28" s="64">
        <f t="shared" si="9"/>
        <v>675</v>
      </c>
      <c r="Q28" s="64">
        <f t="shared" si="9"/>
        <v>675</v>
      </c>
      <c r="R28" s="64">
        <f t="shared" si="9"/>
        <v>675</v>
      </c>
      <c r="S28" s="64">
        <f t="shared" si="9"/>
        <v>675</v>
      </c>
      <c r="T28" s="64">
        <f t="shared" si="9"/>
        <v>675</v>
      </c>
      <c r="U28" s="64">
        <f t="shared" si="9"/>
        <v>675</v>
      </c>
      <c r="V28" s="64">
        <f t="shared" si="9"/>
        <v>675</v>
      </c>
      <c r="W28" s="64">
        <f t="shared" si="9"/>
        <v>675</v>
      </c>
      <c r="X28" s="64">
        <f t="shared" si="9"/>
        <v>675</v>
      </c>
      <c r="Y28" s="64">
        <f t="shared" si="9"/>
        <v>675</v>
      </c>
      <c r="Z28" s="64">
        <f t="shared" si="9"/>
        <v>675</v>
      </c>
      <c r="AA28" s="64">
        <f t="shared" si="9"/>
        <v>675</v>
      </c>
      <c r="AB28" s="64">
        <f t="shared" si="9"/>
        <v>675</v>
      </c>
      <c r="AC28" s="64">
        <f t="shared" si="9"/>
        <v>675</v>
      </c>
      <c r="AD28" s="64">
        <f t="shared" si="9"/>
        <v>675</v>
      </c>
      <c r="AE28" s="64">
        <f t="shared" si="9"/>
        <v>675</v>
      </c>
      <c r="AF28" s="64">
        <f t="shared" si="9"/>
        <v>675</v>
      </c>
      <c r="AG28" s="64">
        <f t="shared" si="9"/>
        <v>675</v>
      </c>
      <c r="AH28" s="64">
        <f t="shared" si="9"/>
        <v>675</v>
      </c>
      <c r="AI28" s="64">
        <f t="shared" si="9"/>
        <v>675</v>
      </c>
      <c r="AJ28" s="64">
        <f t="shared" si="9"/>
        <v>675</v>
      </c>
      <c r="AK28" s="64">
        <f t="shared" si="9"/>
        <v>22388</v>
      </c>
      <c r="AL28" s="64">
        <f t="shared" si="9"/>
        <v>113</v>
      </c>
      <c r="AM28" s="64">
        <f t="shared" si="9"/>
        <v>675</v>
      </c>
      <c r="AN28" s="64">
        <f t="shared" si="9"/>
        <v>675</v>
      </c>
      <c r="AO28" s="64">
        <f t="shared" si="9"/>
        <v>675</v>
      </c>
      <c r="AP28" s="64">
        <f t="shared" si="9"/>
        <v>20250</v>
      </c>
      <c r="AQ28" s="64">
        <f>SUM(AQ4:AQ24)</f>
        <v>2287</v>
      </c>
      <c r="AS28" s="53">
        <v>26</v>
      </c>
      <c r="AT28" s="54"/>
      <c r="AU28" s="54"/>
    </row>
    <row r="29" spans="1:47" x14ac:dyDescent="0.2">
      <c r="AS29" s="53">
        <v>27</v>
      </c>
      <c r="AT29" s="54"/>
      <c r="AU29" s="54"/>
    </row>
    <row r="30" spans="1:47" x14ac:dyDescent="0.2">
      <c r="AS30" s="53">
        <v>28</v>
      </c>
      <c r="AT30" s="54"/>
      <c r="AU30" s="54"/>
    </row>
    <row r="31" spans="1:47" x14ac:dyDescent="0.2">
      <c r="AS31" s="53">
        <v>29</v>
      </c>
      <c r="AT31" s="54"/>
      <c r="AU31" s="54"/>
    </row>
    <row r="32" spans="1:47" x14ac:dyDescent="0.2">
      <c r="AS32" s="53">
        <v>30</v>
      </c>
      <c r="AT32" s="54"/>
      <c r="AU32" s="54"/>
    </row>
    <row r="33" spans="1:47" ht="14.25" x14ac:dyDescent="0.25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9"/>
      <c r="AL33" s="58"/>
      <c r="AM33" s="58"/>
      <c r="AN33" s="58"/>
      <c r="AO33" s="58"/>
      <c r="AP33" s="59"/>
      <c r="AS33" s="53">
        <v>31</v>
      </c>
      <c r="AT33" s="54"/>
      <c r="AU33" s="54"/>
    </row>
    <row r="34" spans="1:47" x14ac:dyDescent="0.2">
      <c r="AS34" s="53">
        <v>32</v>
      </c>
      <c r="AT34" s="54"/>
      <c r="AU34" s="54"/>
    </row>
    <row r="35" spans="1:47" x14ac:dyDescent="0.2">
      <c r="AS35" s="53">
        <v>33</v>
      </c>
      <c r="AT35" s="54"/>
      <c r="AU35" s="54"/>
    </row>
    <row r="36" spans="1:47" x14ac:dyDescent="0.2">
      <c r="AS36" s="53">
        <v>34</v>
      </c>
      <c r="AT36" s="54"/>
      <c r="AU36" s="54"/>
    </row>
  </sheetData>
  <sortState xmlns:xlrd2="http://schemas.microsoft.com/office/spreadsheetml/2017/richdata2" ref="B3:AK24">
    <sortCondition ref="B3:B24"/>
  </sortState>
  <conditionalFormatting sqref="A3:A24 A33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3:AJ33 C3:AJ24">
    <cfRule type="top10" dxfId="1" priority="3" bottom="1" rank="4"/>
  </conditionalFormatting>
  <conditionalFormatting sqref="AU3:AU36">
    <cfRule type="top10" dxfId="0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User</cp:lastModifiedBy>
  <cp:lastPrinted>2023-07-31T07:07:27Z</cp:lastPrinted>
  <dcterms:created xsi:type="dcterms:W3CDTF">1998-11-12T06:25:58Z</dcterms:created>
  <dcterms:modified xsi:type="dcterms:W3CDTF">2023-07-31T07:07:31Z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