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7FF75660-27BF-422C-8C6E-00E1EA0F3C16}" xr6:coauthVersionLast="47" xr6:coauthVersionMax="47" xr10:uidLastSave="{00000000-0000-0000-0000-000000000000}"/>
  <bookViews>
    <workbookView xWindow="-120" yWindow="-120" windowWidth="29040" windowHeight="15720" tabRatio="571" firstSheet="3" activeTab="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14" i="32" l="1"/>
  <c r="Z15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8" i="32"/>
  <c r="H8" i="32"/>
  <c r="K8" i="32"/>
  <c r="N8" i="32"/>
  <c r="Q8" i="32"/>
  <c r="T8" i="32"/>
  <c r="W8" i="32"/>
  <c r="Z8" i="32"/>
  <c r="AC8" i="32"/>
  <c r="E12" i="32"/>
  <c r="H12" i="32"/>
  <c r="K12" i="32"/>
  <c r="N12" i="32"/>
  <c r="Q12" i="32"/>
  <c r="T12" i="32"/>
  <c r="W12" i="32"/>
  <c r="Z12" i="32"/>
  <c r="AC12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Z17" i="32"/>
  <c r="AC17" i="32"/>
  <c r="E10" i="32"/>
  <c r="H10" i="32"/>
  <c r="K10" i="32"/>
  <c r="N10" i="32"/>
  <c r="Q10" i="32"/>
  <c r="T10" i="32"/>
  <c r="W10" i="32"/>
  <c r="Z10" i="32"/>
  <c r="AC10" i="32"/>
  <c r="E13" i="32"/>
  <c r="H13" i="32"/>
  <c r="K13" i="32"/>
  <c r="N13" i="32"/>
  <c r="Q13" i="32"/>
  <c r="T13" i="32"/>
  <c r="W13" i="32"/>
  <c r="Z13" i="32"/>
  <c r="AC13" i="32"/>
  <c r="E23" i="32"/>
  <c r="H23" i="32"/>
  <c r="K23" i="32"/>
  <c r="N23" i="32"/>
  <c r="Q23" i="32"/>
  <c r="T23" i="32"/>
  <c r="W23" i="32"/>
  <c r="Z23" i="32"/>
  <c r="AC23" i="32"/>
  <c r="E15" i="32"/>
  <c r="H15" i="32"/>
  <c r="K15" i="32"/>
  <c r="N15" i="32"/>
  <c r="Q15" i="32"/>
  <c r="T15" i="32"/>
  <c r="W15" i="32"/>
  <c r="AC15" i="32"/>
  <c r="E18" i="32"/>
  <c r="H18" i="32"/>
  <c r="K18" i="32"/>
  <c r="N18" i="32"/>
  <c r="Q18" i="32"/>
  <c r="T18" i="32"/>
  <c r="W18" i="32"/>
  <c r="Z18" i="32"/>
  <c r="AC18" i="32"/>
  <c r="E21" i="32"/>
  <c r="H21" i="32"/>
  <c r="K21" i="32"/>
  <c r="N21" i="32"/>
  <c r="Q21" i="32"/>
  <c r="T21" i="32"/>
  <c r="W21" i="32"/>
  <c r="Z21" i="32"/>
  <c r="AC21" i="32"/>
  <c r="E14" i="32"/>
  <c r="H14" i="32"/>
  <c r="K14" i="32"/>
  <c r="N14" i="32"/>
  <c r="Q14" i="32"/>
  <c r="T14" i="32"/>
  <c r="Z14" i="32"/>
  <c r="AC14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Z20" i="32"/>
  <c r="AC20" i="32"/>
  <c r="E11" i="32"/>
  <c r="H11" i="32"/>
  <c r="K11" i="32"/>
  <c r="N11" i="32"/>
  <c r="Q11" i="32"/>
  <c r="T11" i="32"/>
  <c r="W11" i="32"/>
  <c r="Z11" i="32"/>
  <c r="AC11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6" i="3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19" i="31"/>
  <c r="H19" i="31"/>
  <c r="K19" i="31"/>
  <c r="N19" i="31"/>
  <c r="Q19" i="31"/>
  <c r="T19" i="31"/>
  <c r="W19" i="31"/>
  <c r="Z19" i="31"/>
  <c r="AC19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W9" i="30"/>
  <c r="Z9" i="30"/>
  <c r="AC9" i="30"/>
  <c r="E10" i="30"/>
  <c r="H10" i="30"/>
  <c r="K10" i="30"/>
  <c r="N10" i="30"/>
  <c r="Q10" i="30"/>
  <c r="T10" i="30"/>
  <c r="W10" i="30"/>
  <c r="Z10" i="30"/>
  <c r="AC10" i="30"/>
  <c r="E11" i="30"/>
  <c r="H11" i="30"/>
  <c r="K11" i="30"/>
  <c r="N11" i="30"/>
  <c r="Q11" i="30"/>
  <c r="T11" i="30"/>
  <c r="W11" i="30"/>
  <c r="Z11" i="30"/>
  <c r="AC11" i="30"/>
  <c r="E12" i="30"/>
  <c r="H12" i="30"/>
  <c r="K12" i="30"/>
  <c r="N12" i="30"/>
  <c r="Q12" i="30"/>
  <c r="T12" i="30"/>
  <c r="W12" i="30"/>
  <c r="Z12" i="30"/>
  <c r="AC12" i="30"/>
  <c r="E13" i="30"/>
  <c r="H13" i="30"/>
  <c r="K13" i="30"/>
  <c r="N13" i="30"/>
  <c r="Q13" i="30"/>
  <c r="T13" i="30"/>
  <c r="W13" i="30"/>
  <c r="Z13" i="30"/>
  <c r="AC13" i="30"/>
  <c r="E14" i="30"/>
  <c r="H14" i="30"/>
  <c r="K14" i="30"/>
  <c r="N14" i="30"/>
  <c r="Q14" i="30"/>
  <c r="T14" i="30"/>
  <c r="W14" i="30"/>
  <c r="Z14" i="30"/>
  <c r="AC14" i="30"/>
  <c r="E15" i="30"/>
  <c r="H15" i="30"/>
  <c r="K15" i="30"/>
  <c r="N15" i="30"/>
  <c r="Q15" i="30"/>
  <c r="T15" i="30"/>
  <c r="W15" i="30"/>
  <c r="Z15" i="30"/>
  <c r="AC15" i="30"/>
  <c r="E16" i="30"/>
  <c r="H16" i="30"/>
  <c r="K16" i="30"/>
  <c r="N16" i="30"/>
  <c r="Q16" i="30"/>
  <c r="T16" i="30"/>
  <c r="W16" i="30"/>
  <c r="Z16" i="30"/>
  <c r="AC16" i="30"/>
  <c r="E17" i="30"/>
  <c r="H17" i="30"/>
  <c r="K17" i="30"/>
  <c r="N17" i="30"/>
  <c r="Q17" i="30"/>
  <c r="T17" i="30"/>
  <c r="W17" i="30"/>
  <c r="Z17" i="30"/>
  <c r="AC17" i="30"/>
  <c r="E18" i="30"/>
  <c r="H18" i="30"/>
  <c r="K18" i="30"/>
  <c r="N18" i="30"/>
  <c r="Q18" i="30"/>
  <c r="T18" i="30"/>
  <c r="W18" i="30"/>
  <c r="Z18" i="30"/>
  <c r="AC18" i="30"/>
  <c r="E19" i="30"/>
  <c r="H19" i="30"/>
  <c r="K19" i="30"/>
  <c r="N19" i="30"/>
  <c r="Q19" i="30"/>
  <c r="T19" i="30"/>
  <c r="W19" i="30"/>
  <c r="Z19" i="30"/>
  <c r="AC19" i="30"/>
  <c r="E20" i="30"/>
  <c r="H20" i="30"/>
  <c r="K20" i="30"/>
  <c r="N20" i="30"/>
  <c r="Q20" i="30"/>
  <c r="T20" i="30"/>
  <c r="W20" i="30"/>
  <c r="Z20" i="30"/>
  <c r="AC20" i="30"/>
  <c r="E21" i="30"/>
  <c r="H21" i="30"/>
  <c r="K21" i="30"/>
  <c r="N21" i="30"/>
  <c r="Q21" i="30"/>
  <c r="T21" i="30"/>
  <c r="W21" i="30"/>
  <c r="Z21" i="30"/>
  <c r="AC21" i="30"/>
  <c r="E22" i="30"/>
  <c r="H22" i="30"/>
  <c r="K22" i="30"/>
  <c r="N22" i="30"/>
  <c r="Q22" i="30"/>
  <c r="T22" i="30"/>
  <c r="W22" i="30"/>
  <c r="Z22" i="30"/>
  <c r="AC22" i="30"/>
  <c r="E23" i="30"/>
  <c r="H23" i="30"/>
  <c r="K23" i="30"/>
  <c r="N23" i="30"/>
  <c r="Q23" i="30"/>
  <c r="T23" i="30"/>
  <c r="W23" i="30"/>
  <c r="Z23" i="30"/>
  <c r="AC23" i="30"/>
  <c r="E24" i="30"/>
  <c r="H24" i="30"/>
  <c r="K24" i="30"/>
  <c r="N24" i="30"/>
  <c r="Q24" i="30"/>
  <c r="T24" i="30"/>
  <c r="W24" i="30"/>
  <c r="Z24" i="30"/>
  <c r="AC24" i="30"/>
  <c r="E9" i="29"/>
  <c r="H9" i="29"/>
  <c r="K9" i="29"/>
  <c r="N9" i="29"/>
  <c r="Q9" i="29"/>
  <c r="T9" i="29"/>
  <c r="W9" i="29"/>
  <c r="Z9" i="29"/>
  <c r="AC9" i="29"/>
  <c r="E10" i="29"/>
  <c r="H10" i="29"/>
  <c r="K10" i="29"/>
  <c r="N10" i="29"/>
  <c r="Q10" i="29"/>
  <c r="T10" i="29"/>
  <c r="W10" i="29"/>
  <c r="Z10" i="29"/>
  <c r="AC10" i="29"/>
  <c r="E11" i="29"/>
  <c r="H11" i="29"/>
  <c r="K11" i="29"/>
  <c r="N11" i="29"/>
  <c r="Q11" i="29"/>
  <c r="T11" i="29"/>
  <c r="W11" i="29"/>
  <c r="Z11" i="29"/>
  <c r="AC11" i="29"/>
  <c r="E12" i="29"/>
  <c r="H12" i="29"/>
  <c r="K12" i="29"/>
  <c r="N12" i="29"/>
  <c r="Q12" i="29"/>
  <c r="T12" i="29"/>
  <c r="W12" i="29"/>
  <c r="Z12" i="29"/>
  <c r="AC12" i="29"/>
  <c r="E13" i="29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H18" i="29"/>
  <c r="K18" i="29"/>
  <c r="N18" i="29"/>
  <c r="Q18" i="29"/>
  <c r="T18" i="29"/>
  <c r="W18" i="29"/>
  <c r="Z18" i="29"/>
  <c r="AC18" i="29"/>
  <c r="E19" i="29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20" i="35"/>
  <c r="K21" i="35"/>
  <c r="K22" i="35"/>
  <c r="K23" i="35"/>
  <c r="K24" i="35"/>
  <c r="K3" i="35"/>
  <c r="J20" i="35"/>
  <c r="J21" i="35"/>
  <c r="J22" i="35"/>
  <c r="J23" i="35"/>
  <c r="J24" i="35"/>
  <c r="J3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M20" i="35"/>
  <c r="AL21" i="35"/>
  <c r="AK24" i="35"/>
  <c r="AO24" i="35"/>
  <c r="AO20" i="35"/>
  <c r="AO23" i="35"/>
  <c r="AM21" i="35"/>
  <c r="AN21" i="35"/>
  <c r="AL24" i="35"/>
  <c r="AO21" i="35"/>
  <c r="AM24" i="35"/>
  <c r="AN24" i="35"/>
  <c r="AK20" i="35"/>
  <c r="AL20" i="35"/>
  <c r="AK23" i="35"/>
  <c r="AN20" i="35"/>
  <c r="AL23" i="35"/>
  <c r="AM23" i="35"/>
  <c r="AK21" i="35"/>
  <c r="AQ20" i="35" l="1"/>
  <c r="AQ21" i="35"/>
  <c r="AP24" i="35"/>
  <c r="AQ24" i="35"/>
  <c r="AP21" i="35"/>
  <c r="AQ23" i="35"/>
  <c r="AP20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22" i="32"/>
  <c r="Z22" i="32"/>
  <c r="W22" i="32"/>
  <c r="T22" i="32"/>
  <c r="Q22" i="32"/>
  <c r="N22" i="32"/>
  <c r="K22" i="32"/>
  <c r="H22" i="32"/>
  <c r="E22" i="32"/>
  <c r="AC8" i="31"/>
  <c r="Z8" i="31"/>
  <c r="W8" i="31"/>
  <c r="T8" i="31"/>
  <c r="Q8" i="31"/>
  <c r="N8" i="31"/>
  <c r="K8" i="31"/>
  <c r="H8" i="31"/>
  <c r="E8" i="31"/>
  <c r="AC8" i="30"/>
  <c r="Z8" i="30"/>
  <c r="W8" i="30"/>
  <c r="T8" i="30"/>
  <c r="Q8" i="30"/>
  <c r="N8" i="30"/>
  <c r="K8" i="30"/>
  <c r="H8" i="30"/>
  <c r="E8" i="30"/>
  <c r="AC8" i="29"/>
  <c r="Z8" i="29"/>
  <c r="W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29" s="1"/>
  <c r="B24" i="38"/>
  <c r="B26" i="29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5" i="30"/>
  <c r="AG20" i="22"/>
  <c r="R15" i="35" s="1"/>
  <c r="B24" i="19"/>
  <c r="B24" i="9" s="1"/>
  <c r="B24" i="8" s="1"/>
  <c r="B24" i="33" s="1"/>
  <c r="B11" i="32" s="1"/>
  <c r="B16" i="9"/>
  <c r="B16" i="8" s="1"/>
  <c r="B16" i="33" s="1"/>
  <c r="B23" i="32" s="1"/>
  <c r="B16" i="31" s="1"/>
  <c r="B16" i="30" s="1"/>
  <c r="B16" i="29" s="1"/>
  <c r="B16" i="28" s="1"/>
  <c r="B16" i="26" s="1"/>
  <c r="B16" i="25" s="1"/>
  <c r="B15" i="9"/>
  <c r="B15" i="8" s="1"/>
  <c r="B15" i="33" s="1"/>
  <c r="B13" i="32" s="1"/>
  <c r="B15" i="31" s="1"/>
  <c r="B15" i="30" s="1"/>
  <c r="B15" i="29" s="1"/>
  <c r="B15" i="28" s="1"/>
  <c r="B15" i="26" s="1"/>
  <c r="B15" i="25" s="1"/>
  <c r="AG24" i="29"/>
  <c r="L19" i="35" s="1"/>
  <c r="B22" i="9"/>
  <c r="B22" i="8" s="1"/>
  <c r="B22" i="33" s="1"/>
  <c r="B19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0" i="32" s="1"/>
  <c r="B13" i="9"/>
  <c r="B13" i="8" s="1"/>
  <c r="B13" i="33" s="1"/>
  <c r="B17" i="32" s="1"/>
  <c r="B11" i="9"/>
  <c r="B11" i="8" s="1"/>
  <c r="B11" i="33" s="1"/>
  <c r="B12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14" i="32" s="1"/>
  <c r="B21" i="31" s="1"/>
  <c r="B21" i="30" s="1"/>
  <c r="B21" i="29" s="1"/>
  <c r="B21" i="28" s="1"/>
  <c r="B21" i="26" s="1"/>
  <c r="B21" i="25" s="1"/>
  <c r="B10" i="9"/>
  <c r="B10" i="8" s="1"/>
  <c r="B10" i="33" s="1"/>
  <c r="B8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1" i="32" s="1"/>
  <c r="B8" i="9"/>
  <c r="B8" i="8" s="1"/>
  <c r="B8" i="33" s="1"/>
  <c r="B22" i="32" s="1"/>
  <c r="AG25" i="29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5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0" i="32" s="1"/>
  <c r="AG21" i="30"/>
  <c r="K16" i="35" s="1"/>
  <c r="AG24" i="30"/>
  <c r="K19" i="35" s="1"/>
  <c r="AG25" i="31"/>
  <c r="AG23" i="31"/>
  <c r="J18" i="35" s="1"/>
  <c r="AG14" i="32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24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AG23" i="29"/>
  <c r="L18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1" i="38"/>
  <c r="D16" i="35" s="1"/>
  <c r="B12" i="9"/>
  <c r="B12" i="8" s="1"/>
  <c r="B12" i="33" s="1"/>
  <c r="B16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11" i="32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0" i="32"/>
  <c r="AG22" i="30"/>
  <c r="K17" i="35" s="1"/>
  <c r="AG23" i="30"/>
  <c r="K18" i="35" s="1"/>
  <c r="AG26" i="30"/>
  <c r="AG19" i="32"/>
  <c r="AG21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I16" i="35" l="1"/>
  <c r="AL16" i="35" s="1"/>
  <c r="B8" i="31"/>
  <c r="B8" i="30" s="1"/>
  <c r="B8" i="29" s="1"/>
  <c r="B8" i="28" s="1"/>
  <c r="B8" i="26" s="1"/>
  <c r="B8" i="25" s="1"/>
  <c r="B8" i="23" s="1"/>
  <c r="B24" i="31"/>
  <c r="B24" i="30" s="1"/>
  <c r="B24" i="29" s="1"/>
  <c r="B24" i="28" s="1"/>
  <c r="B24" i="26" s="1"/>
  <c r="B24" i="25" s="1"/>
  <c r="B24" i="34" s="1"/>
  <c r="B20" i="31"/>
  <c r="B20" i="30" s="1"/>
  <c r="B20" i="29" s="1"/>
  <c r="B20" i="28" s="1"/>
  <c r="B20" i="26" s="1"/>
  <c r="B20" i="25" s="1"/>
  <c r="B20" i="23" s="1"/>
  <c r="B21" i="15"/>
  <c r="B21" i="34"/>
  <c r="B10" i="18"/>
  <c r="B10" i="34"/>
  <c r="B11" i="5"/>
  <c r="B11" i="34"/>
  <c r="B14" i="31"/>
  <c r="B14" i="30" s="1"/>
  <c r="B14" i="29" s="1"/>
  <c r="B14" i="28" s="1"/>
  <c r="B14" i="26" s="1"/>
  <c r="B14" i="25" s="1"/>
  <c r="B14" i="34" s="1"/>
  <c r="B13" i="31"/>
  <c r="B13" i="30" s="1"/>
  <c r="B13" i="29" s="1"/>
  <c r="B13" i="28" s="1"/>
  <c r="B13" i="26" s="1"/>
  <c r="B13" i="25" s="1"/>
  <c r="B17" i="5"/>
  <c r="B17" i="34"/>
  <c r="B23" i="31"/>
  <c r="B23" i="30" s="1"/>
  <c r="B23" i="29" s="1"/>
  <c r="B23" i="28" s="1"/>
  <c r="B23" i="26" s="1"/>
  <c r="B23" i="25" s="1"/>
  <c r="B23" i="34" s="1"/>
  <c r="B18" i="7"/>
  <c r="B18" i="34"/>
  <c r="B22" i="22"/>
  <c r="B22" i="34"/>
  <c r="B15" i="5"/>
  <c r="B15" i="34"/>
  <c r="B16" i="10"/>
  <c r="B16" i="34"/>
  <c r="AN15" i="35"/>
  <c r="AO15" i="35"/>
  <c r="AK15" i="35"/>
  <c r="AL15" i="35"/>
  <c r="AM15" i="35"/>
  <c r="AN16" i="35"/>
  <c r="AO16" i="35"/>
  <c r="AM16" i="35"/>
  <c r="AK16" i="35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15" i="22"/>
  <c r="B15" i="20"/>
  <c r="B15" i="21"/>
  <c r="B16" i="6"/>
  <c r="B15" i="18"/>
  <c r="B10" i="12"/>
  <c r="B10" i="16"/>
  <c r="B22" i="16"/>
  <c r="B15" i="2"/>
  <c r="B16" i="11"/>
  <c r="B15" i="11"/>
  <c r="B22" i="6"/>
  <c r="B22" i="7"/>
  <c r="B22" i="5"/>
  <c r="B22" i="23"/>
  <c r="B22" i="12"/>
  <c r="B22" i="4"/>
  <c r="B16" i="14"/>
  <c r="B15" i="12"/>
  <c r="B13" i="20"/>
  <c r="B15" i="15"/>
  <c r="B22" i="3"/>
  <c r="B22" i="20"/>
  <c r="B15" i="14"/>
  <c r="B15" i="4"/>
  <c r="B15" i="16"/>
  <c r="B22" i="14"/>
  <c r="B22" i="27"/>
  <c r="B22" i="21"/>
  <c r="B22" i="11"/>
  <c r="B15" i="6"/>
  <c r="B15" i="10"/>
  <c r="B15" i="23"/>
  <c r="B15" i="3"/>
  <c r="B15" i="27"/>
  <c r="B15" i="24"/>
  <c r="B24" i="2"/>
  <c r="B24" i="13"/>
  <c r="B24" i="4"/>
  <c r="B24" i="22"/>
  <c r="B24" i="7"/>
  <c r="B14" i="2"/>
  <c r="B14" i="15"/>
  <c r="B14" i="11"/>
  <c r="B14" i="22"/>
  <c r="B16" i="7"/>
  <c r="B16" i="12"/>
  <c r="B16" i="22"/>
  <c r="B16" i="18"/>
  <c r="B16" i="13"/>
  <c r="B16" i="27"/>
  <c r="B15" i="13"/>
  <c r="B10" i="14"/>
  <c r="B10" i="21"/>
  <c r="B15" i="7"/>
  <c r="B10" i="20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17" i="23"/>
  <c r="B18" i="12"/>
  <c r="B13" i="11"/>
  <c r="B20" i="18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20" i="15" l="1"/>
  <c r="B8" i="14"/>
  <c r="B8" i="2"/>
  <c r="B13" i="22"/>
  <c r="B13" i="34"/>
  <c r="B20" i="14"/>
  <c r="B8" i="22"/>
  <c r="B20" i="21"/>
  <c r="B20" i="2"/>
  <c r="B20" i="5"/>
  <c r="B20" i="7"/>
  <c r="B20" i="24"/>
  <c r="B20" i="10"/>
  <c r="B8" i="6"/>
  <c r="B20" i="3"/>
  <c r="B8" i="21"/>
  <c r="B20" i="11"/>
  <c r="B8" i="27"/>
  <c r="B20" i="22"/>
  <c r="B8" i="5"/>
  <c r="B20" i="6"/>
  <c r="B20" i="20"/>
  <c r="B20" i="27"/>
  <c r="B8" i="24"/>
  <c r="B8" i="11"/>
  <c r="B8" i="3"/>
  <c r="B24" i="23"/>
  <c r="B8" i="10"/>
  <c r="B20" i="13"/>
  <c r="B8" i="7"/>
  <c r="B24" i="15"/>
  <c r="B8" i="13"/>
  <c r="B8" i="18"/>
  <c r="B24" i="14"/>
  <c r="B8" i="15"/>
  <c r="B8" i="34"/>
  <c r="B20" i="4"/>
  <c r="B20" i="34"/>
  <c r="B8" i="20"/>
  <c r="B8" i="4"/>
  <c r="B8" i="12"/>
  <c r="B8" i="16"/>
  <c r="B20" i="12"/>
  <c r="B20" i="16"/>
  <c r="B19" i="7"/>
  <c r="B19" i="34"/>
  <c r="AF28" i="35"/>
  <c r="AQ15" i="35"/>
  <c r="AP15" i="35"/>
  <c r="AQ16" i="35"/>
  <c r="AP16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24" i="32"/>
  <c r="AG13" i="32"/>
  <c r="AG17" i="32"/>
  <c r="I8" i="35" s="1"/>
  <c r="AG22" i="32"/>
  <c r="AG9" i="32"/>
  <c r="I4" i="35" s="1"/>
  <c r="AG18" i="32"/>
  <c r="I13" i="35" s="1"/>
  <c r="AG8" i="32"/>
  <c r="I5" i="35" s="1"/>
  <c r="AG10" i="32"/>
  <c r="I9" i="35" s="1"/>
  <c r="AG15" i="32"/>
  <c r="I12" i="35" s="1"/>
  <c r="AG16" i="32"/>
  <c r="I7" i="35" s="1"/>
  <c r="AG23" i="32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O28" i="35" s="1"/>
  <c r="AG8" i="25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2" i="32"/>
  <c r="I6" i="35" s="1"/>
  <c r="AG17" i="19"/>
  <c r="E12" i="35" s="1"/>
  <c r="AG16" i="19"/>
  <c r="E11" i="35" s="1"/>
  <c r="AG11" i="19"/>
  <c r="E6" i="35" s="1"/>
  <c r="AG13" i="19"/>
  <c r="E8" i="35" s="1"/>
  <c r="I3" i="35" l="1"/>
  <c r="AO3" i="35" s="1"/>
  <c r="I17" i="35"/>
  <c r="I10" i="35"/>
  <c r="I14" i="35"/>
  <c r="I19" i="35"/>
  <c r="I11" i="35"/>
  <c r="I18" i="35"/>
  <c r="AK3" i="35"/>
  <c r="AN3" i="35"/>
  <c r="AM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O17" i="35" l="1"/>
  <c r="AL17" i="35"/>
  <c r="AK17" i="35"/>
  <c r="AN17" i="35"/>
  <c r="AM17" i="35"/>
  <c r="AL3" i="35"/>
  <c r="AM18" i="35"/>
  <c r="AK18" i="35"/>
  <c r="AO18" i="35"/>
  <c r="AN18" i="35"/>
  <c r="AL18" i="35"/>
  <c r="AQ18" i="35" s="1"/>
  <c r="AK19" i="35"/>
  <c r="AO19" i="35"/>
  <c r="AM19" i="35"/>
  <c r="AN19" i="35"/>
  <c r="AL19" i="35"/>
  <c r="AQ19" i="35" s="1"/>
  <c r="AQ13" i="35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N11" i="35"/>
  <c r="AN28" i="35" s="1"/>
  <c r="AK11" i="35"/>
  <c r="AM11" i="35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P19" i="35" l="1"/>
  <c r="AP18" i="35"/>
  <c r="AM28" i="35"/>
  <c r="AO28" i="35"/>
  <c r="AP17" i="35"/>
  <c r="AQ17" i="35"/>
  <c r="AL28" i="35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1" i="32" s="1"/>
  <c r="AJ21" i="32" s="1"/>
  <c r="AH19" i="19"/>
  <c r="AH26" i="9"/>
  <c r="AJ26" i="9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11" i="32" s="1"/>
  <c r="AJ11" i="32" s="1"/>
  <c r="AH22" i="19"/>
  <c r="AJ22" i="19" s="1"/>
  <c r="AH22" i="9" s="1"/>
  <c r="AJ22" i="9" s="1"/>
  <c r="AH22" i="8" s="1"/>
  <c r="AJ22" i="8" s="1"/>
  <c r="AH22" i="33" s="1"/>
  <c r="AJ22" i="33" s="1"/>
  <c r="AH19" i="32" s="1"/>
  <c r="AJ19" i="32" s="1"/>
  <c r="AH21" i="19"/>
  <c r="AJ21" i="19" s="1"/>
  <c r="AH21" i="9" s="1"/>
  <c r="AJ21" i="9" s="1"/>
  <c r="AH21" i="8" s="1"/>
  <c r="AJ21" i="8" s="1"/>
  <c r="AH21" i="33" s="1"/>
  <c r="AJ21" i="33" s="1"/>
  <c r="AH14" i="32" s="1"/>
  <c r="AJ14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0" i="32" s="1"/>
  <c r="AJ20" i="32" s="1"/>
  <c r="AH18" i="19"/>
  <c r="AH20" i="31" l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21" i="18"/>
  <c r="AJ21" i="18" s="1"/>
  <c r="AH21" i="7" l="1"/>
  <c r="AJ21" i="7" s="1"/>
  <c r="AH20" i="7"/>
  <c r="AJ20" i="7" s="1"/>
  <c r="AH21" i="15" l="1"/>
  <c r="AJ21" i="15" s="1"/>
  <c r="AH20" i="15"/>
  <c r="AJ20" i="15" s="1"/>
  <c r="AH20" i="14" l="1"/>
  <c r="AJ20" i="14" s="1"/>
  <c r="AH21" i="14"/>
  <c r="AJ21" i="14" s="1"/>
  <c r="AH21" i="13" l="1"/>
  <c r="AJ21" i="13" s="1"/>
  <c r="AH20" i="13"/>
  <c r="AJ20" i="13" s="1"/>
  <c r="AH21" i="12" l="1"/>
  <c r="AJ21" i="12" s="1"/>
  <c r="AH20" i="12"/>
  <c r="AJ20" i="12" s="1"/>
  <c r="AH20" i="11" l="1"/>
  <c r="AJ20" i="11" s="1"/>
  <c r="AH21" i="11"/>
  <c r="AJ21" i="11" s="1"/>
  <c r="AG12" i="1"/>
  <c r="AG11" i="1"/>
  <c r="AH21" i="6" l="1"/>
  <c r="AJ21" i="6" s="1"/>
  <c r="AH20" i="6"/>
  <c r="AJ20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1" i="2"/>
  <c r="AJ21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1" i="3"/>
  <c r="AH21" i="4" s="1"/>
  <c r="AJ21" i="4" s="1"/>
  <c r="AJ20" i="3"/>
  <c r="AH20" i="4" s="1"/>
  <c r="AJ20" i="4" s="1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0" i="27"/>
  <c r="AJ20" i="27" s="1"/>
  <c r="AH11" i="33"/>
  <c r="AJ11" i="33" s="1"/>
  <c r="AH16" i="33"/>
  <c r="AJ16" i="33" s="1"/>
  <c r="AH13" i="33"/>
  <c r="AH15" i="33"/>
  <c r="AJ15" i="33" s="1"/>
  <c r="AH13" i="32" s="1"/>
  <c r="AJ13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0" i="16" l="1"/>
  <c r="AJ20" i="16" s="1"/>
  <c r="AH20" i="34" s="1"/>
  <c r="AJ20" i="34" s="1"/>
  <c r="AH21" i="16"/>
  <c r="AJ21" i="16" s="1"/>
  <c r="AH21" i="34" s="1"/>
  <c r="AJ21" i="34" s="1"/>
  <c r="AH10" i="32"/>
  <c r="AJ10" i="32" s="1"/>
  <c r="AH9" i="32"/>
  <c r="AJ9" i="32" s="1"/>
  <c r="AH23" i="32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3" i="7" s="1"/>
  <c r="AJ23" i="7" s="1"/>
  <c r="AH23" i="15" s="1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8" i="32"/>
  <c r="AJ8" i="32" s="1"/>
  <c r="AH18" i="32"/>
  <c r="AJ18" i="32" s="1"/>
  <c r="AH22" i="32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22" i="7" s="1"/>
  <c r="AJ22" i="7" s="1"/>
  <c r="AH22" i="15" s="1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12" i="32"/>
  <c r="AJ12" i="32" s="1"/>
  <c r="AH22" i="16" l="1"/>
  <c r="AJ22" i="16" s="1"/>
  <c r="AH22" i="34" s="1"/>
  <c r="AJ22" i="34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4" i="30" l="1"/>
  <c r="AJ14" i="30" s="1"/>
  <c r="AH11" i="29"/>
  <c r="AJ11" i="29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9" i="29"/>
  <c r="AJ9" i="29" s="1"/>
  <c r="AH8" i="28"/>
  <c r="AJ8" i="28" s="1"/>
  <c r="AH10" i="29"/>
  <c r="AJ10" i="29" s="1"/>
  <c r="AH11" i="28"/>
  <c r="AJ11" i="28" s="1"/>
  <c r="AH14" i="28" l="1"/>
  <c r="AJ14" i="28" s="1"/>
  <c r="AH11" i="26"/>
  <c r="AJ11" i="26" s="1"/>
  <c r="AH10" i="28"/>
  <c r="AJ10" i="28" s="1"/>
  <c r="AH8" i="26"/>
  <c r="AJ8" i="26" s="1"/>
  <c r="AH18" i="26"/>
  <c r="AJ18" i="26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6" i="32"/>
  <c r="AJ16" i="32" s="1"/>
  <c r="AH16" i="31" s="1"/>
  <c r="AJ16" i="31" s="1"/>
  <c r="AH16" i="30" s="1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8" i="23"/>
  <c r="AJ18" i="23" s="1"/>
  <c r="AH14" i="24"/>
  <c r="AJ14" i="24" s="1"/>
  <c r="AH10" i="24"/>
  <c r="AJ10" i="24" s="1"/>
  <c r="AH17" i="32"/>
  <c r="AJ17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1" i="32" s="1"/>
  <c r="AK24" i="33"/>
  <c r="AI11" i="32" s="1"/>
  <c r="AK22" i="33"/>
  <c r="A22" i="33" s="1"/>
  <c r="AK21" i="33"/>
  <c r="AI14" i="32" s="1"/>
  <c r="A23" i="33"/>
  <c r="AI20" i="32"/>
  <c r="AH12" i="31"/>
  <c r="AJ12" i="31" s="1"/>
  <c r="AK13" i="33"/>
  <c r="AI17" i="32" s="1"/>
  <c r="AH11" i="22"/>
  <c r="AJ11" i="22" s="1"/>
  <c r="AH9" i="23"/>
  <c r="AJ9" i="23" s="1"/>
  <c r="AH14" i="23"/>
  <c r="AJ14" i="23" s="1"/>
  <c r="AK12" i="33"/>
  <c r="A12" i="33" s="1"/>
  <c r="AK16" i="33"/>
  <c r="AI23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3" i="32" s="1"/>
  <c r="AK8" i="33"/>
  <c r="AI22" i="32" s="1"/>
  <c r="AK19" i="33"/>
  <c r="AI24" i="32" s="1"/>
  <c r="AH16" i="23"/>
  <c r="AJ16" i="23" s="1"/>
  <c r="AH8" i="22"/>
  <c r="AJ8" i="22" s="1"/>
  <c r="AH13" i="31"/>
  <c r="AJ13" i="31" s="1"/>
  <c r="AH15" i="32"/>
  <c r="AJ15" i="32" s="1"/>
  <c r="AH15" i="31" s="1"/>
  <c r="AJ15" i="31" s="1"/>
  <c r="AH15" i="30" s="1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K17" i="33"/>
  <c r="A17" i="33" s="1"/>
  <c r="AH10" i="23"/>
  <c r="AJ10" i="23" s="1"/>
  <c r="AH18" i="22"/>
  <c r="AJ18" i="22" s="1"/>
  <c r="A8" i="8"/>
  <c r="AH24" i="32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24" i="7" s="1"/>
  <c r="AJ24" i="7" s="1"/>
  <c r="AH24" i="15" s="1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19" i="32"/>
  <c r="A20" i="33"/>
  <c r="A24" i="33"/>
  <c r="AI26" i="31"/>
  <c r="AK14" i="32"/>
  <c r="A14" i="32" s="1"/>
  <c r="AK21" i="32"/>
  <c r="AK20" i="32"/>
  <c r="AK19" i="32"/>
  <c r="AK11" i="32"/>
  <c r="AH12" i="30"/>
  <c r="AJ12" i="30" s="1"/>
  <c r="AK17" i="32"/>
  <c r="AI13" i="31" s="1"/>
  <c r="AH15" i="20"/>
  <c r="AJ15" i="20" s="1"/>
  <c r="AK13" i="32"/>
  <c r="AI15" i="31" s="1"/>
  <c r="AK9" i="32"/>
  <c r="AI9" i="31" s="1"/>
  <c r="AK18" i="32"/>
  <c r="AI18" i="31" s="1"/>
  <c r="AK22" i="32"/>
  <c r="AK16" i="32"/>
  <c r="AK8" i="32"/>
  <c r="AK12" i="32"/>
  <c r="A12" i="32" s="1"/>
  <c r="AK10" i="32"/>
  <c r="AI14" i="31" s="1"/>
  <c r="AK23" i="32"/>
  <c r="A23" i="32" s="1"/>
  <c r="AH18" i="21"/>
  <c r="AJ18" i="21" s="1"/>
  <c r="AH17" i="31"/>
  <c r="AJ17" i="31" s="1"/>
  <c r="AK15" i="32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24" i="32"/>
  <c r="AI19" i="31" s="1"/>
  <c r="AH11" i="21"/>
  <c r="AJ11" i="21" s="1"/>
  <c r="A16" i="33"/>
  <c r="AI10" i="32"/>
  <c r="A15" i="33"/>
  <c r="AI15" i="32"/>
  <c r="A8" i="33"/>
  <c r="AI8" i="32"/>
  <c r="A18" i="33"/>
  <c r="AI12" i="32"/>
  <c r="A13" i="33"/>
  <c r="A19" i="33"/>
  <c r="AI16" i="32"/>
  <c r="AI9" i="32"/>
  <c r="AI12" i="31" l="1"/>
  <c r="AI10" i="31"/>
  <c r="AI17" i="31"/>
  <c r="AI8" i="31"/>
  <c r="AI21" i="31"/>
  <c r="AK25" i="31"/>
  <c r="AI25" i="30" s="1"/>
  <c r="AK22" i="31"/>
  <c r="AI22" i="30" s="1"/>
  <c r="AK20" i="31"/>
  <c r="A20" i="31" s="1"/>
  <c r="AH12" i="29"/>
  <c r="AJ12" i="29" s="1"/>
  <c r="AI24" i="31"/>
  <c r="A11" i="32"/>
  <c r="A19" i="32"/>
  <c r="AI22" i="31"/>
  <c r="AI23" i="31"/>
  <c r="A20" i="32"/>
  <c r="AI25" i="31"/>
  <c r="AK23" i="31"/>
  <c r="A21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0" i="32"/>
  <c r="A13" i="32"/>
  <c r="A15" i="32"/>
  <c r="A16" i="32"/>
  <c r="AI16" i="31"/>
  <c r="A8" i="32"/>
  <c r="AI11" i="31"/>
  <c r="A9" i="32"/>
  <c r="A22" i="32"/>
  <c r="A24" i="32"/>
  <c r="A17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<sst xmlns="http://schemas.openxmlformats.org/spreadsheetml/2006/main" count="3693" uniqueCount="100">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</sst>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abSelected="1" topLeftCell="A4" workbookViewId="0">
      <selection activeCell="AP22" sqref="AP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>AK8</f>
        <v>1</v>
      </c>
      <c r="B8" s="20" t="str">
        <f>'6.Spieltag'!B10</f>
        <v>FlorianS04</v>
      </c>
      <c r="C8" s="17" t="s">
        <v>12</v>
      </c>
      <c r="D8" s="18" t="s">
        <v>89</v>
      </c>
      <c r="E8" s="19">
        <f>IF(OR(EXACT($C$7,C8)*(EXACT($D$7,D8)))=TRUE,$AO$9,IF(($D$7-$C$7=D8-C8),$AO$8,IF(OR(EXACT($C$7&gt;$D$7,C8&gt;D8)*EXACT($C$7=$D$7,C8=D8)*EXACT($C$7&lt;$D$7,C8&lt;D8)),$AO$7,0)))</f>
        <v>0</v>
      </c>
      <c r="F8" s="17" t="s">
        <v>88</v>
      </c>
      <c r="G8" s="18" t="s">
        <v>12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12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89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89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2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88</v>
      </c>
      <c r="AB8" s="18" t="s">
        <v>89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>E8+H8+K8+N8+Q8+T8+W8+Z8+AC8+AF8</f>
        <v>4</v>
      </c>
      <c r="AH8" s="21">
        <f>'6.Spieltag'!AJ10</f>
        <v>93</v>
      </c>
      <c r="AI8" s="28">
        <f>'6.Spieltag'!AK10</f>
        <v>1</v>
      </c>
      <c r="AJ8" s="23">
        <f>AG8+AH8</f>
        <v>97</v>
      </c>
      <c r="AK8" s="24">
        <f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>E9+H9+K9+N9+Q9+T9+W9+Z9+AC9+AF9</f>
        <v>6</v>
      </c>
      <c r="AH9" s="21">
        <f>'6.Spieltag'!AJ9</f>
        <v>89</v>
      </c>
      <c r="AI9" s="28">
        <f>'6.Spieltag'!AK9</f>
        <v>2</v>
      </c>
      <c r="AJ9" s="23">
        <f>AG9+AH9</f>
        <v>95</v>
      </c>
      <c r="AK9" s="24">
        <f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'6.Spieltag'!B14</f>
        <v>Master1</v>
      </c>
      <c r="C10" s="17" t="s">
        <v>12</v>
      </c>
      <c r="D10" s="18" t="s">
        <v>88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88</v>
      </c>
      <c r="G10" s="18" t="s">
        <v>2</v>
      </c>
      <c r="H10" s="19">
        <f>IF(OR(EXACT($F$7,F10)*(EXACT($G$7,G10)))=TRUE,$AO$9,IF(($G$7-$F$7=G10-F10),$AO$8,IF(OR(EXACT($F$7&gt;$G$7,F10&gt;G10)*EXACT($F$7=$G$7,F10=G10)*EXACT($F$7&lt;$G$7,F10&lt;G10)),$AO$7,0)))</f>
        <v>0</v>
      </c>
      <c r="I10" s="17" t="s">
        <v>88</v>
      </c>
      <c r="J10" s="18" t="s">
        <v>88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>IF(OR(EXACT($L$7,L10)*(EXACT($M$7,M10)))=TRUE,$AO$9,IF(($M$7-$L$7=M10-L10),$AO$8,IF(OR(EXACT($L$7&gt;$M$7,L10&gt;M10)*EXACT($L$7=$M$7,L10=M10)*EXACT($L$7&lt;$M$7,L10&lt;M10)),$AO$7,0)))</f>
        <v>3</v>
      </c>
      <c r="O10" s="17" t="s">
        <v>88</v>
      </c>
      <c r="P10" s="18" t="s">
        <v>12</v>
      </c>
      <c r="Q10" s="19" t="str">
        <f>IF(OR(EXACT($O$7,O10)*(EXACT($P$7,P10)))=TRUE,$AO$9,IF(($P$7-$O$7=P10-O10),$AO$8,IF(OR(EXACT($O$7&gt;$P$7,O10&gt;P10)*EXACT($O$7=$P$7,O10=P10)*EXACT($O$7&lt;$P$7,O10&lt;P10)),$AO$7,0)))</f>
        <v>2</v>
      </c>
      <c r="R10" s="17" t="s">
        <v>12</v>
      </c>
      <c r="S10" s="18" t="s">
        <v>2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12</v>
      </c>
      <c r="V10" s="18" t="s">
        <v>12</v>
      </c>
      <c r="W10" s="19" t="str">
        <f>IF(OR(EXACT($U$7,U10)*(EXACT($V$7,V10)))=TRUE,$AO$9,IF(($V$7-$U$7=V10-U10),$AO$8,IF(OR(EXACT($U$7&gt;$V$7,U10&gt;V10)*EXACT($U$7=$V$7,U10=V10)*EXACT($U$7&lt;$V$7,U10&lt;V10)),$AO$7,0)))</f>
        <v>3</v>
      </c>
      <c r="X10" s="17" t="s">
        <v>12</v>
      </c>
      <c r="Y10" s="18" t="s">
        <v>88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12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7"/>
      <c r="AE10" s="25"/>
      <c r="AF10" s="19"/>
      <c r="AG10" s="20">
        <f>E10+H10+K10+N10+Q10+T10+W10+Z10+AC10+AF10</f>
        <v>10</v>
      </c>
      <c r="AH10" s="21">
        <f>'6.Spieltag'!AJ14</f>
        <v>83</v>
      </c>
      <c r="AI10" s="28">
        <f>'6.Spieltag'!AK14</f>
        <v>6</v>
      </c>
      <c r="AJ10" s="23">
        <f>AG10+AH10</f>
        <v>93</v>
      </c>
      <c r="AK10" s="24">
        <f>RANK(AJ10,$AJ$8:$AJ$26)</f>
        <v>3</v>
      </c>
      <c r="AL10" s="72"/>
    </row>
    <row r="11" spans="1:41" ht="24.95" customHeight="1" thickBot="1" x14ac:dyDescent="0.25">
      <c r="A11" s="28">
        <f>AK11</f>
        <v>3</v>
      </c>
      <c r="B11" s="20" t="str">
        <f>'6.Spieltag'!B24</f>
        <v>UltraGE</v>
      </c>
      <c r="C11" s="17" t="s">
        <v>2</v>
      </c>
      <c r="D11" s="18" t="s">
        <v>12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88</v>
      </c>
      <c r="G11" s="18" t="s">
        <v>12</v>
      </c>
      <c r="H11" s="19">
        <f>IF(OR(EXACT($F$7,F11)*(EXACT($G$7,G11)))=TRUE,$AO$9,IF(($G$7-$F$7=G11-F11),$AO$8,IF(OR(EXACT($F$7&gt;$G$7,F11&gt;G11)*EXACT($F$7=$G$7,F11=G11)*EXACT($F$7&lt;$G$7,F11&lt;G11)),$AO$7,0)))</f>
        <v>0</v>
      </c>
      <c r="I11" s="17" t="s">
        <v>12</v>
      </c>
      <c r="J11" s="18" t="s">
        <v>88</v>
      </c>
      <c r="K11" s="19" t="str">
        <f>IF(OR(EXACT($I$7,I11)*(EXACT($J$7,J11)))=TRUE,$AO$9,IF(($J$7-$I$7=J11-I11),$AO$8,IF(OR(EXACT($I$7&gt;$J$7,I11&gt;J11)*EXACT($I$7=$J$7,I11=J11)*EXACT($I$7&lt;$J$7,I11&lt;J11)),$AO$7,0)))</f>
        <v>3</v>
      </c>
      <c r="L11" s="17" t="s">
        <v>88</v>
      </c>
      <c r="M11" s="18" t="s">
        <v>12</v>
      </c>
      <c r="N11" s="19">
        <f>IF(OR(EXACT($L$7,L11)*(EXACT($M$7,M11)))=TRUE,$AO$9,IF(($M$7-$L$7=M11-L11),$AO$8,IF(OR(EXACT($L$7&gt;$M$7,L11&gt;M11)*EXACT($L$7=$M$7,L11=M11)*EXACT($L$7&lt;$M$7,L11&lt;M11)),$AO$7,0)))</f>
        <v>0</v>
      </c>
      <c r="O11" s="17" t="s">
        <v>12</v>
      </c>
      <c r="P11" s="18" t="s">
        <v>88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88</v>
      </c>
      <c r="S11" s="18" t="s">
        <v>12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12</v>
      </c>
      <c r="V11" s="18" t="s">
        <v>12</v>
      </c>
      <c r="W11" s="19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88</v>
      </c>
      <c r="Y11" s="18" t="s">
        <v>12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2</v>
      </c>
      <c r="AB11" s="18" t="s">
        <v>88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>E11+H11+K11+N11+Q11+T11+W11+Z11+AC11+AF11</f>
        <v>14</v>
      </c>
      <c r="AH11" s="21">
        <f>'6.Spieltag'!AJ24</f>
        <v>79</v>
      </c>
      <c r="AI11" s="28">
        <f>'6.Spieltag'!AK24</f>
        <v>8</v>
      </c>
      <c r="AJ11" s="23">
        <f>AG11+AH11</f>
        <v>93</v>
      </c>
      <c r="AK11" s="24">
        <f>RANK(AJ11,$AJ$8:$AJ$26)</f>
        <v>3</v>
      </c>
      <c r="AL11" s="1"/>
    </row>
    <row r="12" spans="1:41" ht="24.95" customHeight="1" thickBot="1" x14ac:dyDescent="0.25">
      <c r="A12" s="28">
        <f>AK12</f>
        <v>5</v>
      </c>
      <c r="B12" s="20" t="str">
        <f>'6.Spieltag'!B11</f>
        <v>Franzi04</v>
      </c>
      <c r="C12" s="17" t="s">
        <v>91</v>
      </c>
      <c r="D12" s="18" t="s">
        <v>12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89</v>
      </c>
      <c r="G12" s="18" t="s">
        <v>91</v>
      </c>
      <c r="H12" s="19">
        <f>IF(OR(EXACT($F$7,F12)*(EXACT($G$7,G12)))=TRUE,$AO$9,IF(($G$7-$F$7=G12-F12),$AO$8,IF(OR(EXACT($F$7&gt;$G$7,F12&gt;G12)*EXACT($F$7=$G$7,F12=G12)*EXACT($F$7&lt;$G$7,F12&lt;G12)),$AO$7,0)))</f>
        <v>0</v>
      </c>
      <c r="I12" s="17" t="s">
        <v>12</v>
      </c>
      <c r="J12" s="18" t="s">
        <v>12</v>
      </c>
      <c r="K12" s="19">
        <f>IF(OR(EXACT($I$7,I12)*(EXACT($J$7,J12)))=TRUE,$AO$9,IF(($J$7-$I$7=J12-I12),$AO$8,IF(OR(EXACT($I$7&gt;$J$7,I12&gt;J12)*EXACT($I$7=$J$7,I12=J12)*EXACT($I$7&lt;$J$7,I12&lt;J12)),$AO$7,0)))</f>
        <v>0</v>
      </c>
      <c r="L12" s="17" t="s">
        <v>88</v>
      </c>
      <c r="M12" s="18" t="s">
        <v>12</v>
      </c>
      <c r="N12" s="19">
        <f>IF(OR(EXACT($L$7,L12)*(EXACT($M$7,M12)))=TRUE,$AO$9,IF(($M$7-$L$7=M12-L12),$AO$8,IF(OR(EXACT($L$7&gt;$M$7,L12&gt;M12)*EXACT($L$7=$M$7,L12=M12)*EXACT($L$7&lt;$M$7,L12&lt;M12)),$AO$7,0)))</f>
        <v>0</v>
      </c>
      <c r="O12" s="17" t="s">
        <v>88</v>
      </c>
      <c r="P12" s="18" t="s">
        <v>12</v>
      </c>
      <c r="Q12" s="19" t="str">
        <f>IF(OR(EXACT($O$7,O12)*(EXACT($P$7,P12)))=TRUE,$AO$9,IF(($P$7-$O$7=P12-O12),$AO$8,IF(OR(EXACT($O$7&gt;$P$7,O12&gt;P12)*EXACT($O$7=$P$7,O12=P12)*EXACT($O$7&lt;$P$7,O12&lt;P12)),$AO$7,0)))</f>
        <v>2</v>
      </c>
      <c r="R12" s="17" t="s">
        <v>88</v>
      </c>
      <c r="S12" s="18" t="s">
        <v>12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12</v>
      </c>
      <c r="V12" s="18" t="s">
        <v>88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12</v>
      </c>
      <c r="Y12" s="18" t="s">
        <v>88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88</v>
      </c>
      <c r="AB12" s="18" t="s">
        <v>88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7"/>
      <c r="AE12" s="25"/>
      <c r="AF12" s="19"/>
      <c r="AG12" s="20">
        <f>E12+H12+K12+N12+Q12+T12+W12+Z12+AC12+AF12</f>
        <v>2</v>
      </c>
      <c r="AH12" s="21">
        <f>'6.Spieltag'!AJ11</f>
        <v>88</v>
      </c>
      <c r="AI12" s="28">
        <f>'6.Spieltag'!AK11</f>
        <v>3</v>
      </c>
      <c r="AJ12" s="23">
        <f>AG12+AH12</f>
        <v>90</v>
      </c>
      <c r="AK12" s="24">
        <f>RANK(AJ12,$AJ$8:$AJ$26)</f>
        <v>5</v>
      </c>
      <c r="AL12" s="1"/>
    </row>
    <row r="13" spans="1:41" ht="24.95" customHeight="1" thickBot="1" x14ac:dyDescent="0.25">
      <c r="A13" s="28">
        <f>AK13</f>
        <v>5</v>
      </c>
      <c r="B13" s="20" t="str">
        <f>'6.Spieltag'!B15</f>
        <v>Mike04</v>
      </c>
      <c r="C13" s="17" t="s">
        <v>12</v>
      </c>
      <c r="D13" s="18" t="s">
        <v>89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89</v>
      </c>
      <c r="G13" s="18" t="s">
        <v>12</v>
      </c>
      <c r="H13" s="19">
        <f>IF(OR(EXACT($F$7,F13)*(EXACT($G$7,G13)))=TRUE,$AO$9,IF(($G$7-$F$7=G13-F13),$AO$8,IF(OR(EXACT($F$7&gt;$G$7,F13&gt;G13)*EXACT($F$7=$G$7,F13=G13)*EXACT($F$7&lt;$G$7,F13&lt;G13)),$AO$7,0)))</f>
        <v>0</v>
      </c>
      <c r="I13" s="17" t="s">
        <v>89</v>
      </c>
      <c r="J13" s="18" t="s">
        <v>12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88</v>
      </c>
      <c r="M13" s="18" t="s">
        <v>88</v>
      </c>
      <c r="N13" s="19" t="str">
        <f>IF(OR(EXACT($L$7,L13)*(EXACT($M$7,M13)))=TRUE,$AO$9,IF(($M$7-$L$7=M13-L13),$AO$8,IF(OR(EXACT($L$7&gt;$M$7,L13&gt;M13)*EXACT($L$7=$M$7,L13=M13)*EXACT($L$7&lt;$M$7,L13&lt;M13)),$AO$7,0)))</f>
        <v>3</v>
      </c>
      <c r="O13" s="17" t="s">
        <v>88</v>
      </c>
      <c r="P13" s="18" t="s">
        <v>12</v>
      </c>
      <c r="Q13" s="19" t="str">
        <f>IF(OR(EXACT($O$7,O13)*(EXACT($P$7,P13)))=TRUE,$AO$9,IF(($P$7-$O$7=P13-O13),$AO$8,IF(OR(EXACT($O$7&gt;$P$7,O13&gt;P13)*EXACT($O$7=$P$7,O13=P13)*EXACT($O$7&lt;$P$7,O13&lt;P13)),$AO$7,0)))</f>
        <v>2</v>
      </c>
      <c r="R13" s="17" t="s">
        <v>88</v>
      </c>
      <c r="S13" s="18" t="s">
        <v>2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89</v>
      </c>
      <c r="V13" s="18" t="s">
        <v>12</v>
      </c>
      <c r="W13" s="19">
        <f>IF(OR(EXACT($U$7,U13)*(EXACT($V$7,V13)))=TRUE,$AO$9,IF(($V$7-$U$7=V13-U13),$AO$8,IF(OR(EXACT($U$7&gt;$V$7,U13&gt;V13)*EXACT($U$7=$V$7,U13=V13)*EXACT($U$7&lt;$V$7,U13&lt;V13)),$AO$7,0)))</f>
        <v>0</v>
      </c>
      <c r="X13" s="17" t="s">
        <v>12</v>
      </c>
      <c r="Y13" s="18" t="s">
        <v>88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12</v>
      </c>
      <c r="AB13" s="18" t="s">
        <v>89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3</v>
      </c>
      <c r="AD13" s="27"/>
      <c r="AE13" s="25"/>
      <c r="AF13" s="19"/>
      <c r="AG13" s="20">
        <f>E13+H13+K13+N13+Q13+T13+W13+Z13+AC13+AF13</f>
        <v>8</v>
      </c>
      <c r="AH13" s="21">
        <f>'6.Spieltag'!AJ15</f>
        <v>82</v>
      </c>
      <c r="AI13" s="28">
        <f>'6.Spieltag'!AK15</f>
        <v>7</v>
      </c>
      <c r="AJ13" s="23">
        <f>AG13+AH13</f>
        <v>90</v>
      </c>
      <c r="AK13" s="24">
        <f>RANK(AJ13,$AJ$8:$AJ$26)</f>
        <v>5</v>
      </c>
      <c r="AL13" s="1"/>
    </row>
    <row r="14" spans="1:41" ht="24.95" customHeight="1" thickBot="1" x14ac:dyDescent="0.25">
      <c r="A14" s="28">
        <f>AK14</f>
        <v>5</v>
      </c>
      <c r="B14" s="20" t="str">
        <f>'6.Spieltag'!B21</f>
        <v>shiny</v>
      </c>
      <c r="C14" s="17" t="s">
        <v>88</v>
      </c>
      <c r="D14" s="18" t="s">
        <v>12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89</v>
      </c>
      <c r="G14" s="18" t="s">
        <v>13</v>
      </c>
      <c r="H14" s="19">
        <f>IF(OR(EXACT($F$7,F14)*(EXACT($G$7,G14)))=TRUE,$AO$9,IF(($G$7-$F$7=G14-F14),$AO$8,IF(OR(EXACT($F$7&gt;$G$7,F14&gt;G14)*EXACT($F$7=$G$7,F14=G14)*EXACT($F$7&lt;$G$7,F14&lt;G14)),$AO$7,0)))</f>
        <v>0</v>
      </c>
      <c r="I14" s="17" t="s">
        <v>12</v>
      </c>
      <c r="J14" s="18" t="s">
        <v>88</v>
      </c>
      <c r="K14" s="19" t="str">
        <f>IF(OR(EXACT($I$7,I14)*(EXACT($J$7,J14)))=TRUE,$AO$9,IF(($J$7-$I$7=J14-I14),$AO$8,IF(OR(EXACT($I$7&gt;$J$7,I14&gt;J14)*EXACT($I$7=$J$7,I14=J14)*EXACT($I$7&lt;$J$7,I14&lt;J14)),$AO$7,0)))</f>
        <v>3</v>
      </c>
      <c r="L14" s="17" t="s">
        <v>12</v>
      </c>
      <c r="M14" s="18" t="s">
        <v>88</v>
      </c>
      <c r="N14" s="19">
        <f>IF(OR(EXACT($L$7,L14)*(EXACT($M$7,M14)))=TRUE,$AO$9,IF(($M$7-$L$7=M14-L14),$AO$8,IF(OR(EXACT($L$7&gt;$M$7,L14&gt;M14)*EXACT($L$7=$M$7,L14=M14)*EXACT($L$7&lt;$M$7,L14&lt;M14)),$AO$7,0)))</f>
        <v>0</v>
      </c>
      <c r="O14" s="17" t="s">
        <v>12</v>
      </c>
      <c r="P14" s="18" t="s">
        <v>89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88</v>
      </c>
      <c r="S14" s="18" t="s">
        <v>12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12</v>
      </c>
      <c r="V14" s="18" t="s">
        <v>88</v>
      </c>
      <c r="W14" s="19">
        <f>IF(OR(EXACT($U$7,U14)*(EXACT($V$7,V14)))=TRUE,$AO$9,IF(($V$7-$U$7=V14-U14),$AO$8,IF(OR(EXACT($U$7&gt;$V$7,U14&gt;V14)*EXACT($U$7=$V$7,U14=V14)*EXACT($U$7&lt;$V$7,U14&lt;V14)),$AO$7,0)))</f>
        <v>0</v>
      </c>
      <c r="X14" s="17" t="s">
        <v>12</v>
      </c>
      <c r="Y14" s="18" t="s">
        <v>88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12</v>
      </c>
      <c r="AB14" s="18" t="s">
        <v>88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2</v>
      </c>
      <c r="AD14" s="27"/>
      <c r="AE14" s="25"/>
      <c r="AF14" s="19"/>
      <c r="AG14" s="20">
        <f>E14+H14+K14+N14+Q14+T14+W14+Z14+AC14+AF14</f>
        <v>5</v>
      </c>
      <c r="AH14" s="21">
        <f>'6.Spieltag'!AJ21</f>
        <v>85</v>
      </c>
      <c r="AI14" s="28">
        <f>'6.Spieltag'!AK21</f>
        <v>4</v>
      </c>
      <c r="AJ14" s="23">
        <f>AG14+AH14</f>
        <v>90</v>
      </c>
      <c r="AK14" s="24">
        <f>RANK(AJ14,$AJ$8:$AJ$26)</f>
        <v>5</v>
      </c>
      <c r="AL14" s="1"/>
    </row>
    <row r="15" spans="1:41" ht="24.95" customHeight="1" thickBot="1" x14ac:dyDescent="0.25">
      <c r="A15" s="28">
        <f>AK15</f>
        <v>8</v>
      </c>
      <c r="B15" s="20" t="str">
        <f>'6.Spieltag'!B17</f>
        <v>Reinhold</v>
      </c>
      <c r="C15" s="17" t="s">
        <v>2</v>
      </c>
      <c r="D15" s="18" t="s">
        <v>12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88</v>
      </c>
      <c r="G15" s="18" t="s">
        <v>12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88</v>
      </c>
      <c r="J15" s="18" t="s">
        <v>12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12</v>
      </c>
      <c r="M15" s="18" t="s">
        <v>88</v>
      </c>
      <c r="N15" s="19">
        <f>IF(OR(EXACT($L$7,L15)*(EXACT($M$7,M15)))=TRUE,$AO$9,IF(($M$7-$L$7=M15-L15),$AO$8,IF(OR(EXACT($L$7&gt;$M$7,L15&gt;M15)*EXACT($L$7=$M$7,L15=M15)*EXACT($L$7&lt;$M$7,L15&lt;M15)),$AO$7,0)))</f>
        <v>0</v>
      </c>
      <c r="O15" s="17" t="s">
        <v>88</v>
      </c>
      <c r="P15" s="18" t="s">
        <v>88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88</v>
      </c>
      <c r="S15" s="18" t="s">
        <v>2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2</v>
      </c>
      <c r="V15" s="18" t="s">
        <v>88</v>
      </c>
      <c r="W15" s="19">
        <f>IF(OR(EXACT($U$7,U15)*(EXACT($V$7,V15)))=TRUE,$AO$9,IF(($V$7-$U$7=V15-U15),$AO$8,IF(OR(EXACT($U$7&gt;$V$7,U15&gt;V15)*EXACT($U$7=$V$7,U15=V15)*EXACT($U$7&lt;$V$7,U15&lt;V15)),$AO$7,0)))</f>
        <v>0</v>
      </c>
      <c r="X15" s="17" t="s">
        <v>12</v>
      </c>
      <c r="Y15" s="18" t="s">
        <v>88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12</v>
      </c>
      <c r="AB15" s="18" t="s">
        <v>88</v>
      </c>
      <c r="AC15" s="19" t="str">
        <f>IF(OR(EXACT($AA$7,AA15)*(EXACT($AB$7,AB15)))=TRUE,$AO$9,IF(($AB$7-$AA$7=AB15-AA15),$AO$8,IF(OR(EXACT($AA$7&gt;$AB$7,AA15&gt;AB15)*EXACT($AA$7=$AB$7,AA15=AB15)*EXACT($AA$7&lt;$AB$7,AA15&lt;AB15)),$AO$7,0)))</f>
        <v>2</v>
      </c>
      <c r="AD15" s="27"/>
      <c r="AE15" s="25"/>
      <c r="AF15" s="19"/>
      <c r="AG15" s="20">
        <f>E15+H15+K15+N15+Q15+T15+W15+Z15+AC15+AF15</f>
        <v>2</v>
      </c>
      <c r="AH15" s="21">
        <f>'6.Spieltag'!AJ17</f>
        <v>84</v>
      </c>
      <c r="AI15" s="28">
        <f>'6.Spieltag'!AK17</f>
        <v>5</v>
      </c>
      <c r="AJ15" s="23">
        <f>AG15+AH15</f>
        <v>86</v>
      </c>
      <c r="AK15" s="24">
        <f>RANK(AJ15,$AJ$8:$AJ$26)</f>
        <v>8</v>
      </c>
      <c r="AL15" s="1"/>
    </row>
    <row r="16" spans="1:41" ht="24.95" customHeight="1" thickBot="1" x14ac:dyDescent="0.25">
      <c r="A16" s="28">
        <f>AK16</f>
        <v>9</v>
      </c>
      <c r="B16" s="20" t="str">
        <f>'6.Spieltag'!B12</f>
        <v>jupp04</v>
      </c>
      <c r="C16" s="17" t="s">
        <v>2</v>
      </c>
      <c r="D16" s="18" t="s">
        <v>88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88</v>
      </c>
      <c r="G16" s="18" t="s">
        <v>2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12</v>
      </c>
      <c r="J16" s="18" t="s">
        <v>88</v>
      </c>
      <c r="K16" s="19" t="str">
        <f>IF(OR(EXACT($I$7,I16)*(EXACT($J$7,J16)))=TRUE,$AO$9,IF(($J$7-$I$7=J16-I16),$AO$8,IF(OR(EXACT($I$7&gt;$J$7,I16&gt;J16)*EXACT($I$7=$J$7,I16=J16)*EXACT($I$7&lt;$J$7,I16&lt;J16)),$AO$7,0)))</f>
        <v>3</v>
      </c>
      <c r="L16" s="17" t="s">
        <v>88</v>
      </c>
      <c r="M16" s="18" t="s">
        <v>12</v>
      </c>
      <c r="N16" s="19">
        <f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89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89</v>
      </c>
      <c r="S16" s="18" t="s">
        <v>88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2</v>
      </c>
      <c r="V16" s="18" t="s">
        <v>12</v>
      </c>
      <c r="W16" s="19">
        <f>IF(OR(EXACT($U$7,U16)*(EXACT($V$7,V16)))=TRUE,$AO$9,IF(($V$7-$U$7=V16-U16),$AO$8,IF(OR(EXACT($U$7&gt;$V$7,U16&gt;V16)*EXACT($U$7=$V$7,U16=V16)*EXACT($U$7&lt;$V$7,U16&lt;V16)),$AO$7,0)))</f>
        <v>0</v>
      </c>
      <c r="X16" s="17" t="s">
        <v>88</v>
      </c>
      <c r="Y16" s="18" t="s">
        <v>12</v>
      </c>
      <c r="Z16" s="19" t="str">
        <f>IF(OR(EXACT($X$7,X16)*(EXACT($Y$7,Y16)))=TRUE,$AO$9,IF(($Y$7-$X$7=Y16-X16),$AO$8,IF(OR(EXACT($X$7&gt;$Y$7,X16&gt;Y16)*EXACT($X$7=$Y$7,X16=Y16)*EXACT($X$7&lt;$Y$7,X16&lt;Y16)),$AO$7,0)))</f>
        <v>3</v>
      </c>
      <c r="AA16" s="17" t="s">
        <v>2</v>
      </c>
      <c r="AB16" s="18" t="s">
        <v>88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5</v>
      </c>
      <c r="AD16" s="26"/>
      <c r="AE16" s="25"/>
      <c r="AF16" s="19"/>
      <c r="AG16" s="20">
        <f>E16+H16+K16+N16+Q16+T16+W16+Z16+AC16+AF16</f>
        <v>11</v>
      </c>
      <c r="AH16" s="21">
        <f>'6.Spieltag'!AJ12</f>
        <v>73</v>
      </c>
      <c r="AI16" s="28">
        <f>'6.Spieltag'!AK12</f>
        <v>10</v>
      </c>
      <c r="AJ16" s="23">
        <f>AG16+AH16</f>
        <v>84</v>
      </c>
      <c r="AK16" s="24">
        <f>RANK(AJ16,$AJ$8:$AJ$26)</f>
        <v>9</v>
      </c>
      <c r="AL16" s="1"/>
    </row>
    <row r="17" spans="1:38" ht="24.95" customHeight="1" thickBot="1" x14ac:dyDescent="0.25">
      <c r="A17" s="28">
        <f>AK17</f>
        <v>9</v>
      </c>
      <c r="B17" s="78" t="str">
        <f>'6.Spieltag'!B13</f>
        <v>Lola04</v>
      </c>
      <c r="C17" s="17" t="s">
        <v>2</v>
      </c>
      <c r="D17" s="18" t="s">
        <v>12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88</v>
      </c>
      <c r="G17" s="18" t="s">
        <v>91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88</v>
      </c>
      <c r="J17" s="18" t="s">
        <v>12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12</v>
      </c>
      <c r="M17" s="18" t="s">
        <v>12</v>
      </c>
      <c r="N17" s="19" t="str">
        <f>IF(OR(EXACT($L$7,L17)*(EXACT($M$7,M17)))=TRUE,$AO$9,IF(($M$7-$L$7=M17-L17),$AO$8,IF(OR(EXACT($L$7&gt;$M$7,L17&gt;M17)*EXACT($L$7=$M$7,L17=M17)*EXACT($L$7&lt;$M$7,L17&lt;M17)),$AO$7,0)))</f>
        <v>5</v>
      </c>
      <c r="O17" s="17" t="s">
        <v>88</v>
      </c>
      <c r="P17" s="18" t="s">
        <v>88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12</v>
      </c>
      <c r="S17" s="18" t="s">
        <v>2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2</v>
      </c>
      <c r="V17" s="18" t="s">
        <v>88</v>
      </c>
      <c r="W17" s="19">
        <f>IF(OR(EXACT($U$7,U17)*(EXACT($V$7,V17)))=TRUE,$AO$9,IF(($V$7-$U$7=V17-U17),$AO$8,IF(OR(EXACT($U$7&gt;$V$7,U17&gt;V17)*EXACT($U$7=$V$7,U17=V17)*EXACT($U$7&lt;$V$7,U17&lt;V17)),$AO$7,0)))</f>
        <v>0</v>
      </c>
      <c r="X17" s="17" t="s">
        <v>12</v>
      </c>
      <c r="Y17" s="18" t="s">
        <v>12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12</v>
      </c>
      <c r="AB17" s="18" t="s">
        <v>88</v>
      </c>
      <c r="AC17" s="19" t="str">
        <f>IF(OR(EXACT($AA$7,AA17)*(EXACT($AB$7,AB17)))=TRUE,$AO$9,IF(($AB$7-$AA$7=AB17-AA17),$AO$8,IF(OR(EXACT($AA$7&gt;$AB$7,AA17&gt;AB17)*EXACT($AA$7=$AB$7,AA17=AB17)*EXACT($AA$7&lt;$AB$7,AA17&lt;AB17)),$AO$7,0)))</f>
        <v>2</v>
      </c>
      <c r="AD17" s="27"/>
      <c r="AE17" s="25"/>
      <c r="AF17" s="19"/>
      <c r="AG17" s="20">
        <f>E17+H17+K17+N17+Q17+T17+W17+Z17+AC17+AF17</f>
        <v>7</v>
      </c>
      <c r="AH17" s="21">
        <f>'6.Spieltag'!AJ13</f>
        <v>77</v>
      </c>
      <c r="AI17" s="28">
        <f>'6.Spieltag'!AK13</f>
        <v>9</v>
      </c>
      <c r="AJ17" s="23">
        <f>AG17+AH17</f>
        <v>84</v>
      </c>
      <c r="AK17" s="24">
        <f>RANK(AJ17,$AJ$8:$AJ$26)</f>
        <v>9</v>
      </c>
      <c r="AL17" s="1"/>
    </row>
    <row r="18" spans="1:38" ht="24.95" customHeight="1" thickBot="1" x14ac:dyDescent="0.25">
      <c r="A18" s="28">
        <f>AK18</f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88</v>
      </c>
      <c r="G18" s="18" t="s">
        <v>2</v>
      </c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88</v>
      </c>
      <c r="J18" s="18" t="s">
        <v>88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88</v>
      </c>
      <c r="M18" s="18" t="s">
        <v>12</v>
      </c>
      <c r="N18" s="19">
        <f>IF(OR(EXACT($L$7,L18)*(EXACT($M$7,M18)))=TRUE,$AO$9,IF(($M$7-$L$7=M18-L18),$AO$8,IF(OR(EXACT($L$7&gt;$M$7,L18&gt;M18)*EXACT($L$7=$M$7,L18=M18)*EXACT($L$7&lt;$M$7,L18&lt;M18)),$AO$7,0)))</f>
        <v>0</v>
      </c>
      <c r="O18" s="17" t="s">
        <v>12</v>
      </c>
      <c r="P18" s="18" t="s">
        <v>88</v>
      </c>
      <c r="Q18" s="19">
        <f>IF(OR(EXACT($O$7,O18)*(EXACT($P$7,P18)))=TRUE,$AO$9,IF(($P$7-$O$7=P18-O18),$AO$8,IF(OR(EXACT($O$7&gt;$P$7,O18&gt;P18)*EXACT($O$7=$P$7,O18=P18)*EXACT($O$7&lt;$P$7,O18&lt;P18)),$AO$7,0)))</f>
        <v>0</v>
      </c>
      <c r="R18" s="17" t="s">
        <v>88</v>
      </c>
      <c r="S18" s="18" t="s">
        <v>12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88</v>
      </c>
      <c r="V18" s="18" t="s">
        <v>88</v>
      </c>
      <c r="W18" s="19" t="str">
        <f>IF(OR(EXACT($U$7,U18)*(EXACT($V$7,V18)))=TRUE,$AO$9,IF(($V$7-$U$7=V18-U18),$AO$8,IF(OR(EXACT($U$7&gt;$V$7,U18&gt;V18)*EXACT($U$7=$V$7,U18=V18)*EXACT($U$7&lt;$V$7,U18&lt;V18)),$AO$7,0)))</f>
        <v>5</v>
      </c>
      <c r="X18" s="17" t="s">
        <v>88</v>
      </c>
      <c r="Y18" s="18" t="s">
        <v>12</v>
      </c>
      <c r="Z18" s="19" t="str">
        <f>IF(OR(EXACT($X$7,X18)*(EXACT($Y$7,Y18)))=TRUE,$AO$9,IF(($Y$7-$X$7=Y18-X18),$AO$8,IF(OR(EXACT($X$7&gt;$Y$7,X18&gt;Y18)*EXACT($X$7=$Y$7,X18=Y18)*EXACT($X$7&lt;$Y$7,X18&lt;Y18)),$AO$7,0)))</f>
        <v>3</v>
      </c>
      <c r="AA18" s="17" t="s">
        <v>88</v>
      </c>
      <c r="AB18" s="18" t="s">
        <v>12</v>
      </c>
      <c r="AC18" s="19">
        <f>IF(OR(EXACT($AA$7,AA18)*(EXACT($AB$7,AB18)))=TRUE,$AO$9,IF(($AB$7-$AA$7=AB18-AA18),$AO$8,IF(OR(EXACT($AA$7&gt;$AB$7,AA18&gt;AB18)*EXACT($AA$7=$AB$7,AA18=AB18)*EXACT($AA$7&lt;$AB$7,AA18&lt;AB18)),$AO$7,0)))</f>
        <v>0</v>
      </c>
      <c r="AD18" s="27"/>
      <c r="AE18" s="25"/>
      <c r="AF18" s="19"/>
      <c r="AG18" s="20">
        <f>E18+H18+K18+N18+Q18+T18+W18+Z18+AC18+AF18</f>
        <v>8</v>
      </c>
      <c r="AH18" s="21">
        <f>'6.Spieltag'!AJ18</f>
        <v>71</v>
      </c>
      <c r="AI18" s="28">
        <f>'6.Spieltag'!AK18</f>
        <v>12</v>
      </c>
      <c r="AJ18" s="23">
        <f>AG18+AH18</f>
        <v>79</v>
      </c>
      <c r="AK18" s="24">
        <f>RANK(AJ18,$AJ$8:$AJ$26)</f>
        <v>11</v>
      </c>
      <c r="AL18" s="1"/>
    </row>
    <row r="19" spans="1:38" ht="24.95" customHeight="1" thickBot="1" x14ac:dyDescent="0.25">
      <c r="A19" s="28">
        <f>AK19</f>
        <v>12</v>
      </c>
      <c r="B19" s="20" t="str">
        <f>'6.Spieltag'!B22</f>
        <v>Tanja04</v>
      </c>
      <c r="C19" s="17" t="s">
        <v>12</v>
      </c>
      <c r="D19" s="18" t="s">
        <v>88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89</v>
      </c>
      <c r="G19" s="18" t="s">
        <v>12</v>
      </c>
      <c r="H19" s="19">
        <f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88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88</v>
      </c>
      <c r="M19" s="18" t="s">
        <v>89</v>
      </c>
      <c r="N19" s="19">
        <f>IF(OR(EXACT($L$7,L19)*(EXACT($M$7,M19)))=TRUE,$AO$9,IF(($M$7-$L$7=M19-L19),$AO$8,IF(OR(EXACT($L$7&gt;$M$7,L19&gt;M19)*EXACT($L$7=$M$7,L19=M19)*EXACT($L$7&lt;$M$7,L19&lt;M19)),$AO$7,0)))</f>
        <v>0</v>
      </c>
      <c r="O19" s="17" t="s">
        <v>88</v>
      </c>
      <c r="P19" s="18" t="s">
        <v>88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89</v>
      </c>
      <c r="S19" s="18" t="s">
        <v>12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12</v>
      </c>
      <c r="V19" s="18" t="s">
        <v>88</v>
      </c>
      <c r="W19" s="19">
        <f>IF(OR(EXACT($U$7,U19)*(EXACT($V$7,V19)))=TRUE,$AO$9,IF(($V$7-$U$7=V19-U19),$AO$8,IF(OR(EXACT($U$7&gt;$V$7,U19&gt;V19)*EXACT($U$7=$V$7,U19=V19)*EXACT($U$7&lt;$V$7,U19&lt;V19)),$AO$7,0)))</f>
        <v>0</v>
      </c>
      <c r="X19" s="17" t="s">
        <v>88</v>
      </c>
      <c r="Y19" s="18" t="s">
        <v>88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12</v>
      </c>
      <c r="AB19" s="18" t="s">
        <v>89</v>
      </c>
      <c r="AC19" s="19" t="str">
        <f>IF(OR(EXACT($AA$7,AA19)*(EXACT($AB$7,AB19)))=TRUE,$AO$9,IF(($AB$7-$AA$7=AB19-AA19),$AO$8,IF(OR(EXACT($AA$7&gt;$AB$7,AA19&gt;AB19)*EXACT($AA$7=$AB$7,AA19=AB19)*EXACT($AA$7&lt;$AB$7,AA19&lt;AB19)),$AO$7,0)))</f>
        <v>3</v>
      </c>
      <c r="AD19" s="27"/>
      <c r="AE19" s="25"/>
      <c r="AF19" s="19"/>
      <c r="AG19" s="20">
        <f>E19+H19+K19+N19+Q19+T19+W19+Z19+AC19+AF19</f>
        <v>3</v>
      </c>
      <c r="AH19" s="21">
        <f>'6.Spieltag'!AJ22</f>
        <v>73</v>
      </c>
      <c r="AI19" s="28">
        <f>'6.Spieltag'!AK22</f>
        <v>10</v>
      </c>
      <c r="AJ19" s="23">
        <f>AG19+AH19</f>
        <v>76</v>
      </c>
      <c r="AK19" s="24">
        <f>RANK(AJ19,$AJ$8:$AJ$26)</f>
        <v>12</v>
      </c>
      <c r="AL19" s="1"/>
    </row>
    <row r="20" spans="1:38" ht="24.95" customHeight="1" thickBot="1" x14ac:dyDescent="0.25">
      <c r="A20" s="28">
        <f>AK20</f>
        <v>12</v>
      </c>
      <c r="B20" s="78" t="str">
        <f>'6.Spieltag'!B23</f>
        <v>Thomas Bülles</v>
      </c>
      <c r="C20" s="17" t="s">
        <v>12</v>
      </c>
      <c r="D20" s="18" t="s">
        <v>88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12</v>
      </c>
      <c r="G20" s="18" t="s">
        <v>12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12</v>
      </c>
      <c r="J20" s="18" t="s">
        <v>88</v>
      </c>
      <c r="K20" s="19" t="str">
        <f>IF(OR(EXACT($I$7,I20)*(EXACT($J$7,J20)))=TRUE,$AO$9,IF(($J$7-$I$7=J20-I20),$AO$8,IF(OR(EXACT($I$7&gt;$J$7,I20&gt;J20)*EXACT($I$7=$J$7,I20=J20)*EXACT($I$7&lt;$J$7,I20&lt;J20)),$AO$7,0)))</f>
        <v>3</v>
      </c>
      <c r="L20" s="17" t="s">
        <v>88</v>
      </c>
      <c r="M20" s="18" t="s">
        <v>89</v>
      </c>
      <c r="N20" s="19">
        <f>IF(OR(EXACT($L$7,L20)*(EXACT($M$7,M20)))=TRUE,$AO$9,IF(($M$7-$L$7=M20-L20),$AO$8,IF(OR(EXACT($L$7&gt;$M$7,L20&gt;M20)*EXACT($L$7=$M$7,L20=M20)*EXACT($L$7&lt;$M$7,L20&lt;M20)),$AO$7,0)))</f>
        <v>0</v>
      </c>
      <c r="O20" s="17" t="s">
        <v>88</v>
      </c>
      <c r="P20" s="18" t="s">
        <v>89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88</v>
      </c>
      <c r="S20" s="18" t="s">
        <v>12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88</v>
      </c>
      <c r="V20" s="18" t="s">
        <v>89</v>
      </c>
      <c r="W20" s="19">
        <f>IF(OR(EXACT($U$7,U20)*(EXACT($V$7,V20)))=TRUE,$AO$9,IF(($V$7-$U$7=V20-U20),$AO$8,IF(OR(EXACT($U$7&gt;$V$7,U20&gt;V20)*EXACT($U$7=$V$7,U20=V20)*EXACT($U$7&lt;$V$7,U20&lt;V20)),$AO$7,0)))</f>
        <v>0</v>
      </c>
      <c r="X20" s="17" t="s">
        <v>12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2</v>
      </c>
      <c r="AD20" s="27"/>
      <c r="AE20" s="25"/>
      <c r="AF20" s="19"/>
      <c r="AG20" s="20">
        <f>E20+H20+K20+N20+Q20+T20+W20+Z20+AC20+AF20</f>
        <v>5</v>
      </c>
      <c r="AH20" s="21">
        <f>'6.Spieltag'!AJ23</f>
        <v>71</v>
      </c>
      <c r="AI20" s="28">
        <f>'6.Spieltag'!AK23</f>
        <v>12</v>
      </c>
      <c r="AJ20" s="23">
        <f>AG20+AH20</f>
        <v>76</v>
      </c>
      <c r="AK20" s="24">
        <f>RANK(AJ20,$AJ$8:$AJ$26)</f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'6.Spieltag'!B20</f>
        <v>schmiddi04</v>
      </c>
      <c r="C21" s="17" t="s">
        <v>88</v>
      </c>
      <c r="D21" s="18" t="s">
        <v>89</v>
      </c>
      <c r="E21" s="19">
        <f>IF(OR(EXACT($C$7,C21)*(EXACT($D$7,D21)))=TRUE,$AO$9,IF(($D$7-$C$7=D21-C21),$AO$8,IF(OR(EXACT($C$7&gt;$D$7,C21&gt;D21)*EXACT($C$7=$D$7,C21=D21)*EXACT($C$7&lt;$D$7,C21&lt;D21)),$AO$7,0)))</f>
        <v>0</v>
      </c>
      <c r="F21" s="17" t="s">
        <v>89</v>
      </c>
      <c r="G21" s="18" t="s">
        <v>88</v>
      </c>
      <c r="H21" s="19">
        <f>IF(OR(EXACT($F$7,F21)*(EXACT($G$7,G21)))=TRUE,$AO$9,IF(($G$7-$F$7=G21-F21),$AO$8,IF(OR(EXACT($F$7&gt;$G$7,F21&gt;G21)*EXACT($F$7=$G$7,F21=G21)*EXACT($F$7&lt;$G$7,F21&lt;G21)),$AO$7,0)))</f>
        <v>0</v>
      </c>
      <c r="I21" s="17" t="s">
        <v>88</v>
      </c>
      <c r="J21" s="18" t="s">
        <v>88</v>
      </c>
      <c r="K21" s="19">
        <f>IF(OR(EXACT($I$7,I21)*(EXACT($J$7,J21)))=TRUE,$AO$9,IF(($J$7-$I$7=J21-I21),$AO$8,IF(OR(EXACT($I$7&gt;$J$7,I21&gt;J21)*EXACT($I$7=$J$7,I21=J21)*EXACT($I$7&lt;$J$7,I21&lt;J21)),$AO$7,0)))</f>
        <v>0</v>
      </c>
      <c r="L21" s="17" t="s">
        <v>88</v>
      </c>
      <c r="M21" s="18" t="s">
        <v>89</v>
      </c>
      <c r="N21" s="19">
        <f>IF(OR(EXACT($L$7,L21)*(EXACT($M$7,M21)))=TRUE,$AO$9,IF(($M$7-$L$7=M21-L21),$AO$8,IF(OR(EXACT($L$7&gt;$M$7,L21&gt;M21)*EXACT($L$7=$M$7,L21=M21)*EXACT($L$7&lt;$M$7,L21&lt;M21)),$AO$7,0)))</f>
        <v>0</v>
      </c>
      <c r="O21" s="17" t="s">
        <v>12</v>
      </c>
      <c r="P21" s="18" t="s">
        <v>89</v>
      </c>
      <c r="Q21" s="19">
        <f>IF(OR(EXACT($O$7,O21)*(EXACT($P$7,P21)))=TRUE,$AO$9,IF(($P$7-$O$7=P21-O21),$AO$8,IF(OR(EXACT($O$7&gt;$P$7,O21&gt;P21)*EXACT($O$7=$P$7,O21=P21)*EXACT($O$7&lt;$P$7,O21&lt;P21)),$AO$7,0)))</f>
        <v>0</v>
      </c>
      <c r="R21" s="17" t="s">
        <v>89</v>
      </c>
      <c r="S21" s="18" t="s">
        <v>88</v>
      </c>
      <c r="T21" s="19">
        <f>IF(OR(EXACT($R$7,R21)*(EXACT($S$7,S21)))=TRUE,$AO$9,IF(($S$7-$R$7=S21-R21),$AO$8,IF(OR(EXACT($R$7&gt;$S$7,R21&gt;S21)*EXACT($R$7=$S$7,R21=S21)*EXACT($R$7&lt;$S$7,R21&lt;S21)),$AO$7,0)))</f>
        <v>0</v>
      </c>
      <c r="U21" s="17" t="s">
        <v>88</v>
      </c>
      <c r="V21" s="18" t="s">
        <v>89</v>
      </c>
      <c r="W21" s="19">
        <f>IF(OR(EXACT($U$7,U21)*(EXACT($V$7,V21)))=TRUE,$AO$9,IF(($V$7-$U$7=V21-U21),$AO$8,IF(OR(EXACT($U$7&gt;$V$7,U21&gt;V21)*EXACT($U$7=$V$7,U21=V21)*EXACT($U$7&lt;$V$7,U21&lt;V21)),$AO$7,0)))</f>
        <v>0</v>
      </c>
      <c r="X21" s="17" t="s">
        <v>89</v>
      </c>
      <c r="Y21" s="18" t="s">
        <v>2</v>
      </c>
      <c r="Z21" s="19" t="str">
        <f>IF(OR(EXACT($X$7,X21)*(EXACT($Y$7,Y21)))=TRUE,$AO$9,IF(($Y$7-$X$7=Y21-X21),$AO$8,IF(OR(EXACT($X$7&gt;$Y$7,X21&gt;Y21)*EXACT($X$7=$Y$7,X21=Y21)*EXACT($X$7&lt;$Y$7,X21&lt;Y21)),$AO$7,0)))</f>
        <v>2</v>
      </c>
      <c r="AA21" s="17" t="s">
        <v>12</v>
      </c>
      <c r="AB21" s="18" t="s">
        <v>2</v>
      </c>
      <c r="AC21" s="19">
        <f>IF(OR(EXACT($AA$7,AA21)*(EXACT($AB$7,AB21)))=TRUE,$AO$9,IF(($AB$7-$AA$7=AB21-AA21),$AO$8,IF(OR(EXACT($AA$7&gt;$AB$7,AA21&gt;AB21)*EXACT($AA$7=$AB$7,AA21=AB21)*EXACT($AA$7&lt;$AB$7,AA21&lt;AB21)),$AO$7,0)))</f>
        <v>0</v>
      </c>
      <c r="AD21" s="27"/>
      <c r="AE21" s="25"/>
      <c r="AF21" s="19"/>
      <c r="AG21" s="20">
        <f>E21+H21+K21+N21+Q21+T21+W21+Z21+AC21+AF21</f>
        <v>2</v>
      </c>
      <c r="AH21" s="21">
        <f>'6.Spieltag'!AJ20</f>
        <v>69</v>
      </c>
      <c r="AI21" s="28">
        <f>'6.Spieltag'!AK20</f>
        <v>14</v>
      </c>
      <c r="AJ21" s="23">
        <f>AG21+AH21</f>
        <v>71</v>
      </c>
      <c r="AK21" s="24">
        <f>RANK(AJ21,$AJ$8:$AJ$26)</f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'6.Spieltag'!B8</f>
        <v>atschi91</v>
      </c>
      <c r="C22" s="17" t="s">
        <v>88</v>
      </c>
      <c r="D22" s="18" t="s">
        <v>88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88</v>
      </c>
      <c r="G22" s="18" t="s">
        <v>89</v>
      </c>
      <c r="H22" s="19" t="str">
        <f>IF(OR(EXACT($F$7,F22)*(EXACT($G$7,G22)))=TRUE,$AO$9,IF(($G$7-$F$7=G22-F22),$AO$8,IF(OR(EXACT($F$7&gt;$G$7,F22&gt;G22)*EXACT($F$7=$G$7,F22=G22)*EXACT($F$7&lt;$G$7,F22&lt;G22)),$AO$7,0)))</f>
        <v>3</v>
      </c>
      <c r="I22" s="17" t="s">
        <v>12</v>
      </c>
      <c r="J22" s="18" t="s">
        <v>89</v>
      </c>
      <c r="K22" s="19" t="str">
        <f>IF(OR(EXACT($I$7,I22)*(EXACT($J$7,J22)))=TRUE,$AO$9,IF(($J$7-$I$7=J22-I22),$AO$8,IF(OR(EXACT($I$7&gt;$J$7,I22&gt;J22)*EXACT($I$7=$J$7,I22=J22)*EXACT($I$7&lt;$J$7,I22&lt;J22)),$AO$7,0)))</f>
        <v>2</v>
      </c>
      <c r="L22" s="17" t="s">
        <v>89</v>
      </c>
      <c r="M22" s="18" t="s">
        <v>88</v>
      </c>
      <c r="N22" s="19">
        <f>IF(OR(EXACT($L$7,L22)*(EXACT($M$7,M22)))=TRUE,$AO$9,IF(($M$7-$L$7=M22-L22),$AO$8,IF(OR(EXACT($L$7&gt;$M$7,L22&gt;M22)*EXACT($L$7=$M$7,L22=M22)*EXACT($L$7&lt;$M$7,L22&lt;M22)),$AO$7,0)))</f>
        <v>0</v>
      </c>
      <c r="O22" s="17" t="s">
        <v>12</v>
      </c>
      <c r="P22" s="18" t="s">
        <v>12</v>
      </c>
      <c r="Q22" s="19">
        <f>IF(OR(EXACT($O$7,O22)*(EXACT($P$7,P22)))=TRUE,$AO$9,IF(($P$7-$O$7=P22-O22),$AO$8,IF(OR(EXACT($O$7&gt;$P$7,O22&gt;P22)*EXACT($O$7=$P$7,O22=P22)*EXACT($O$7&lt;$P$7,O22&lt;P22)),$AO$7,0)))</f>
        <v>0</v>
      </c>
      <c r="R22" s="17" t="s">
        <v>88</v>
      </c>
      <c r="S22" s="18" t="s">
        <v>12</v>
      </c>
      <c r="T22" s="19">
        <f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88</v>
      </c>
      <c r="W22" s="19">
        <f>IF(OR(EXACT($U$7,U22)*(EXACT($V$7,V22)))=TRUE,$AO$9,IF(($V$7-$U$7=V22-U22),$AO$8,IF(OR(EXACT($U$7&gt;$V$7,U22&gt;V22)*EXACT($U$7=$V$7,U22=V22)*EXACT($U$7&lt;$V$7,U22&lt;V22)),$AO$7,0)))</f>
        <v>0</v>
      </c>
      <c r="X22" s="17" t="s">
        <v>12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88</v>
      </c>
      <c r="AC22" s="19" t="str">
        <f>IF(OR(EXACT($AA$7,AA22)*(EXACT($AB$7,AB22)))=TRUE,$AO$9,IF(($AB$7-$AA$7=AB22-AA22),$AO$8,IF(OR(EXACT($AA$7&gt;$AB$7,AA22&gt;AB22)*EXACT($AA$7=$AB$7,AA22=AB22)*EXACT($AA$7&lt;$AB$7,AA22&lt;AB22)),$AO$7,0)))</f>
        <v>2</v>
      </c>
      <c r="AD22" s="27"/>
      <c r="AE22" s="25"/>
      <c r="AF22" s="19"/>
      <c r="AG22" s="20">
        <f>E22+H22+K22+N22+Q22+T22+W22+Z22+AC22+AF22</f>
        <v>12</v>
      </c>
      <c r="AH22" s="21">
        <f>'6.Spieltag'!AJ8</f>
        <v>58</v>
      </c>
      <c r="AI22" s="28">
        <f>'6.Spieltag'!AK8</f>
        <v>15</v>
      </c>
      <c r="AJ22" s="23">
        <f>AG22+AH22</f>
        <v>70</v>
      </c>
      <c r="AK22" s="24">
        <f>RANK(AJ22,$AJ$8:$AJ$26)</f>
        <v>15</v>
      </c>
      <c r="AL22" s="1"/>
    </row>
    <row r="23" spans="1:38" ht="24.95" customHeight="1" thickBot="1" x14ac:dyDescent="0.25">
      <c r="A23" s="28">
        <f>AK23</f>
        <v>16</v>
      </c>
      <c r="B23" s="20" t="str">
        <f>'6.Spieltag'!B16</f>
        <v>Nico1904</v>
      </c>
      <c r="C23" s="17" t="s">
        <v>2</v>
      </c>
      <c r="D23" s="18" t="s">
        <v>12</v>
      </c>
      <c r="E23" s="19">
        <f>IF(OR(EXACT($C$7,C23)*(EXACT($D$7,D23)))=TRUE,$AO$9,IF(($D$7-$C$7=D23-C23),$AO$8,IF(OR(EXACT($C$7&gt;$D$7,C23&gt;D23)*EXACT($C$7=$D$7,C23=D23)*EXACT($C$7&lt;$D$7,C23&lt;D23)),$AO$7,0)))</f>
        <v>0</v>
      </c>
      <c r="F23" s="17" t="s">
        <v>88</v>
      </c>
      <c r="G23" s="18" t="s">
        <v>12</v>
      </c>
      <c r="H23" s="19">
        <f>IF(OR(EXACT($F$7,F23)*(EXACT($G$7,G23)))=TRUE,$AO$9,IF(($G$7-$F$7=G23-F23),$AO$8,IF(OR(EXACT($F$7&gt;$G$7,F23&gt;G23)*EXACT($F$7=$G$7,F23=G23)*EXACT($F$7&lt;$G$7,F23&lt;G23)),$AO$7,0)))</f>
        <v>0</v>
      </c>
      <c r="I23" s="17" t="s">
        <v>88</v>
      </c>
      <c r="J23" s="18" t="s">
        <v>89</v>
      </c>
      <c r="K23" s="19" t="str">
        <f>IF(OR(EXACT($I$7,I23)*(EXACT($J$7,J23)))=TRUE,$AO$9,IF(($J$7-$I$7=J23-I23),$AO$8,IF(OR(EXACT($I$7&gt;$J$7,I23&gt;J23)*EXACT($I$7=$J$7,I23=J23)*EXACT($I$7&lt;$J$7,I23&lt;J23)),$AO$7,0)))</f>
        <v>3</v>
      </c>
      <c r="L23" s="17" t="s">
        <v>88</v>
      </c>
      <c r="M23" s="18" t="s">
        <v>12</v>
      </c>
      <c r="N23" s="19">
        <f>IF(OR(EXACT($L$7,L23)*(EXACT($M$7,M23)))=TRUE,$AO$9,IF(($M$7-$L$7=M23-L23),$AO$8,IF(OR(EXACT($L$7&gt;$M$7,L23&gt;M23)*EXACT($L$7=$M$7,L23=M23)*EXACT($L$7&lt;$M$7,L23&lt;M23)),$AO$7,0)))</f>
        <v>0</v>
      </c>
      <c r="O23" s="17" t="s">
        <v>88</v>
      </c>
      <c r="P23" s="18" t="s">
        <v>12</v>
      </c>
      <c r="Q23" s="19" t="str">
        <f>IF(OR(EXACT($O$7,O23)*(EXACT($P$7,P23)))=TRUE,$AO$9,IF(($P$7-$O$7=P23-O23),$AO$8,IF(OR(EXACT($O$7&gt;$P$7,O23&gt;P23)*EXACT($O$7=$P$7,O23=P23)*EXACT($O$7&lt;$P$7,O23&lt;P23)),$AO$7,0)))</f>
        <v>2</v>
      </c>
      <c r="R23" s="17" t="s">
        <v>89</v>
      </c>
      <c r="S23" s="18" t="s">
        <v>88</v>
      </c>
      <c r="T23" s="19">
        <f>IF(OR(EXACT($R$7,R23)*(EXACT($S$7,S23)))=TRUE,$AO$9,IF(($S$7-$R$7=S23-R23),$AO$8,IF(OR(EXACT($R$7&gt;$S$7,R23&gt;S23)*EXACT($R$7=$S$7,R23=S23)*EXACT($R$7&lt;$S$7,R23&lt;S23)),$AO$7,0)))</f>
        <v>0</v>
      </c>
      <c r="U23" s="17" t="s">
        <v>88</v>
      </c>
      <c r="V23" s="18" t="s">
        <v>89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12</v>
      </c>
      <c r="Y23" s="18" t="s">
        <v>12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12</v>
      </c>
      <c r="AB23" s="18" t="s">
        <v>12</v>
      </c>
      <c r="AC23" s="19">
        <f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5</v>
      </c>
      <c r="AH23" s="21">
        <f>'6.Spieltag'!AJ16</f>
        <v>22</v>
      </c>
      <c r="AI23" s="28">
        <f>'6.Spieltag'!AK16</f>
        <v>16</v>
      </c>
      <c r="AJ23" s="23">
        <f>AG23+AH23</f>
        <v>27</v>
      </c>
      <c r="AK23" s="24">
        <f>RANK(AJ23,$AJ$8:$AJ$26)</f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'6.Spieltag'!B19</f>
        <v>Schalt04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>E24+H24+K24+N24+Q24+T24+W24+Z24+AC24+AF24</f>
        <v>0</v>
      </c>
      <c r="AH24" s="21">
        <f>'6.Spieltag'!AJ19</f>
        <v>7</v>
      </c>
      <c r="AI24" s="28">
        <f>'6.Spieltag'!AK19</f>
        <v>17</v>
      </c>
      <c r="AJ24" s="23">
        <f>AG24+AH24</f>
        <v>7</v>
      </c>
      <c r="AK24" s="24">
        <f>RANK(AJ24,$AJ$8:$AJ$26)</f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'7.Spieltag'!B8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'7.Spieltag'!AJ8</f>
        <v>97</v>
      </c>
      <c r="AI8" s="28">
        <f>'7.Spieltag'!AK8</f>
        <v>1</v>
      </c>
      <c r="AJ8" s="23">
        <f t="shared" ref="AJ8:AJ24" si="10">AG8+AH8</f>
        <v>142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'7.Spieltag'!B9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'7.Spieltag'!AJ9</f>
        <v>95</v>
      </c>
      <c r="AI9" s="28">
        <f>'7.Spieltag'!AK9</f>
        <v>2</v>
      </c>
      <c r="AJ9" s="23">
        <f t="shared" si="10"/>
        <v>140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'7.Spieltag'!B10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'7.Spieltag'!AJ10</f>
        <v>93</v>
      </c>
      <c r="AI10" s="28">
        <f>'7.Spieltag'!AK10</f>
        <v>3</v>
      </c>
      <c r="AJ10" s="23">
        <f t="shared" si="10"/>
        <v>138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'7.Spieltag'!B11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'7.Spieltag'!AJ11</f>
        <v>93</v>
      </c>
      <c r="AI11" s="28">
        <f>'7.Spieltag'!AK11</f>
        <v>3</v>
      </c>
      <c r="AJ11" s="23">
        <f t="shared" si="10"/>
        <v>138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'7.Spieltag'!B12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'7.Spieltag'!AJ12</f>
        <v>90</v>
      </c>
      <c r="AI12" s="28">
        <f>'7.Spieltag'!AK12</f>
        <v>5</v>
      </c>
      <c r="AJ12" s="23">
        <f t="shared" si="10"/>
        <v>135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'7.Spieltag'!B13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'7.Spieltag'!AJ13</f>
        <v>90</v>
      </c>
      <c r="AI13" s="28">
        <f>'7.Spieltag'!AK13</f>
        <v>5</v>
      </c>
      <c r="AJ13" s="23">
        <f t="shared" si="10"/>
        <v>135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'7.Spieltag'!AJ14</f>
        <v>90</v>
      </c>
      <c r="AI14" s="28">
        <f>'7.Spieltag'!AK14</f>
        <v>5</v>
      </c>
      <c r="AJ14" s="23">
        <f t="shared" si="10"/>
        <v>135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'7.Spieltag'!B15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'7.Spieltag'!AJ15</f>
        <v>86</v>
      </c>
      <c r="AI15" s="28">
        <f>'7.Spieltag'!AK15</f>
        <v>8</v>
      </c>
      <c r="AJ15" s="23">
        <f t="shared" si="10"/>
        <v>131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'7.Spieltag'!B16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'7.Spieltag'!AJ16</f>
        <v>84</v>
      </c>
      <c r="AI16" s="28">
        <f>'7.Spieltag'!AK16</f>
        <v>9</v>
      </c>
      <c r="AJ16" s="23">
        <f t="shared" si="10"/>
        <v>129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'7.Spieltag'!B17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'7.Spieltag'!AJ17</f>
        <v>84</v>
      </c>
      <c r="AI17" s="28">
        <f>'7.Spieltag'!AK17</f>
        <v>9</v>
      </c>
      <c r="AJ17" s="23">
        <f t="shared" si="10"/>
        <v>129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'7.Spieltag'!B18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'7.Spieltag'!AJ18</f>
        <v>79</v>
      </c>
      <c r="AI18" s="28">
        <f>'7.Spieltag'!AK18</f>
        <v>11</v>
      </c>
      <c r="AJ18" s="23">
        <f t="shared" si="10"/>
        <v>124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'7.Spieltag'!B19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'7.Spieltag'!AJ19</f>
        <v>76</v>
      </c>
      <c r="AI19" s="28">
        <f>'7.Spieltag'!AK19</f>
        <v>12</v>
      </c>
      <c r="AJ19" s="23">
        <f t="shared" si="10"/>
        <v>121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'7.Spieltag'!B20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'7.Spieltag'!AJ20</f>
        <v>76</v>
      </c>
      <c r="AI20" s="28">
        <f>'7.Spieltag'!AK20</f>
        <v>12</v>
      </c>
      <c r="AJ20" s="23">
        <f t="shared" si="10"/>
        <v>121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'7.Spieltag'!AJ21</f>
        <v>71</v>
      </c>
      <c r="AI21" s="28">
        <f>'7.Spieltag'!AK21</f>
        <v>14</v>
      </c>
      <c r="AJ21" s="23">
        <f t="shared" si="10"/>
        <v>116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'7.Spieltag'!AJ22</f>
        <v>70</v>
      </c>
      <c r="AI22" s="28">
        <f>'7.Spieltag'!AK22</f>
        <v>15</v>
      </c>
      <c r="AJ22" s="23">
        <f t="shared" si="10"/>
        <v>115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'7.Spieltag'!B23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'7.Spieltag'!AJ23</f>
        <v>27</v>
      </c>
      <c r="AI23" s="28">
        <f>'7.Spieltag'!AK23</f>
        <v>16</v>
      </c>
      <c r="AJ23" s="23">
        <f t="shared" si="10"/>
        <v>72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'7.Spieltag'!B24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'7.Spieltag'!AJ24</f>
        <v>7</v>
      </c>
      <c r="AI24" s="28">
        <f>'7.Spieltag'!AK24</f>
        <v>17</v>
      </c>
      <c r="AJ24" s="23">
        <f t="shared" si="10"/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'8.Spieltag'!B8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'8.Spieltag'!AJ8</f>
        <v>142</v>
      </c>
      <c r="AI8" s="28">
        <f>'8.Spieltag'!AK8</f>
        <v>1</v>
      </c>
      <c r="AJ8" s="23">
        <f t="shared" ref="AJ8:AJ19" si="10">AG8+AH8</f>
        <v>187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'8.Spieltag'!B9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'8.Spieltag'!AJ9</f>
        <v>140</v>
      </c>
      <c r="AI9" s="28">
        <f>'8.Spieltag'!AK9</f>
        <v>2</v>
      </c>
      <c r="AJ9" s="23">
        <f t="shared" si="10"/>
        <v>185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'8.Spieltag'!B10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'8.Spieltag'!AJ10</f>
        <v>138</v>
      </c>
      <c r="AI10" s="28">
        <f>'8.Spieltag'!AK10</f>
        <v>3</v>
      </c>
      <c r="AJ10" s="23">
        <f t="shared" si="10"/>
        <v>183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'8.Spieltag'!B11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'8.Spieltag'!AJ11</f>
        <v>138</v>
      </c>
      <c r="AI11" s="28">
        <f>'8.Spieltag'!AK11</f>
        <v>3</v>
      </c>
      <c r="AJ11" s="23">
        <f t="shared" si="10"/>
        <v>183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'8.Spieltag'!B12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'8.Spieltag'!AJ12</f>
        <v>135</v>
      </c>
      <c r="AI12" s="28">
        <f>'8.Spieltag'!AK12</f>
        <v>5</v>
      </c>
      <c r="AJ12" s="23">
        <f t="shared" si="10"/>
        <v>180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'8.Spieltag'!B13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'8.Spieltag'!AJ13</f>
        <v>135</v>
      </c>
      <c r="AI13" s="28">
        <f>'8.Spieltag'!AK13</f>
        <v>5</v>
      </c>
      <c r="AJ13" s="23">
        <f t="shared" si="10"/>
        <v>180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'8.Spieltag'!B14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'8.Spieltag'!AJ14</f>
        <v>135</v>
      </c>
      <c r="AI14" s="28">
        <f>'8.Spieltag'!AK14</f>
        <v>5</v>
      </c>
      <c r="AJ14" s="23">
        <f t="shared" si="10"/>
        <v>180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'8.Spieltag'!B15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'8.Spieltag'!AJ15</f>
        <v>131</v>
      </c>
      <c r="AI15" s="28">
        <f>'8.Spieltag'!AK15</f>
        <v>8</v>
      </c>
      <c r="AJ15" s="23">
        <f t="shared" si="10"/>
        <v>176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'8.Spieltag'!B16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'8.Spieltag'!AJ16</f>
        <v>129</v>
      </c>
      <c r="AI16" s="28">
        <f>'8.Spieltag'!AK16</f>
        <v>9</v>
      </c>
      <c r="AJ16" s="23">
        <f t="shared" si="10"/>
        <v>174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'8.Spieltag'!AJ17</f>
        <v>129</v>
      </c>
      <c r="AI17" s="28">
        <f>'8.Spieltag'!AK17</f>
        <v>9</v>
      </c>
      <c r="AJ17" s="23">
        <f t="shared" si="10"/>
        <v>174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'8.Spieltag'!B18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'8.Spieltag'!AJ18</f>
        <v>124</v>
      </c>
      <c r="AI18" s="28">
        <f>'8.Spieltag'!AK18</f>
        <v>11</v>
      </c>
      <c r="AJ18" s="23">
        <f t="shared" si="10"/>
        <v>169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'8.Spieltag'!B19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'8.Spieltag'!AJ19</f>
        <v>121</v>
      </c>
      <c r="AI19" s="28">
        <f>'8.Spieltag'!AK19</f>
        <v>12</v>
      </c>
      <c r="AJ19" s="23">
        <f t="shared" si="10"/>
        <v>166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'8.Spieltag'!B20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'8.Spieltag'!AJ20</f>
        <v>121</v>
      </c>
      <c r="AI20" s="28">
        <f>'8.Spieltag'!AK20</f>
        <v>12</v>
      </c>
      <c r="AJ20" s="23">
        <f>AG20+AH20</f>
        <v>166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'8.Spieltag'!B21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'8.Spieltag'!AJ21</f>
        <v>116</v>
      </c>
      <c r="AI21" s="28">
        <f>'8.Spieltag'!AK21</f>
        <v>14</v>
      </c>
      <c r="AJ21" s="23">
        <f>AG21+AH21</f>
        <v>161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'8.Spieltag'!B22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'8.Spieltag'!AJ22</f>
        <v>115</v>
      </c>
      <c r="AI22" s="28">
        <f>'8.Spieltag'!AK22</f>
        <v>15</v>
      </c>
      <c r="AJ22" s="23">
        <f>AG22+AH22</f>
        <v>160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'8.Spieltag'!B23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'8.Spieltag'!AJ23</f>
        <v>72</v>
      </c>
      <c r="AI23" s="28">
        <f>'8.Spieltag'!AK23</f>
        <v>16</v>
      </c>
      <c r="AJ23" s="23">
        <f>AG23+AH23</f>
        <v>117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'8.Spieltag'!B24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'8.Spieltag'!AJ24</f>
        <v>52</v>
      </c>
      <c r="AI24" s="28">
        <f>'8.Spieltag'!AK24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'8.Spieltag'!AJ26</f>
        <v>0</v>
      </c>
      <c r="AI26" s="28">
        <f>'8.Spieltag'!AK26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187</v>
      </c>
      <c r="AI8" s="28">
        <f>'9.Spieltag'!AK8</f>
        <v>1</v>
      </c>
      <c r="AJ8" s="23">
        <f t="shared" ref="AJ8:AJ19" si="10">AG8+AH8</f>
        <v>232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'9.Spieltag'!B9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185</v>
      </c>
      <c r="AI9" s="28">
        <f>'9.Spieltag'!AK9</f>
        <v>2</v>
      </c>
      <c r="AJ9" s="23">
        <f t="shared" si="10"/>
        <v>230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'9.Spieltag'!B10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'9.Spieltag'!AJ10</f>
        <v>183</v>
      </c>
      <c r="AI10" s="28">
        <f>'9.Spieltag'!AK10</f>
        <v>3</v>
      </c>
      <c r="AJ10" s="23">
        <f t="shared" si="10"/>
        <v>228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'9.Spieltag'!B11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'9.Spieltag'!AJ11</f>
        <v>183</v>
      </c>
      <c r="AI11" s="28">
        <f>'9.Spieltag'!AK11</f>
        <v>3</v>
      </c>
      <c r="AJ11" s="23">
        <f t="shared" si="10"/>
        <v>228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'9.Spieltag'!B12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'9.Spieltag'!AJ12</f>
        <v>180</v>
      </c>
      <c r="AI12" s="28">
        <f>'9.Spieltag'!AK12</f>
        <v>5</v>
      </c>
      <c r="AJ12" s="23">
        <f t="shared" si="10"/>
        <v>225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'9.Spieltag'!B13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'9.Spieltag'!AJ13</f>
        <v>180</v>
      </c>
      <c r="AI13" s="28">
        <f>'9.Spieltag'!AK13</f>
        <v>5</v>
      </c>
      <c r="AJ13" s="23">
        <f t="shared" si="10"/>
        <v>225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'9.Spieltag'!B14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'9.Spieltag'!AJ14</f>
        <v>180</v>
      </c>
      <c r="AI14" s="28">
        <f>'9.Spieltag'!AK14</f>
        <v>5</v>
      </c>
      <c r="AJ14" s="23">
        <f t="shared" si="10"/>
        <v>225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'9.Spieltag'!B15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'9.Spieltag'!AJ15</f>
        <v>176</v>
      </c>
      <c r="AI15" s="28">
        <f>'9.Spieltag'!AK15</f>
        <v>8</v>
      </c>
      <c r="AJ15" s="23">
        <f t="shared" si="10"/>
        <v>221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'9.Spieltag'!B16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'9.Spieltag'!AJ16</f>
        <v>174</v>
      </c>
      <c r="AI16" s="28">
        <f>'9.Spieltag'!AK16</f>
        <v>9</v>
      </c>
      <c r="AJ16" s="23">
        <f t="shared" si="10"/>
        <v>219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'9.Spieltag'!B17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'9.Spieltag'!AJ17</f>
        <v>174</v>
      </c>
      <c r="AI17" s="28">
        <f>'9.Spieltag'!AK17</f>
        <v>9</v>
      </c>
      <c r="AJ17" s="23">
        <f t="shared" si="10"/>
        <v>219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'9.Spieltag'!AJ18</f>
        <v>169</v>
      </c>
      <c r="AI18" s="28">
        <f>'9.Spieltag'!AK18</f>
        <v>11</v>
      </c>
      <c r="AJ18" s="23">
        <f t="shared" si="10"/>
        <v>214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'9.Spieltag'!B19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'9.Spieltag'!AJ19</f>
        <v>166</v>
      </c>
      <c r="AI19" s="28">
        <f>'9.Spieltag'!AK19</f>
        <v>12</v>
      </c>
      <c r="AJ19" s="23">
        <f t="shared" si="10"/>
        <v>211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'9.Spieltag'!B20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166</v>
      </c>
      <c r="AI20" s="28">
        <f>'9.Spieltag'!AK20</f>
        <v>12</v>
      </c>
      <c r="AJ20" s="23">
        <f>AG20+AH20</f>
        <v>211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161</v>
      </c>
      <c r="AI21" s="28">
        <f>'9.Spieltag'!AK21</f>
        <v>14</v>
      </c>
      <c r="AJ21" s="23">
        <f>AG21+AH21</f>
        <v>206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'9.Spieltag'!B22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160</v>
      </c>
      <c r="AI22" s="28">
        <f>'9.Spieltag'!AK22</f>
        <v>15</v>
      </c>
      <c r="AJ22" s="23">
        <f>AG22+AH22</f>
        <v>205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117</v>
      </c>
      <c r="AI23" s="28">
        <f>'9.Spieltag'!AK23</f>
        <v>16</v>
      </c>
      <c r="AJ23" s="23">
        <f>AG23+AH23</f>
        <v>162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97</v>
      </c>
      <c r="AI24" s="28">
        <f>'9.Spieltag'!AK24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'9.Spieltag'!AJ26</f>
        <v>0</v>
      </c>
      <c r="AI26" s="28">
        <f>'9.Spieltag'!AK26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232</v>
      </c>
      <c r="AI8" s="28">
        <f>'10.Spieltag'!AK8</f>
        <v>1</v>
      </c>
      <c r="AJ8" s="23">
        <f t="shared" ref="AJ8:AJ19" si="10">AG8+AH8</f>
        <v>277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230</v>
      </c>
      <c r="AI9" s="28">
        <f>'10.Spieltag'!AK9</f>
        <v>2</v>
      </c>
      <c r="AJ9" s="23">
        <f t="shared" si="10"/>
        <v>275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'10.Spieltag'!B10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228</v>
      </c>
      <c r="AI10" s="28">
        <f>'10.Spieltag'!AK10</f>
        <v>3</v>
      </c>
      <c r="AJ10" s="23">
        <f t="shared" si="10"/>
        <v>273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228</v>
      </c>
      <c r="AI11" s="28">
        <f>'10.Spieltag'!AK11</f>
        <v>3</v>
      </c>
      <c r="AJ11" s="23">
        <f t="shared" si="10"/>
        <v>273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225</v>
      </c>
      <c r="AI12" s="28">
        <f>'10.Spieltag'!AK12</f>
        <v>5</v>
      </c>
      <c r="AJ12" s="23">
        <f t="shared" si="10"/>
        <v>270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'10.Spieltag'!B13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225</v>
      </c>
      <c r="AI13" s="28">
        <f>'10.Spieltag'!AK13</f>
        <v>5</v>
      </c>
      <c r="AJ13" s="23">
        <f t="shared" si="10"/>
        <v>270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'10.Spieltag'!B14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225</v>
      </c>
      <c r="AI14" s="28">
        <f>'10.Spieltag'!AK14</f>
        <v>5</v>
      </c>
      <c r="AJ14" s="23">
        <f t="shared" si="10"/>
        <v>270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'10.Spieltag'!B15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221</v>
      </c>
      <c r="AI15" s="28">
        <f>'10.Spieltag'!AK15</f>
        <v>8</v>
      </c>
      <c r="AJ15" s="23">
        <f t="shared" si="10"/>
        <v>266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219</v>
      </c>
      <c r="AI16" s="28">
        <f>'10.Spieltag'!AK16</f>
        <v>9</v>
      </c>
      <c r="AJ16" s="23">
        <f t="shared" si="10"/>
        <v>264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'10.Spieltag'!B17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219</v>
      </c>
      <c r="AI17" s="28">
        <f>'10.Spieltag'!AK17</f>
        <v>9</v>
      </c>
      <c r="AJ17" s="23">
        <f t="shared" si="10"/>
        <v>264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214</v>
      </c>
      <c r="AI18" s="28">
        <f>'10.Spieltag'!AK18</f>
        <v>11</v>
      </c>
      <c r="AJ18" s="23">
        <f t="shared" si="10"/>
        <v>259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211</v>
      </c>
      <c r="AI19" s="28">
        <f>'10.Spieltag'!AK19</f>
        <v>12</v>
      </c>
      <c r="AJ19" s="23">
        <f t="shared" si="10"/>
        <v>256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211</v>
      </c>
      <c r="AI20" s="28">
        <f>'10.Spieltag'!AK20</f>
        <v>12</v>
      </c>
      <c r="AJ20" s="23">
        <f>AG20+AH20</f>
        <v>256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206</v>
      </c>
      <c r="AI21" s="28">
        <f>'10.Spieltag'!AK21</f>
        <v>14</v>
      </c>
      <c r="AJ21" s="23">
        <f>AG21+AH21</f>
        <v>251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205</v>
      </c>
      <c r="AI22" s="28">
        <f>'10.Spieltag'!AK22</f>
        <v>15</v>
      </c>
      <c r="AJ22" s="23">
        <f>AG22+AH22</f>
        <v>250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162</v>
      </c>
      <c r="AI23" s="28">
        <f>'10.Spieltag'!AK23</f>
        <v>16</v>
      </c>
      <c r="AJ23" s="23">
        <f>AG23+AH23</f>
        <v>207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142</v>
      </c>
      <c r="AI24" s="28">
        <f>'10.Spieltag'!AK24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277</v>
      </c>
      <c r="AI8" s="28">
        <f>'11.Spieltag'!AK8</f>
        <v>1</v>
      </c>
      <c r="AJ8" s="23">
        <f t="shared" ref="AJ8:AJ19" si="10">AG8+AH8</f>
        <v>322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275</v>
      </c>
      <c r="AI9" s="28">
        <f>'11.Spieltag'!AK9</f>
        <v>2</v>
      </c>
      <c r="AJ9" s="23">
        <f t="shared" si="10"/>
        <v>320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'11.Spieltag'!B10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273</v>
      </c>
      <c r="AI10" s="28">
        <f>'11.Spieltag'!AK10</f>
        <v>3</v>
      </c>
      <c r="AJ10" s="23">
        <f t="shared" si="10"/>
        <v>318</v>
      </c>
      <c r="AK10" s="24">
        <f t="shared" si="11"/>
        <v>3</v>
      </c>
      <c r="AL10" s="72"/>
    </row>
    <row r="11" spans="1:41" ht="24.95" customHeight="1" thickBot="1" x14ac:dyDescent="0.25">
      <c r="A11" s="28">
        <f>AK11</f>
        <v>3</v>
      </c>
      <c r="B11" s="20" t="str">
        <f>'11.Spieltag'!B11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273</v>
      </c>
      <c r="AI11" s="28">
        <f>'11.Spieltag'!AK11</f>
        <v>3</v>
      </c>
      <c r="AJ11" s="23">
        <f t="shared" si="10"/>
        <v>318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270</v>
      </c>
      <c r="AI12" s="28">
        <f>'11.Spieltag'!AK12</f>
        <v>5</v>
      </c>
      <c r="AJ12" s="23">
        <f t="shared" si="10"/>
        <v>315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'11.Spieltag'!B13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270</v>
      </c>
      <c r="AI13" s="28">
        <f>'11.Spieltag'!AK13</f>
        <v>5</v>
      </c>
      <c r="AJ13" s="23">
        <f t="shared" si="10"/>
        <v>315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'11.Spieltag'!B14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270</v>
      </c>
      <c r="AI14" s="28">
        <f>'11.Spieltag'!AK14</f>
        <v>5</v>
      </c>
      <c r="AJ14" s="23">
        <f t="shared" si="10"/>
        <v>315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'11.Spieltag'!B15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266</v>
      </c>
      <c r="AI15" s="28">
        <f>'11.Spieltag'!AK15</f>
        <v>8</v>
      </c>
      <c r="AJ15" s="23">
        <f t="shared" si="10"/>
        <v>311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264</v>
      </c>
      <c r="AI16" s="28">
        <f>'11.Spieltag'!AK16</f>
        <v>9</v>
      </c>
      <c r="AJ16" s="23">
        <f t="shared" si="10"/>
        <v>309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'11.Spieltag'!B17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264</v>
      </c>
      <c r="AI17" s="28">
        <f>'11.Spieltag'!AK17</f>
        <v>9</v>
      </c>
      <c r="AJ17" s="23">
        <f t="shared" si="10"/>
        <v>309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259</v>
      </c>
      <c r="AI18" s="28">
        <f>'11.Spieltag'!AK18</f>
        <v>11</v>
      </c>
      <c r="AJ18" s="23">
        <f t="shared" si="10"/>
        <v>304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256</v>
      </c>
      <c r="AI19" s="28">
        <f>'11.Spieltag'!AK19</f>
        <v>12</v>
      </c>
      <c r="AJ19" s="23">
        <f t="shared" si="10"/>
        <v>301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256</v>
      </c>
      <c r="AI20" s="28">
        <f>'11.Spieltag'!AK20</f>
        <v>12</v>
      </c>
      <c r="AJ20" s="23">
        <f>AG20+AH20</f>
        <v>301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251</v>
      </c>
      <c r="AI21" s="28">
        <f>'11.Spieltag'!AK21</f>
        <v>14</v>
      </c>
      <c r="AJ21" s="23">
        <f>AG21+AH21</f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'11.Spieltag'!B22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250</v>
      </c>
      <c r="AI22" s="28">
        <f>'11.Spieltag'!AK22</f>
        <v>15</v>
      </c>
      <c r="AJ22" s="23">
        <f>AG22+AH22</f>
        <v>295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207</v>
      </c>
      <c r="AI23" s="28">
        <f>'11.Spieltag'!AK23</f>
        <v>16</v>
      </c>
      <c r="AJ23" s="23">
        <f>AG23+AH23</f>
        <v>252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187</v>
      </c>
      <c r="AI24" s="28">
        <f>'11.Spieltag'!AK24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322</v>
      </c>
      <c r="AI8" s="28">
        <f>'12.Spieltag'!AK8</f>
        <v>1</v>
      </c>
      <c r="AJ8" s="23">
        <f t="shared" ref="AJ8:AJ19" si="10">AG8+AH8</f>
        <v>367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320</v>
      </c>
      <c r="AI9" s="28">
        <f>'12.Spieltag'!AK9</f>
        <v>2</v>
      </c>
      <c r="AJ9" s="23">
        <f t="shared" si="10"/>
        <v>365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318</v>
      </c>
      <c r="AI10" s="28">
        <f>'12.Spieltag'!AK10</f>
        <v>3</v>
      </c>
      <c r="AJ10" s="23">
        <f t="shared" si="10"/>
        <v>363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'12.Spieltag'!B11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318</v>
      </c>
      <c r="AI11" s="28">
        <f>'12.Spieltag'!AK11</f>
        <v>3</v>
      </c>
      <c r="AJ11" s="23">
        <f t="shared" si="10"/>
        <v>363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315</v>
      </c>
      <c r="AI12" s="28">
        <f>'12.Spieltag'!AK12</f>
        <v>5</v>
      </c>
      <c r="AJ12" s="23">
        <f t="shared" si="10"/>
        <v>360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'12.Spieltag'!B13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315</v>
      </c>
      <c r="AI13" s="28">
        <f>'12.Spieltag'!AK13</f>
        <v>5</v>
      </c>
      <c r="AJ13" s="23">
        <f t="shared" si="10"/>
        <v>360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'12.Spieltag'!B14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315</v>
      </c>
      <c r="AI14" s="28">
        <f>'12.Spieltag'!AK14</f>
        <v>5</v>
      </c>
      <c r="AJ14" s="23">
        <f t="shared" si="10"/>
        <v>360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311</v>
      </c>
      <c r="AI15" s="28">
        <f>'12.Spieltag'!AK15</f>
        <v>8</v>
      </c>
      <c r="AJ15" s="23">
        <f t="shared" si="10"/>
        <v>356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309</v>
      </c>
      <c r="AI16" s="28">
        <f>'12.Spieltag'!AK16</f>
        <v>9</v>
      </c>
      <c r="AJ16" s="23">
        <f t="shared" si="10"/>
        <v>354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'12.Spieltag'!B17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309</v>
      </c>
      <c r="AI17" s="28">
        <f>'12.Spieltag'!AK17</f>
        <v>9</v>
      </c>
      <c r="AJ17" s="23">
        <f t="shared" si="10"/>
        <v>354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304</v>
      </c>
      <c r="AI18" s="28">
        <f>'12.Spieltag'!AK18</f>
        <v>11</v>
      </c>
      <c r="AJ18" s="23">
        <f t="shared" si="10"/>
        <v>349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301</v>
      </c>
      <c r="AI19" s="28">
        <f>'12.Spieltag'!AK19</f>
        <v>12</v>
      </c>
      <c r="AJ19" s="23">
        <f t="shared" si="10"/>
        <v>346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'12.Spieltag'!B20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301</v>
      </c>
      <c r="AI20" s="28">
        <f>'12.Spieltag'!AK20</f>
        <v>12</v>
      </c>
      <c r="AJ20" s="23">
        <f>AG20+AH20</f>
        <v>346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296</v>
      </c>
      <c r="AI21" s="28">
        <f>'12.Spieltag'!AK21</f>
        <v>14</v>
      </c>
      <c r="AJ21" s="23">
        <f>AG21+AH21</f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295</v>
      </c>
      <c r="AI22" s="28">
        <f>'12.Spieltag'!AK22</f>
        <v>15</v>
      </c>
      <c r="AJ22" s="23">
        <f>AG22+AH22</f>
        <v>340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252</v>
      </c>
      <c r="AI23" s="28">
        <f>'12.Spieltag'!AK23</f>
        <v>16</v>
      </c>
      <c r="AJ23" s="23">
        <f>AG23+AH23</f>
        <v>297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232</v>
      </c>
      <c r="AI24" s="28">
        <f>'12.Spieltag'!AK24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367</v>
      </c>
      <c r="AI8" s="28">
        <f>'13.Spieltag'!AK8</f>
        <v>1</v>
      </c>
      <c r="AJ8" s="23">
        <f t="shared" ref="AJ8:AJ19" si="10">AG8+AH8</f>
        <v>412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365</v>
      </c>
      <c r="AI9" s="28">
        <f>'13.Spieltag'!AK9</f>
        <v>2</v>
      </c>
      <c r="AJ9" s="23">
        <f t="shared" si="10"/>
        <v>410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363</v>
      </c>
      <c r="AI10" s="28">
        <f>'13.Spieltag'!AK10</f>
        <v>3</v>
      </c>
      <c r="AJ10" s="23">
        <f t="shared" si="10"/>
        <v>408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363</v>
      </c>
      <c r="AI11" s="28">
        <f>'13.Spieltag'!AK11</f>
        <v>3</v>
      </c>
      <c r="AJ11" s="23">
        <f t="shared" si="10"/>
        <v>408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360</v>
      </c>
      <c r="AI12" s="28">
        <f>'13.Spieltag'!AK12</f>
        <v>5</v>
      </c>
      <c r="AJ12" s="23">
        <f t="shared" si="10"/>
        <v>405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360</v>
      </c>
      <c r="AI13" s="28">
        <f>'13.Spieltag'!AK13</f>
        <v>5</v>
      </c>
      <c r="AJ13" s="23">
        <f t="shared" si="10"/>
        <v>405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360</v>
      </c>
      <c r="AI14" s="28">
        <f>'13.Spieltag'!AK14</f>
        <v>5</v>
      </c>
      <c r="AJ14" s="23">
        <f t="shared" si="10"/>
        <v>405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356</v>
      </c>
      <c r="AI15" s="28">
        <f>'13.Spieltag'!AK15</f>
        <v>8</v>
      </c>
      <c r="AJ15" s="23">
        <f t="shared" si="10"/>
        <v>401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354</v>
      </c>
      <c r="AI16" s="28">
        <f>'13.Spieltag'!AK16</f>
        <v>9</v>
      </c>
      <c r="AJ16" s="23">
        <f t="shared" si="10"/>
        <v>399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354</v>
      </c>
      <c r="AI17" s="28">
        <f>'13.Spieltag'!AK17</f>
        <v>9</v>
      </c>
      <c r="AJ17" s="23">
        <f t="shared" si="10"/>
        <v>399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349</v>
      </c>
      <c r="AI18" s="28">
        <f>'13.Spieltag'!AK18</f>
        <v>11</v>
      </c>
      <c r="AJ18" s="23">
        <f t="shared" si="10"/>
        <v>394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346</v>
      </c>
      <c r="AI19" s="28">
        <f>'13.Spieltag'!AK19</f>
        <v>12</v>
      </c>
      <c r="AJ19" s="23">
        <f t="shared" si="10"/>
        <v>391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346</v>
      </c>
      <c r="AI20" s="28">
        <f>'13.Spieltag'!AK20</f>
        <v>12</v>
      </c>
      <c r="AJ20" s="23">
        <f>AG20+AH20</f>
        <v>391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341</v>
      </c>
      <c r="AI21" s="28">
        <f>'13.Spieltag'!AK21</f>
        <v>14</v>
      </c>
      <c r="AJ21" s="23">
        <f>AG21+AH21</f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340</v>
      </c>
      <c r="AI22" s="28">
        <f>'13.Spieltag'!AK22</f>
        <v>15</v>
      </c>
      <c r="AJ22" s="23">
        <f>AG22+AH22</f>
        <v>385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297</v>
      </c>
      <c r="AI23" s="28">
        <f>'13.Spieltag'!AK23</f>
        <v>16</v>
      </c>
      <c r="AJ23" s="23">
        <f>AG23+AH23</f>
        <v>342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277</v>
      </c>
      <c r="AI24" s="28">
        <f>'13.Spieltag'!AK24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412</v>
      </c>
      <c r="AI8" s="28">
        <f>'14.Spieltag'!AK8</f>
        <v>1</v>
      </c>
      <c r="AJ8" s="23">
        <f t="shared" ref="AJ8:AJ19" si="10">AG8+AH8</f>
        <v>457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410</v>
      </c>
      <c r="AI9" s="28">
        <f>'14.Spieltag'!AK9</f>
        <v>2</v>
      </c>
      <c r="AJ9" s="23">
        <f t="shared" si="10"/>
        <v>455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408</v>
      </c>
      <c r="AI10" s="28">
        <f>'14.Spieltag'!AK10</f>
        <v>3</v>
      </c>
      <c r="AJ10" s="23">
        <f t="shared" si="10"/>
        <v>453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408</v>
      </c>
      <c r="AI11" s="28">
        <f>'14.Spieltag'!AK11</f>
        <v>3</v>
      </c>
      <c r="AJ11" s="23">
        <f t="shared" si="10"/>
        <v>453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405</v>
      </c>
      <c r="AI12" s="28">
        <f>'14.Spieltag'!AK12</f>
        <v>5</v>
      </c>
      <c r="AJ12" s="23">
        <f t="shared" si="10"/>
        <v>450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405</v>
      </c>
      <c r="AI13" s="28">
        <f>'14.Spieltag'!AK13</f>
        <v>5</v>
      </c>
      <c r="AJ13" s="23">
        <f t="shared" si="10"/>
        <v>450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405</v>
      </c>
      <c r="AI14" s="28">
        <f>'14.Spieltag'!AK14</f>
        <v>5</v>
      </c>
      <c r="AJ14" s="23">
        <f t="shared" si="10"/>
        <v>450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401</v>
      </c>
      <c r="AI15" s="28">
        <f>'14.Spieltag'!AK15</f>
        <v>8</v>
      </c>
      <c r="AJ15" s="23">
        <f t="shared" si="10"/>
        <v>446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399</v>
      </c>
      <c r="AI16" s="28">
        <f>'14.Spieltag'!AK16</f>
        <v>9</v>
      </c>
      <c r="AJ16" s="23">
        <f t="shared" si="10"/>
        <v>444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399</v>
      </c>
      <c r="AI17" s="28">
        <f>'14.Spieltag'!AK17</f>
        <v>9</v>
      </c>
      <c r="AJ17" s="23">
        <f t="shared" si="10"/>
        <v>444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394</v>
      </c>
      <c r="AI18" s="28">
        <f>'14.Spieltag'!AK18</f>
        <v>11</v>
      </c>
      <c r="AJ18" s="23">
        <f t="shared" si="10"/>
        <v>439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391</v>
      </c>
      <c r="AI19" s="28">
        <f>'14.Spieltag'!AK19</f>
        <v>12</v>
      </c>
      <c r="AJ19" s="23">
        <f t="shared" si="10"/>
        <v>436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391</v>
      </c>
      <c r="AI20" s="28">
        <f>'14.Spieltag'!AK20</f>
        <v>12</v>
      </c>
      <c r="AJ20" s="23">
        <f>AG20+AH20</f>
        <v>436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386</v>
      </c>
      <c r="AI21" s="28">
        <f>'14.Spieltag'!AK21</f>
        <v>14</v>
      </c>
      <c r="AJ21" s="23">
        <f>AG21+AH21</f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385</v>
      </c>
      <c r="AI22" s="28">
        <f>'14.Spieltag'!AK22</f>
        <v>15</v>
      </c>
      <c r="AJ22" s="23">
        <f>AG22+AH22</f>
        <v>430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342</v>
      </c>
      <c r="AI23" s="28">
        <f>'14.Spieltag'!AK23</f>
        <v>16</v>
      </c>
      <c r="AJ23" s="23">
        <f>AG23+AH23</f>
        <v>387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322</v>
      </c>
      <c r="AI24" s="28">
        <f>'14.Spieltag'!AK24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457</v>
      </c>
      <c r="AI8" s="28">
        <f>'15.Spieltag'!AK8</f>
        <v>1</v>
      </c>
      <c r="AJ8" s="23">
        <f t="shared" ref="AJ8:AJ19" si="10">AG8+AH8</f>
        <v>502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455</v>
      </c>
      <c r="AI9" s="28">
        <f>'15.Spieltag'!AK9</f>
        <v>2</v>
      </c>
      <c r="AJ9" s="23">
        <f t="shared" si="10"/>
        <v>500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453</v>
      </c>
      <c r="AI10" s="28">
        <f>'15.Spieltag'!AK10</f>
        <v>3</v>
      </c>
      <c r="AJ10" s="23">
        <f t="shared" si="10"/>
        <v>498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453</v>
      </c>
      <c r="AI11" s="28">
        <f>'15.Spieltag'!AK11</f>
        <v>3</v>
      </c>
      <c r="AJ11" s="23">
        <f t="shared" si="10"/>
        <v>498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450</v>
      </c>
      <c r="AI12" s="28">
        <f>'15.Spieltag'!AK12</f>
        <v>5</v>
      </c>
      <c r="AJ12" s="23">
        <f t="shared" si="10"/>
        <v>495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450</v>
      </c>
      <c r="AI13" s="28">
        <f>'15.Spieltag'!AK13</f>
        <v>5</v>
      </c>
      <c r="AJ13" s="23">
        <f t="shared" si="10"/>
        <v>495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450</v>
      </c>
      <c r="AI14" s="28">
        <f>'15.Spieltag'!AK14</f>
        <v>5</v>
      </c>
      <c r="AJ14" s="23">
        <f t="shared" si="10"/>
        <v>495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446</v>
      </c>
      <c r="AI15" s="28">
        <f>'15.Spieltag'!AK15</f>
        <v>8</v>
      </c>
      <c r="AJ15" s="23">
        <f t="shared" si="10"/>
        <v>491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444</v>
      </c>
      <c r="AI16" s="28">
        <f>'15.Spieltag'!AK16</f>
        <v>9</v>
      </c>
      <c r="AJ16" s="23">
        <f t="shared" si="10"/>
        <v>489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444</v>
      </c>
      <c r="AI17" s="28">
        <f>'15.Spieltag'!AK17</f>
        <v>9</v>
      </c>
      <c r="AJ17" s="23">
        <f t="shared" si="10"/>
        <v>489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439</v>
      </c>
      <c r="AI18" s="28">
        <f>'15.Spieltag'!AK18</f>
        <v>11</v>
      </c>
      <c r="AJ18" s="23">
        <f t="shared" si="10"/>
        <v>484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436</v>
      </c>
      <c r="AI19" s="28">
        <f>'15.Spieltag'!AK19</f>
        <v>12</v>
      </c>
      <c r="AJ19" s="23">
        <f t="shared" si="10"/>
        <v>481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436</v>
      </c>
      <c r="AI20" s="28">
        <f>'15.Spieltag'!AK20</f>
        <v>12</v>
      </c>
      <c r="AJ20" s="23">
        <f>AG20+AH20</f>
        <v>481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431</v>
      </c>
      <c r="AI21" s="28">
        <f>'15.Spieltag'!AK21</f>
        <v>14</v>
      </c>
      <c r="AJ21" s="23">
        <f>AG21+AH21</f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430</v>
      </c>
      <c r="AI22" s="28">
        <f>'15.Spieltag'!AK22</f>
        <v>15</v>
      </c>
      <c r="AJ22" s="23">
        <f>AG22+AH22</f>
        <v>475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387</v>
      </c>
      <c r="AI23" s="28">
        <f>'15.Spieltag'!AK23</f>
        <v>16</v>
      </c>
      <c r="AJ23" s="23">
        <f>AG23+AH23</f>
        <v>432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367</v>
      </c>
      <c r="AI24" s="28">
        <f>'15.Spieltag'!AK24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502</v>
      </c>
      <c r="AI8" s="28">
        <f>'16.Spieltag'!AK8</f>
        <v>1</v>
      </c>
      <c r="AJ8" s="23">
        <f t="shared" ref="AJ8:AJ19" si="10">AG8+AH8</f>
        <v>547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500</v>
      </c>
      <c r="AI9" s="28">
        <f>'16.Spieltag'!AK9</f>
        <v>2</v>
      </c>
      <c r="AJ9" s="23">
        <f t="shared" si="10"/>
        <v>545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498</v>
      </c>
      <c r="AI10" s="28">
        <f>'16.Spieltag'!AK10</f>
        <v>3</v>
      </c>
      <c r="AJ10" s="23">
        <f t="shared" si="10"/>
        <v>543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498</v>
      </c>
      <c r="AI11" s="28">
        <f>'16.Spieltag'!AK11</f>
        <v>3</v>
      </c>
      <c r="AJ11" s="23">
        <f t="shared" si="10"/>
        <v>543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495</v>
      </c>
      <c r="AI12" s="28">
        <f>'16.Spieltag'!AK12</f>
        <v>5</v>
      </c>
      <c r="AJ12" s="23">
        <f t="shared" si="10"/>
        <v>540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495</v>
      </c>
      <c r="AI13" s="28">
        <f>'16.Spieltag'!AK13</f>
        <v>5</v>
      </c>
      <c r="AJ13" s="23">
        <f t="shared" si="10"/>
        <v>540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495</v>
      </c>
      <c r="AI14" s="28">
        <f>'16.Spieltag'!AK14</f>
        <v>5</v>
      </c>
      <c r="AJ14" s="23">
        <f t="shared" si="10"/>
        <v>540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491</v>
      </c>
      <c r="AI15" s="28">
        <f>'16.Spieltag'!AK15</f>
        <v>8</v>
      </c>
      <c r="AJ15" s="23">
        <f t="shared" si="10"/>
        <v>536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489</v>
      </c>
      <c r="AI16" s="28">
        <f>'16.Spieltag'!AK16</f>
        <v>9</v>
      </c>
      <c r="AJ16" s="23">
        <f t="shared" si="10"/>
        <v>534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489</v>
      </c>
      <c r="AI17" s="28">
        <f>'16.Spieltag'!AK17</f>
        <v>9</v>
      </c>
      <c r="AJ17" s="23">
        <f t="shared" si="10"/>
        <v>534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484</v>
      </c>
      <c r="AI18" s="28">
        <f>'16.Spieltag'!AK18</f>
        <v>11</v>
      </c>
      <c r="AJ18" s="23">
        <f t="shared" si="10"/>
        <v>529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481</v>
      </c>
      <c r="AI19" s="28">
        <f>'16.Spieltag'!AK19</f>
        <v>12</v>
      </c>
      <c r="AJ19" s="23">
        <f t="shared" si="10"/>
        <v>526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481</v>
      </c>
      <c r="AI20" s="28">
        <f>'16.Spieltag'!AK20</f>
        <v>12</v>
      </c>
      <c r="AJ20" s="23">
        <f>AG20+AH20</f>
        <v>526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476</v>
      </c>
      <c r="AI21" s="28">
        <f>'16.Spieltag'!AK21</f>
        <v>14</v>
      </c>
      <c r="AJ21" s="23">
        <f>AG21+AH21</f>
        <v>521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475</v>
      </c>
      <c r="AI22" s="28">
        <f>'16.Spieltag'!AK22</f>
        <v>15</v>
      </c>
      <c r="AJ22" s="23">
        <f>AG22+AH22</f>
        <v>520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432</v>
      </c>
      <c r="AI23" s="28">
        <f>'16.Spieltag'!AK23</f>
        <v>16</v>
      </c>
      <c r="AJ23" s="23">
        <f>AG23+AH23</f>
        <v>477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412</v>
      </c>
      <c r="AI24" s="28">
        <f>'16.Spieltag'!AK24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O30" sqref="AO3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4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1277</v>
      </c>
      <c r="AL3" s="58">
        <f t="shared" ref="AL3:AL24" si="1">SMALL($C3:$AJ3,1)</f>
        <v>4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1254</v>
      </c>
      <c r="AQ3" s="63">
        <f t="shared" ref="AQ3:AQ24" si="6">SUM(AL3:AO3)</f>
        <v>23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1310</v>
      </c>
      <c r="AL4" s="58">
        <f t="shared" si="1"/>
        <v>0</v>
      </c>
      <c r="AM4" s="58">
        <f t="shared" si="2"/>
        <v>6</v>
      </c>
      <c r="AN4" s="58">
        <f t="shared" si="3"/>
        <v>7</v>
      </c>
      <c r="AO4" s="58">
        <f t="shared" si="4"/>
        <v>8</v>
      </c>
      <c r="AP4" s="59">
        <f t="shared" si="5"/>
        <v>1289</v>
      </c>
      <c r="AQ4" s="63">
        <f t="shared" si="6"/>
        <v>21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10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1318</v>
      </c>
      <c r="AL5" s="58">
        <f t="shared" si="1"/>
        <v>9</v>
      </c>
      <c r="AM5" s="58">
        <f t="shared" si="2"/>
        <v>10</v>
      </c>
      <c r="AN5" s="58">
        <f t="shared" si="3"/>
        <v>12</v>
      </c>
      <c r="AO5" s="58">
        <f t="shared" si="4"/>
        <v>12</v>
      </c>
      <c r="AP5" s="59">
        <f t="shared" si="5"/>
        <v>1275</v>
      </c>
      <c r="AQ5" s="63">
        <f t="shared" si="6"/>
        <v>43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14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1317</v>
      </c>
      <c r="AL6" s="58">
        <f t="shared" si="1"/>
        <v>7</v>
      </c>
      <c r="AM6" s="58">
        <f t="shared" si="2"/>
        <v>13</v>
      </c>
      <c r="AN6" s="58">
        <f t="shared" si="3"/>
        <v>14</v>
      </c>
      <c r="AO6" s="58">
        <f t="shared" si="4"/>
        <v>14</v>
      </c>
      <c r="AP6" s="59">
        <f t="shared" si="5"/>
        <v>1269</v>
      </c>
      <c r="AQ6" s="63">
        <f t="shared" si="6"/>
        <v>48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2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1290</v>
      </c>
      <c r="AL7" s="58">
        <f t="shared" si="1"/>
        <v>0</v>
      </c>
      <c r="AM7" s="58">
        <f t="shared" si="2"/>
        <v>2</v>
      </c>
      <c r="AN7" s="58">
        <f t="shared" si="3"/>
        <v>8</v>
      </c>
      <c r="AO7" s="58">
        <f t="shared" si="4"/>
        <v>10</v>
      </c>
      <c r="AP7" s="59">
        <f t="shared" si="5"/>
        <v>1270</v>
      </c>
      <c r="AQ7" s="63">
        <f t="shared" si="6"/>
        <v>20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8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1300</v>
      </c>
      <c r="AL8" s="58">
        <f t="shared" si="1"/>
        <v>5</v>
      </c>
      <c r="AM8" s="58">
        <f t="shared" si="2"/>
        <v>5</v>
      </c>
      <c r="AN8" s="58">
        <f t="shared" si="3"/>
        <v>8</v>
      </c>
      <c r="AO8" s="58">
        <f t="shared" si="4"/>
        <v>11</v>
      </c>
      <c r="AP8" s="59">
        <f t="shared" si="5"/>
        <v>1271</v>
      </c>
      <c r="AQ8" s="63">
        <f t="shared" si="6"/>
        <v>29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1303</v>
      </c>
      <c r="AL9" s="58">
        <f t="shared" si="1"/>
        <v>2</v>
      </c>
      <c r="AM9" s="58">
        <f t="shared" si="2"/>
        <v>5</v>
      </c>
      <c r="AN9" s="58">
        <f t="shared" si="3"/>
        <v>10</v>
      </c>
      <c r="AO9" s="58">
        <f t="shared" si="4"/>
        <v>10</v>
      </c>
      <c r="AP9" s="59">
        <f t="shared" si="5"/>
        <v>1276</v>
      </c>
      <c r="AQ9" s="63">
        <f t="shared" si="6"/>
        <v>27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2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1299</v>
      </c>
      <c r="AL10" s="58">
        <f t="shared" si="1"/>
        <v>2</v>
      </c>
      <c r="AM10" s="58">
        <f t="shared" si="2"/>
        <v>4</v>
      </c>
      <c r="AN10" s="58">
        <f t="shared" si="3"/>
        <v>13</v>
      </c>
      <c r="AO10" s="58">
        <f t="shared" si="4"/>
        <v>14</v>
      </c>
      <c r="AP10" s="59">
        <f t="shared" si="5"/>
        <v>1266</v>
      </c>
      <c r="AQ10" s="63">
        <f t="shared" si="6"/>
        <v>33</v>
      </c>
      <c r="AS10" s="53">
        <v>8</v>
      </c>
      <c r="AT10" s="54"/>
      <c r="AU10" s="56"/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11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1248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1248</v>
      </c>
      <c r="AQ11" s="63">
        <f t="shared" si="6"/>
        <v>0</v>
      </c>
      <c r="AS11" s="53">
        <v>9</v>
      </c>
      <c r="AT11" s="54"/>
      <c r="AU11" s="56"/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7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1306</v>
      </c>
      <c r="AL12" s="58">
        <f t="shared" si="1"/>
        <v>7</v>
      </c>
      <c r="AM12" s="58">
        <f t="shared" si="2"/>
        <v>8</v>
      </c>
      <c r="AN12" s="58">
        <f t="shared" si="3"/>
        <v>9</v>
      </c>
      <c r="AO12" s="58">
        <f t="shared" si="4"/>
        <v>11</v>
      </c>
      <c r="AP12" s="59">
        <f t="shared" si="5"/>
        <v>1271</v>
      </c>
      <c r="AQ12" s="63">
        <f t="shared" si="6"/>
        <v>35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1294</v>
      </c>
      <c r="AL13" s="58">
        <f t="shared" si="1"/>
        <v>0</v>
      </c>
      <c r="AM13" s="58">
        <f t="shared" si="2"/>
        <v>6</v>
      </c>
      <c r="AN13" s="58">
        <f t="shared" si="3"/>
        <v>8</v>
      </c>
      <c r="AO13" s="58">
        <f t="shared" si="4"/>
        <v>12</v>
      </c>
      <c r="AP13" s="59">
        <f t="shared" si="5"/>
        <v>1268</v>
      </c>
      <c r="AQ13" s="63">
        <f t="shared" si="6"/>
        <v>26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3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1225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1225</v>
      </c>
      <c r="AQ14" s="63">
        <f t="shared" si="6"/>
        <v>0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1289</v>
      </c>
      <c r="AL15" s="58">
        <f t="shared" si="1"/>
        <v>5</v>
      </c>
      <c r="AM15" s="58">
        <f t="shared" si="2"/>
        <v>6</v>
      </c>
      <c r="AN15" s="58">
        <f t="shared" si="3"/>
        <v>7</v>
      </c>
      <c r="AO15" s="58">
        <f t="shared" si="4"/>
        <v>8</v>
      </c>
      <c r="AP15" s="59">
        <f t="shared" si="5"/>
        <v>1263</v>
      </c>
      <c r="AQ15" s="63">
        <f t="shared" si="6"/>
        <v>26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2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1302</v>
      </c>
      <c r="AL16" s="58">
        <f t="shared" si="1"/>
        <v>2</v>
      </c>
      <c r="AM16" s="58">
        <f t="shared" si="2"/>
        <v>8</v>
      </c>
      <c r="AN16" s="58">
        <f t="shared" si="3"/>
        <v>9</v>
      </c>
      <c r="AO16" s="58">
        <f t="shared" si="4"/>
        <v>14</v>
      </c>
      <c r="AP16" s="59">
        <f t="shared" si="5"/>
        <v>1269</v>
      </c>
      <c r="AQ16" s="63">
        <f t="shared" si="6"/>
        <v>33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12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1300</v>
      </c>
      <c r="AL17" s="58">
        <f t="shared" si="1"/>
        <v>2</v>
      </c>
      <c r="AM17" s="58">
        <f t="shared" si="2"/>
        <v>7</v>
      </c>
      <c r="AN17" s="58">
        <f t="shared" si="3"/>
        <v>9</v>
      </c>
      <c r="AO17" s="58">
        <f t="shared" si="4"/>
        <v>12</v>
      </c>
      <c r="AP17" s="59">
        <f t="shared" si="5"/>
        <v>1270</v>
      </c>
      <c r="AQ17" s="63">
        <f t="shared" si="6"/>
        <v>30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1291</v>
      </c>
      <c r="AL18" s="58">
        <f t="shared" si="1"/>
        <v>5</v>
      </c>
      <c r="AM18" s="58">
        <f t="shared" si="2"/>
        <v>8</v>
      </c>
      <c r="AN18" s="58">
        <f t="shared" si="3"/>
        <v>9</v>
      </c>
      <c r="AO18" s="58">
        <f t="shared" si="4"/>
        <v>10</v>
      </c>
      <c r="AP18" s="59">
        <f t="shared" si="5"/>
        <v>1259</v>
      </c>
      <c r="AQ18" s="63">
        <f t="shared" si="6"/>
        <v>32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0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1294</v>
      </c>
      <c r="AL19" s="58">
        <f t="shared" si="1"/>
        <v>0</v>
      </c>
      <c r="AM19" s="58">
        <f t="shared" si="2"/>
        <v>5</v>
      </c>
      <c r="AN19" s="58">
        <f t="shared" si="3"/>
        <v>6</v>
      </c>
      <c r="AO19" s="58">
        <f t="shared" si="4"/>
        <v>8</v>
      </c>
      <c r="AP19" s="59">
        <f t="shared" si="5"/>
        <v>1275</v>
      </c>
      <c r="AQ19" s="63">
        <f t="shared" si="6"/>
        <v>19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94</v>
      </c>
      <c r="J28" s="64">
        <f t="shared" si="9"/>
        <v>675</v>
      </c>
      <c r="K28" s="64">
        <f t="shared" si="9"/>
        <v>675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19376</v>
      </c>
      <c r="AL28" s="64">
        <f t="shared" si="9"/>
        <v>46</v>
      </c>
      <c r="AM28" s="64">
        <f t="shared" si="9"/>
        <v>87</v>
      </c>
      <c r="AN28" s="64">
        <f t="shared" si="9"/>
        <v>122</v>
      </c>
      <c r="AO28" s="64">
        <f t="shared" si="9"/>
        <v>146</v>
      </c>
      <c r="AP28" s="64">
        <f t="shared" si="9"/>
        <v>18975</v>
      </c>
      <c r="AQ28" s="64">
        <f>SUM(AQ4:AQ24)</f>
        <v>422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547</v>
      </c>
      <c r="AI8" s="28">
        <f>'17.Spieltag'!AK8</f>
        <v>1</v>
      </c>
      <c r="AJ8" s="23">
        <f t="shared" ref="AJ8:AJ19" si="10">AG8+AH8</f>
        <v>592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545</v>
      </c>
      <c r="AI9" s="28">
        <f>'17.Spieltag'!AK9</f>
        <v>2</v>
      </c>
      <c r="AJ9" s="23">
        <f t="shared" si="10"/>
        <v>590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543</v>
      </c>
      <c r="AI10" s="28">
        <f>'17.Spieltag'!AK10</f>
        <v>3</v>
      </c>
      <c r="AJ10" s="23">
        <f t="shared" si="10"/>
        <v>588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543</v>
      </c>
      <c r="AI11" s="28">
        <f>'17.Spieltag'!AK11</f>
        <v>3</v>
      </c>
      <c r="AJ11" s="23">
        <f t="shared" si="10"/>
        <v>588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540</v>
      </c>
      <c r="AI12" s="28">
        <f>'17.Spieltag'!AK12</f>
        <v>5</v>
      </c>
      <c r="AJ12" s="23">
        <f t="shared" si="10"/>
        <v>585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540</v>
      </c>
      <c r="AI13" s="28">
        <f>'17.Spieltag'!AK13</f>
        <v>5</v>
      </c>
      <c r="AJ13" s="23">
        <f t="shared" si="10"/>
        <v>585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540</v>
      </c>
      <c r="AI14" s="28">
        <f>'17.Spieltag'!AK14</f>
        <v>5</v>
      </c>
      <c r="AJ14" s="23">
        <f t="shared" si="10"/>
        <v>585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536</v>
      </c>
      <c r="AI15" s="28">
        <f>'17.Spieltag'!AK15</f>
        <v>8</v>
      </c>
      <c r="AJ15" s="23">
        <f t="shared" si="10"/>
        <v>581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534</v>
      </c>
      <c r="AI16" s="28">
        <f>'17.Spieltag'!AK16</f>
        <v>9</v>
      </c>
      <c r="AJ16" s="23">
        <f t="shared" si="10"/>
        <v>579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534</v>
      </c>
      <c r="AI17" s="28">
        <f>'17.Spieltag'!AK17</f>
        <v>9</v>
      </c>
      <c r="AJ17" s="23">
        <f t="shared" si="10"/>
        <v>579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529</v>
      </c>
      <c r="AI18" s="28">
        <f>'17.Spieltag'!AK18</f>
        <v>11</v>
      </c>
      <c r="AJ18" s="23">
        <f t="shared" si="10"/>
        <v>574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526</v>
      </c>
      <c r="AI19" s="28">
        <f>'17.Spieltag'!AK19</f>
        <v>12</v>
      </c>
      <c r="AJ19" s="23">
        <f t="shared" si="10"/>
        <v>571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526</v>
      </c>
      <c r="AI20" s="28">
        <f>'17.Spieltag'!AK20</f>
        <v>12</v>
      </c>
      <c r="AJ20" s="23">
        <f>AG20+AH20</f>
        <v>571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521</v>
      </c>
      <c r="AI21" s="28">
        <f>'17.Spieltag'!AK21</f>
        <v>14</v>
      </c>
      <c r="AJ21" s="23">
        <f>AG21+AH21</f>
        <v>566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520</v>
      </c>
      <c r="AI22" s="28">
        <f>'17.Spieltag'!AK22</f>
        <v>15</v>
      </c>
      <c r="AJ22" s="23">
        <f>AG22+AH22</f>
        <v>565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477</v>
      </c>
      <c r="AI23" s="28">
        <f>'17.Spieltag'!AK23</f>
        <v>16</v>
      </c>
      <c r="AJ23" s="23">
        <f>AG23+AH23</f>
        <v>522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457</v>
      </c>
      <c r="AI24" s="28">
        <f>'17.Spieltag'!AK24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592</v>
      </c>
      <c r="AI8" s="28">
        <f>'18.Spieltag'!AK8</f>
        <v>1</v>
      </c>
      <c r="AJ8" s="23">
        <f t="shared" ref="AJ8:AJ19" si="10">AG8+AH8</f>
        <v>637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590</v>
      </c>
      <c r="AI9" s="28">
        <f>'18.Spieltag'!AK9</f>
        <v>2</v>
      </c>
      <c r="AJ9" s="23">
        <f t="shared" si="10"/>
        <v>635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588</v>
      </c>
      <c r="AI10" s="28">
        <f>'18.Spieltag'!AK10</f>
        <v>3</v>
      </c>
      <c r="AJ10" s="23">
        <f t="shared" si="10"/>
        <v>633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588</v>
      </c>
      <c r="AI11" s="28">
        <f>'18.Spieltag'!AK11</f>
        <v>3</v>
      </c>
      <c r="AJ11" s="23">
        <f t="shared" si="10"/>
        <v>633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585</v>
      </c>
      <c r="AI12" s="28">
        <f>'18.Spieltag'!AK12</f>
        <v>5</v>
      </c>
      <c r="AJ12" s="23">
        <f t="shared" si="10"/>
        <v>630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585</v>
      </c>
      <c r="AI13" s="28">
        <f>'18.Spieltag'!AK13</f>
        <v>5</v>
      </c>
      <c r="AJ13" s="23">
        <f t="shared" si="10"/>
        <v>630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585</v>
      </c>
      <c r="AI14" s="28">
        <f>'18.Spieltag'!AK14</f>
        <v>5</v>
      </c>
      <c r="AJ14" s="23">
        <f t="shared" si="10"/>
        <v>630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581</v>
      </c>
      <c r="AI15" s="28">
        <f>'18.Spieltag'!AK15</f>
        <v>8</v>
      </c>
      <c r="AJ15" s="23">
        <f t="shared" si="10"/>
        <v>626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579</v>
      </c>
      <c r="AI16" s="28">
        <f>'18.Spieltag'!AK16</f>
        <v>9</v>
      </c>
      <c r="AJ16" s="23">
        <f t="shared" si="10"/>
        <v>624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579</v>
      </c>
      <c r="AI17" s="28">
        <f>'18.Spieltag'!AK17</f>
        <v>9</v>
      </c>
      <c r="AJ17" s="23">
        <f t="shared" si="10"/>
        <v>624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574</v>
      </c>
      <c r="AI18" s="28">
        <f>'18.Spieltag'!AK18</f>
        <v>11</v>
      </c>
      <c r="AJ18" s="23">
        <f t="shared" si="10"/>
        <v>619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571</v>
      </c>
      <c r="AI19" s="28">
        <f>'18.Spieltag'!AK19</f>
        <v>12</v>
      </c>
      <c r="AJ19" s="23">
        <f t="shared" si="10"/>
        <v>616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571</v>
      </c>
      <c r="AI20" s="28">
        <f>'18.Spieltag'!AK20</f>
        <v>12</v>
      </c>
      <c r="AJ20" s="23">
        <f>AG20+AH20</f>
        <v>616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566</v>
      </c>
      <c r="AI21" s="28">
        <f>'18.Spieltag'!AK21</f>
        <v>14</v>
      </c>
      <c r="AJ21" s="23">
        <f>AG21+AH21</f>
        <v>611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565</v>
      </c>
      <c r="AI22" s="28">
        <f>'18.Spieltag'!AK22</f>
        <v>15</v>
      </c>
      <c r="AJ22" s="23">
        <f>AG22+AH22</f>
        <v>610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522</v>
      </c>
      <c r="AI23" s="28">
        <f>'18.Spieltag'!AK23</f>
        <v>16</v>
      </c>
      <c r="AJ23" s="23">
        <f>AG23+AH23</f>
        <v>567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502</v>
      </c>
      <c r="AI24" s="28">
        <f>'18.Spieltag'!AK24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637</v>
      </c>
      <c r="AI8" s="28">
        <f>'19.Spieltag'!AK8</f>
        <v>1</v>
      </c>
      <c r="AJ8" s="23">
        <f t="shared" ref="AJ8:AJ19" si="10">AG8+AH8</f>
        <v>682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635</v>
      </c>
      <c r="AI9" s="28">
        <f>'19.Spieltag'!AK9</f>
        <v>2</v>
      </c>
      <c r="AJ9" s="23">
        <f t="shared" si="10"/>
        <v>680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633</v>
      </c>
      <c r="AI10" s="28">
        <f>'19.Spieltag'!AK10</f>
        <v>3</v>
      </c>
      <c r="AJ10" s="23">
        <f t="shared" si="10"/>
        <v>678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633</v>
      </c>
      <c r="AI11" s="28">
        <f>'19.Spieltag'!AK11</f>
        <v>3</v>
      </c>
      <c r="AJ11" s="23">
        <f t="shared" si="10"/>
        <v>678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630</v>
      </c>
      <c r="AI12" s="28">
        <f>'19.Spieltag'!AK12</f>
        <v>5</v>
      </c>
      <c r="AJ12" s="23">
        <f t="shared" si="10"/>
        <v>675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630</v>
      </c>
      <c r="AI13" s="28">
        <f>'19.Spieltag'!AK13</f>
        <v>5</v>
      </c>
      <c r="AJ13" s="23">
        <f t="shared" si="10"/>
        <v>675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630</v>
      </c>
      <c r="AI14" s="28">
        <f>'19.Spieltag'!AK14</f>
        <v>5</v>
      </c>
      <c r="AJ14" s="23">
        <f t="shared" si="10"/>
        <v>675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626</v>
      </c>
      <c r="AI15" s="28">
        <f>'19.Spieltag'!AK15</f>
        <v>8</v>
      </c>
      <c r="AJ15" s="23">
        <f t="shared" si="10"/>
        <v>671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624</v>
      </c>
      <c r="AI16" s="28">
        <f>'19.Spieltag'!AK16</f>
        <v>9</v>
      </c>
      <c r="AJ16" s="23">
        <f t="shared" si="10"/>
        <v>669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624</v>
      </c>
      <c r="AI17" s="28">
        <f>'19.Spieltag'!AK17</f>
        <v>9</v>
      </c>
      <c r="AJ17" s="23">
        <f t="shared" si="10"/>
        <v>669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619</v>
      </c>
      <c r="AI18" s="28">
        <f>'19.Spieltag'!AK18</f>
        <v>11</v>
      </c>
      <c r="AJ18" s="23">
        <f t="shared" si="10"/>
        <v>664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616</v>
      </c>
      <c r="AI19" s="28">
        <f>'19.Spieltag'!AK19</f>
        <v>12</v>
      </c>
      <c r="AJ19" s="23">
        <f t="shared" si="10"/>
        <v>661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616</v>
      </c>
      <c r="AI20" s="28">
        <f>'19.Spieltag'!AK20</f>
        <v>12</v>
      </c>
      <c r="AJ20" s="23">
        <f>AG20+AH20</f>
        <v>661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611</v>
      </c>
      <c r="AI21" s="28">
        <f>'19.Spieltag'!AK21</f>
        <v>14</v>
      </c>
      <c r="AJ21" s="23">
        <f>AG21+AH21</f>
        <v>656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610</v>
      </c>
      <c r="AI22" s="28">
        <f>'19.Spieltag'!AK22</f>
        <v>15</v>
      </c>
      <c r="AJ22" s="23">
        <f>AG22+AH22</f>
        <v>655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567</v>
      </c>
      <c r="AI23" s="28">
        <f>'19.Spieltag'!AK23</f>
        <v>16</v>
      </c>
      <c r="AJ23" s="23">
        <f>AG23+AH23</f>
        <v>612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547</v>
      </c>
      <c r="AI24" s="28">
        <f>'19.Spieltag'!AK24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682</v>
      </c>
      <c r="AI8" s="28">
        <f>'20.Spieltag'!AK8</f>
        <v>1</v>
      </c>
      <c r="AJ8" s="23">
        <f t="shared" ref="AJ8:AJ19" si="10">AG8+AH8</f>
        <v>727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680</v>
      </c>
      <c r="AI9" s="28">
        <f>'20.Spieltag'!AK9</f>
        <v>2</v>
      </c>
      <c r="AJ9" s="23">
        <f t="shared" si="10"/>
        <v>725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678</v>
      </c>
      <c r="AI10" s="28">
        <f>'20.Spieltag'!AK10</f>
        <v>3</v>
      </c>
      <c r="AJ10" s="23">
        <f t="shared" si="10"/>
        <v>723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678</v>
      </c>
      <c r="AI11" s="28">
        <f>'20.Spieltag'!AK11</f>
        <v>3</v>
      </c>
      <c r="AJ11" s="23">
        <f t="shared" si="10"/>
        <v>723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675</v>
      </c>
      <c r="AI12" s="28">
        <f>'20.Spieltag'!AK12</f>
        <v>5</v>
      </c>
      <c r="AJ12" s="23">
        <f t="shared" si="10"/>
        <v>720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675</v>
      </c>
      <c r="AI13" s="28">
        <f>'20.Spieltag'!AK13</f>
        <v>5</v>
      </c>
      <c r="AJ13" s="23">
        <f t="shared" si="10"/>
        <v>720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675</v>
      </c>
      <c r="AI14" s="28">
        <f>'20.Spieltag'!AK14</f>
        <v>5</v>
      </c>
      <c r="AJ14" s="23">
        <f t="shared" si="10"/>
        <v>720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671</v>
      </c>
      <c r="AI15" s="28">
        <f>'20.Spieltag'!AK15</f>
        <v>8</v>
      </c>
      <c r="AJ15" s="23">
        <f t="shared" si="10"/>
        <v>716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669</v>
      </c>
      <c r="AI16" s="28">
        <f>'20.Spieltag'!AK16</f>
        <v>9</v>
      </c>
      <c r="AJ16" s="23">
        <f t="shared" si="10"/>
        <v>714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669</v>
      </c>
      <c r="AI17" s="28">
        <f>'20.Spieltag'!AK17</f>
        <v>9</v>
      </c>
      <c r="AJ17" s="23">
        <f t="shared" si="10"/>
        <v>714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664</v>
      </c>
      <c r="AI18" s="28">
        <f>'20.Spieltag'!AK18</f>
        <v>11</v>
      </c>
      <c r="AJ18" s="23">
        <f t="shared" si="10"/>
        <v>709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661</v>
      </c>
      <c r="AI19" s="28">
        <f>'20.Spieltag'!AK19</f>
        <v>12</v>
      </c>
      <c r="AJ19" s="23">
        <f t="shared" si="10"/>
        <v>706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661</v>
      </c>
      <c r="AI20" s="28">
        <f>'20.Spieltag'!AK20</f>
        <v>12</v>
      </c>
      <c r="AJ20" s="23">
        <f>AG20+AH20</f>
        <v>706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656</v>
      </c>
      <c r="AI21" s="28">
        <f>'20.Spieltag'!AK21</f>
        <v>14</v>
      </c>
      <c r="AJ21" s="23">
        <f>AG21+AH21</f>
        <v>701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655</v>
      </c>
      <c r="AI22" s="28">
        <f>'20.Spieltag'!AK22</f>
        <v>15</v>
      </c>
      <c r="AJ22" s="23">
        <f>AG22+AH22</f>
        <v>700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612</v>
      </c>
      <c r="AI23" s="28">
        <f>'20.Spieltag'!AK23</f>
        <v>16</v>
      </c>
      <c r="AJ23" s="23">
        <f>AG23+AH23</f>
        <v>657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592</v>
      </c>
      <c r="AI24" s="28">
        <f>'20.Spieltag'!AK24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727</v>
      </c>
      <c r="AI8" s="28">
        <f>'21.Spieltag'!AK8</f>
        <v>1</v>
      </c>
      <c r="AJ8" s="23">
        <f t="shared" ref="AJ8:AJ19" si="10">AG8+AH8</f>
        <v>772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725</v>
      </c>
      <c r="AI9" s="28">
        <f>'21.Spieltag'!AK9</f>
        <v>2</v>
      </c>
      <c r="AJ9" s="23">
        <f t="shared" si="10"/>
        <v>770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723</v>
      </c>
      <c r="AI10" s="28">
        <f>'21.Spieltag'!AK10</f>
        <v>3</v>
      </c>
      <c r="AJ10" s="23">
        <f t="shared" si="10"/>
        <v>768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723</v>
      </c>
      <c r="AI11" s="28">
        <f>'21.Spieltag'!AK11</f>
        <v>3</v>
      </c>
      <c r="AJ11" s="23">
        <f t="shared" si="10"/>
        <v>768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720</v>
      </c>
      <c r="AI12" s="28">
        <f>'21.Spieltag'!AK12</f>
        <v>5</v>
      </c>
      <c r="AJ12" s="23">
        <f t="shared" si="10"/>
        <v>765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720</v>
      </c>
      <c r="AI13" s="28">
        <f>'21.Spieltag'!AK13</f>
        <v>5</v>
      </c>
      <c r="AJ13" s="23">
        <f t="shared" si="10"/>
        <v>765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720</v>
      </c>
      <c r="AI14" s="28">
        <f>'21.Spieltag'!AK14</f>
        <v>5</v>
      </c>
      <c r="AJ14" s="23">
        <f t="shared" si="10"/>
        <v>765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716</v>
      </c>
      <c r="AI15" s="28">
        <f>'21.Spieltag'!AK15</f>
        <v>8</v>
      </c>
      <c r="AJ15" s="23">
        <f t="shared" si="10"/>
        <v>761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714</v>
      </c>
      <c r="AI16" s="28">
        <f>'21.Spieltag'!AK16</f>
        <v>9</v>
      </c>
      <c r="AJ16" s="23">
        <f t="shared" si="10"/>
        <v>759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714</v>
      </c>
      <c r="AI17" s="28">
        <f>'21.Spieltag'!AK17</f>
        <v>9</v>
      </c>
      <c r="AJ17" s="23">
        <f t="shared" si="10"/>
        <v>759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709</v>
      </c>
      <c r="AI18" s="28">
        <f>'21.Spieltag'!AK18</f>
        <v>11</v>
      </c>
      <c r="AJ18" s="23">
        <f t="shared" si="10"/>
        <v>754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706</v>
      </c>
      <c r="AI19" s="28">
        <f>'21.Spieltag'!AK19</f>
        <v>12</v>
      </c>
      <c r="AJ19" s="23">
        <f t="shared" si="10"/>
        <v>751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706</v>
      </c>
      <c r="AI20" s="28">
        <f>'21.Spieltag'!AK20</f>
        <v>12</v>
      </c>
      <c r="AJ20" s="23">
        <f>AG20+AH20</f>
        <v>751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701</v>
      </c>
      <c r="AI21" s="28">
        <f>'21.Spieltag'!AK21</f>
        <v>14</v>
      </c>
      <c r="AJ21" s="23">
        <f>AG21+AH21</f>
        <v>746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700</v>
      </c>
      <c r="AI22" s="28">
        <f>'21.Spieltag'!AK22</f>
        <v>15</v>
      </c>
      <c r="AJ22" s="23">
        <f>AG22+AH22</f>
        <v>745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657</v>
      </c>
      <c r="AI23" s="28">
        <f>'21.Spieltag'!AK23</f>
        <v>16</v>
      </c>
      <c r="AJ23" s="23">
        <f>AG23+AH23</f>
        <v>702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637</v>
      </c>
      <c r="AI24" s="28">
        <f>'21.Spieltag'!AK24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772</v>
      </c>
      <c r="AI8" s="28">
        <f>'22.Spieltag'!AK8</f>
        <v>1</v>
      </c>
      <c r="AJ8" s="23">
        <f t="shared" ref="AJ8:AJ19" si="10">AG8+AH8</f>
        <v>817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770</v>
      </c>
      <c r="AI9" s="28">
        <f>'22.Spieltag'!AK9</f>
        <v>2</v>
      </c>
      <c r="AJ9" s="23">
        <f t="shared" si="10"/>
        <v>815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768</v>
      </c>
      <c r="AI10" s="28">
        <f>'22.Spieltag'!AK10</f>
        <v>3</v>
      </c>
      <c r="AJ10" s="23">
        <f t="shared" si="10"/>
        <v>813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768</v>
      </c>
      <c r="AI11" s="28">
        <f>'22.Spieltag'!AK11</f>
        <v>3</v>
      </c>
      <c r="AJ11" s="23">
        <f t="shared" si="10"/>
        <v>813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765</v>
      </c>
      <c r="AI12" s="28">
        <f>'22.Spieltag'!AK12</f>
        <v>5</v>
      </c>
      <c r="AJ12" s="23">
        <f t="shared" si="10"/>
        <v>810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765</v>
      </c>
      <c r="AI13" s="28">
        <f>'22.Spieltag'!AK13</f>
        <v>5</v>
      </c>
      <c r="AJ13" s="23">
        <f t="shared" si="10"/>
        <v>810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765</v>
      </c>
      <c r="AI14" s="28">
        <f>'22.Spieltag'!AK14</f>
        <v>5</v>
      </c>
      <c r="AJ14" s="23">
        <f t="shared" si="10"/>
        <v>810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761</v>
      </c>
      <c r="AI15" s="28">
        <f>'22.Spieltag'!AK15</f>
        <v>8</v>
      </c>
      <c r="AJ15" s="23">
        <f t="shared" si="10"/>
        <v>806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759</v>
      </c>
      <c r="AI16" s="28">
        <f>'22.Spieltag'!AK16</f>
        <v>9</v>
      </c>
      <c r="AJ16" s="23">
        <f t="shared" si="10"/>
        <v>804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759</v>
      </c>
      <c r="AI17" s="28">
        <f>'22.Spieltag'!AK17</f>
        <v>9</v>
      </c>
      <c r="AJ17" s="23">
        <f t="shared" si="10"/>
        <v>804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754</v>
      </c>
      <c r="AI18" s="28">
        <f>'22.Spieltag'!AK18</f>
        <v>11</v>
      </c>
      <c r="AJ18" s="23">
        <f t="shared" si="10"/>
        <v>799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751</v>
      </c>
      <c r="AI19" s="28">
        <f>'22.Spieltag'!AK19</f>
        <v>12</v>
      </c>
      <c r="AJ19" s="23">
        <f t="shared" si="10"/>
        <v>796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751</v>
      </c>
      <c r="AI20" s="28">
        <f>'22.Spieltag'!AK20</f>
        <v>12</v>
      </c>
      <c r="AJ20" s="23">
        <f>AG20+AH20</f>
        <v>796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746</v>
      </c>
      <c r="AI21" s="28">
        <f>'22.Spieltag'!AK21</f>
        <v>14</v>
      </c>
      <c r="AJ21" s="23">
        <f>AG21+AH21</f>
        <v>791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745</v>
      </c>
      <c r="AI22" s="28">
        <f>'22.Spieltag'!AK22</f>
        <v>15</v>
      </c>
      <c r="AJ22" s="23">
        <f>AG22+AH22</f>
        <v>790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702</v>
      </c>
      <c r="AI23" s="28">
        <f>'22.Spieltag'!AK23</f>
        <v>16</v>
      </c>
      <c r="AJ23" s="23">
        <f>AG23+AH23</f>
        <v>747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682</v>
      </c>
      <c r="AI24" s="28">
        <f>'22.Spieltag'!AK24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817</v>
      </c>
      <c r="AI8" s="28">
        <f>'23.Spieltag'!AK8</f>
        <v>1</v>
      </c>
      <c r="AJ8" s="23">
        <f t="shared" ref="AJ8:AJ19" si="10">AG8+AH8</f>
        <v>862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815</v>
      </c>
      <c r="AI9" s="28">
        <f>'23.Spieltag'!AK9</f>
        <v>2</v>
      </c>
      <c r="AJ9" s="23">
        <f t="shared" si="10"/>
        <v>860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813</v>
      </c>
      <c r="AI10" s="28">
        <f>'23.Spieltag'!AK10</f>
        <v>3</v>
      </c>
      <c r="AJ10" s="23">
        <f t="shared" si="10"/>
        <v>858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813</v>
      </c>
      <c r="AI11" s="28">
        <f>'23.Spieltag'!AK11</f>
        <v>3</v>
      </c>
      <c r="AJ11" s="23">
        <f t="shared" si="10"/>
        <v>858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810</v>
      </c>
      <c r="AI12" s="28">
        <f>'23.Spieltag'!AK12</f>
        <v>5</v>
      </c>
      <c r="AJ12" s="23">
        <f t="shared" si="10"/>
        <v>855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810</v>
      </c>
      <c r="AI13" s="28">
        <f>'23.Spieltag'!AK13</f>
        <v>5</v>
      </c>
      <c r="AJ13" s="23">
        <f t="shared" si="10"/>
        <v>855</v>
      </c>
      <c r="AK13" s="24">
        <f t="shared" si="11"/>
        <v>5</v>
      </c>
      <c r="AL13" s="1"/>
    </row>
    <row r="14" spans="1:41" ht="24.95" customHeight="1" thickBot="1" x14ac:dyDescent="0.25">
      <c r="A14" s="28">
        <f>AK14</f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810</v>
      </c>
      <c r="AI14" s="28">
        <f>'23.Spieltag'!AK14</f>
        <v>5</v>
      </c>
      <c r="AJ14" s="23">
        <f t="shared" si="10"/>
        <v>855</v>
      </c>
      <c r="AK14" s="24">
        <f t="shared" si="11"/>
        <v>5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806</v>
      </c>
      <c r="AI15" s="28">
        <f>'23.Spieltag'!AK15</f>
        <v>8</v>
      </c>
      <c r="AJ15" s="23">
        <f t="shared" si="10"/>
        <v>851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804</v>
      </c>
      <c r="AI16" s="28">
        <f>'23.Spieltag'!AK16</f>
        <v>9</v>
      </c>
      <c r="AJ16" s="23">
        <f t="shared" si="10"/>
        <v>849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804</v>
      </c>
      <c r="AI17" s="28">
        <f>'23.Spieltag'!AK17</f>
        <v>9</v>
      </c>
      <c r="AJ17" s="23">
        <f t="shared" si="10"/>
        <v>849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799</v>
      </c>
      <c r="AI18" s="28">
        <f>'23.Spieltag'!AK18</f>
        <v>11</v>
      </c>
      <c r="AJ18" s="23">
        <f t="shared" si="10"/>
        <v>844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796</v>
      </c>
      <c r="AI19" s="28">
        <f>'23.Spieltag'!AK19</f>
        <v>12</v>
      </c>
      <c r="AJ19" s="23">
        <f t="shared" si="10"/>
        <v>841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796</v>
      </c>
      <c r="AI20" s="28">
        <f>'23.Spieltag'!AK20</f>
        <v>12</v>
      </c>
      <c r="AJ20" s="23">
        <f>AG20+AH20</f>
        <v>841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791</v>
      </c>
      <c r="AI21" s="28">
        <f>'23.Spieltag'!AK21</f>
        <v>14</v>
      </c>
      <c r="AJ21" s="23">
        <f>AG21+AH21</f>
        <v>836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790</v>
      </c>
      <c r="AI22" s="28">
        <f>'23.Spieltag'!AK22</f>
        <v>15</v>
      </c>
      <c r="AJ22" s="23">
        <f>AG22+AH22</f>
        <v>835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747</v>
      </c>
      <c r="AI23" s="28">
        <f>'23.Spieltag'!AK23</f>
        <v>16</v>
      </c>
      <c r="AJ23" s="23">
        <f>AG23+AH23</f>
        <v>792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727</v>
      </c>
      <c r="AI24" s="28">
        <f>'23.Spieltag'!AK24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862</v>
      </c>
      <c r="AI8" s="28">
        <f>'24.Spieltag'!AK8</f>
        <v>1</v>
      </c>
      <c r="AJ8" s="23">
        <f t="shared" ref="AJ8:AJ19" si="10">AG8+AH8</f>
        <v>907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860</v>
      </c>
      <c r="AI9" s="28">
        <f>'24.Spieltag'!AK9</f>
        <v>2</v>
      </c>
      <c r="AJ9" s="23">
        <f t="shared" si="10"/>
        <v>905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858</v>
      </c>
      <c r="AI10" s="28">
        <f>'24.Spieltag'!AK10</f>
        <v>3</v>
      </c>
      <c r="AJ10" s="23">
        <f t="shared" si="10"/>
        <v>903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858</v>
      </c>
      <c r="AI11" s="28">
        <f>'24.Spieltag'!AK11</f>
        <v>3</v>
      </c>
      <c r="AJ11" s="23">
        <f t="shared" si="10"/>
        <v>903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855</v>
      </c>
      <c r="AI12" s="28">
        <f>'24.Spieltag'!AK12</f>
        <v>5</v>
      </c>
      <c r="AJ12" s="23">
        <f t="shared" si="10"/>
        <v>900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855</v>
      </c>
      <c r="AI13" s="28">
        <f>'24.Spieltag'!AK13</f>
        <v>5</v>
      </c>
      <c r="AJ13" s="23">
        <f t="shared" si="10"/>
        <v>900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855</v>
      </c>
      <c r="AI14" s="28">
        <f>'24.Spieltag'!AK14</f>
        <v>5</v>
      </c>
      <c r="AJ14" s="23">
        <f t="shared" si="10"/>
        <v>900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851</v>
      </c>
      <c r="AI15" s="28">
        <f>'24.Spieltag'!AK15</f>
        <v>8</v>
      </c>
      <c r="AJ15" s="23">
        <f t="shared" si="10"/>
        <v>896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849</v>
      </c>
      <c r="AI16" s="28">
        <f>'24.Spieltag'!AK16</f>
        <v>9</v>
      </c>
      <c r="AJ16" s="23">
        <f t="shared" si="10"/>
        <v>894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849</v>
      </c>
      <c r="AI17" s="28">
        <f>'24.Spieltag'!AK17</f>
        <v>9</v>
      </c>
      <c r="AJ17" s="23">
        <f t="shared" si="10"/>
        <v>894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844</v>
      </c>
      <c r="AI18" s="28">
        <f>'24.Spieltag'!AK18</f>
        <v>11</v>
      </c>
      <c r="AJ18" s="23">
        <f t="shared" si="10"/>
        <v>889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841</v>
      </c>
      <c r="AI19" s="28">
        <f>'24.Spieltag'!AK19</f>
        <v>12</v>
      </c>
      <c r="AJ19" s="23">
        <f t="shared" si="10"/>
        <v>886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841</v>
      </c>
      <c r="AI20" s="28">
        <f>'24.Spieltag'!AK20</f>
        <v>12</v>
      </c>
      <c r="AJ20" s="23">
        <f>AG20+AH20</f>
        <v>886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836</v>
      </c>
      <c r="AI21" s="28">
        <f>'24.Spieltag'!AK21</f>
        <v>14</v>
      </c>
      <c r="AJ21" s="23">
        <f>AG21+AH21</f>
        <v>881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835</v>
      </c>
      <c r="AI22" s="28">
        <f>'24.Spieltag'!AK22</f>
        <v>15</v>
      </c>
      <c r="AJ22" s="23">
        <f>AG22+AH22</f>
        <v>880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792</v>
      </c>
      <c r="AI23" s="28">
        <f>'24.Spieltag'!AK23</f>
        <v>16</v>
      </c>
      <c r="AJ23" s="23">
        <f>AG23+AH23</f>
        <v>837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772</v>
      </c>
      <c r="AI24" s="28">
        <f>'24.Spieltag'!AK24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907</v>
      </c>
      <c r="AI8" s="28">
        <f>'25.Spieltag'!AK8</f>
        <v>1</v>
      </c>
      <c r="AJ8" s="23">
        <f t="shared" ref="AJ8:AJ19" si="10">AG8+AH8</f>
        <v>952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905</v>
      </c>
      <c r="AI9" s="28">
        <f>'25.Spieltag'!AK9</f>
        <v>2</v>
      </c>
      <c r="AJ9" s="23">
        <f t="shared" si="10"/>
        <v>950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903</v>
      </c>
      <c r="AI10" s="28">
        <f>'25.Spieltag'!AK10</f>
        <v>3</v>
      </c>
      <c r="AJ10" s="23">
        <f t="shared" si="10"/>
        <v>948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903</v>
      </c>
      <c r="AI11" s="28">
        <f>'25.Spieltag'!AK11</f>
        <v>3</v>
      </c>
      <c r="AJ11" s="23">
        <f t="shared" si="10"/>
        <v>948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900</v>
      </c>
      <c r="AI12" s="28">
        <f>'25.Spieltag'!AK12</f>
        <v>5</v>
      </c>
      <c r="AJ12" s="23">
        <f t="shared" si="10"/>
        <v>945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900</v>
      </c>
      <c r="AI13" s="28">
        <f>'25.Spieltag'!AK13</f>
        <v>5</v>
      </c>
      <c r="AJ13" s="23">
        <f t="shared" si="10"/>
        <v>945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900</v>
      </c>
      <c r="AI14" s="28">
        <f>'25.Spieltag'!AK14</f>
        <v>5</v>
      </c>
      <c r="AJ14" s="23">
        <f t="shared" si="10"/>
        <v>945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896</v>
      </c>
      <c r="AI15" s="28">
        <f>'25.Spieltag'!AK15</f>
        <v>8</v>
      </c>
      <c r="AJ15" s="23">
        <f t="shared" si="10"/>
        <v>941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894</v>
      </c>
      <c r="AI16" s="28">
        <f>'25.Spieltag'!AK16</f>
        <v>9</v>
      </c>
      <c r="AJ16" s="23">
        <f t="shared" si="10"/>
        <v>939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894</v>
      </c>
      <c r="AI17" s="28">
        <f>'25.Spieltag'!AK17</f>
        <v>9</v>
      </c>
      <c r="AJ17" s="23">
        <f t="shared" si="10"/>
        <v>939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889</v>
      </c>
      <c r="AI18" s="28">
        <f>'25.Spieltag'!AK18</f>
        <v>11</v>
      </c>
      <c r="AJ18" s="23">
        <f t="shared" si="10"/>
        <v>934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886</v>
      </c>
      <c r="AI19" s="28">
        <f>'25.Spieltag'!AK19</f>
        <v>12</v>
      </c>
      <c r="AJ19" s="23">
        <f t="shared" si="10"/>
        <v>931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886</v>
      </c>
      <c r="AI20" s="28">
        <f>'25.Spieltag'!AK20</f>
        <v>12</v>
      </c>
      <c r="AJ20" s="23">
        <f>AG20+AH20</f>
        <v>931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881</v>
      </c>
      <c r="AI21" s="28">
        <f>'25.Spieltag'!AK21</f>
        <v>14</v>
      </c>
      <c r="AJ21" s="23">
        <f>AG21+AH21</f>
        <v>926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880</v>
      </c>
      <c r="AI22" s="28">
        <f>'25.Spieltag'!AK22</f>
        <v>15</v>
      </c>
      <c r="AJ22" s="23">
        <f>AG22+AH22</f>
        <v>925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837</v>
      </c>
      <c r="AI23" s="28">
        <f>'25.Spieltag'!AK23</f>
        <v>16</v>
      </c>
      <c r="AJ23" s="23">
        <f>AG23+AH23</f>
        <v>882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817</v>
      </c>
      <c r="AI24" s="28">
        <f>'25.Spieltag'!AK24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952</v>
      </c>
      <c r="AI8" s="28">
        <f>'26.Spieltag'!AK8</f>
        <v>1</v>
      </c>
      <c r="AJ8" s="23">
        <f t="shared" ref="AJ8:AJ19" si="10">AG8+AH8</f>
        <v>997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950</v>
      </c>
      <c r="AI9" s="28">
        <f>'26.Spieltag'!AK9</f>
        <v>2</v>
      </c>
      <c r="AJ9" s="23">
        <f t="shared" si="10"/>
        <v>995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948</v>
      </c>
      <c r="AI10" s="28">
        <f>'26.Spieltag'!AK10</f>
        <v>3</v>
      </c>
      <c r="AJ10" s="23">
        <f t="shared" si="10"/>
        <v>993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948</v>
      </c>
      <c r="AI11" s="28">
        <f>'26.Spieltag'!AK11</f>
        <v>3</v>
      </c>
      <c r="AJ11" s="23">
        <f t="shared" si="10"/>
        <v>993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945</v>
      </c>
      <c r="AI12" s="28">
        <f>'26.Spieltag'!AK12</f>
        <v>5</v>
      </c>
      <c r="AJ12" s="23">
        <f t="shared" si="10"/>
        <v>990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945</v>
      </c>
      <c r="AI13" s="28">
        <f>'26.Spieltag'!AK13</f>
        <v>5</v>
      </c>
      <c r="AJ13" s="23">
        <f t="shared" si="10"/>
        <v>990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945</v>
      </c>
      <c r="AI14" s="28">
        <f>'26.Spieltag'!AK14</f>
        <v>5</v>
      </c>
      <c r="AJ14" s="23">
        <f t="shared" si="10"/>
        <v>990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941</v>
      </c>
      <c r="AI15" s="28">
        <f>'26.Spieltag'!AK15</f>
        <v>8</v>
      </c>
      <c r="AJ15" s="23">
        <f t="shared" si="10"/>
        <v>986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939</v>
      </c>
      <c r="AI16" s="28">
        <f>'26.Spieltag'!AK16</f>
        <v>9</v>
      </c>
      <c r="AJ16" s="23">
        <f t="shared" si="10"/>
        <v>984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939</v>
      </c>
      <c r="AI17" s="28">
        <f>'26.Spieltag'!AK17</f>
        <v>9</v>
      </c>
      <c r="AJ17" s="23">
        <f t="shared" si="10"/>
        <v>984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934</v>
      </c>
      <c r="AI18" s="28">
        <f>'26.Spieltag'!AK18</f>
        <v>11</v>
      </c>
      <c r="AJ18" s="23">
        <f t="shared" si="10"/>
        <v>979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931</v>
      </c>
      <c r="AI19" s="28">
        <f>'26.Spieltag'!AK19</f>
        <v>12</v>
      </c>
      <c r="AJ19" s="23">
        <f t="shared" si="10"/>
        <v>976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931</v>
      </c>
      <c r="AI20" s="28">
        <f>'26.Spieltag'!AK20</f>
        <v>12</v>
      </c>
      <c r="AJ20" s="23">
        <f>AG20+AH20</f>
        <v>976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926</v>
      </c>
      <c r="AI21" s="28">
        <f>'26.Spieltag'!AK21</f>
        <v>14</v>
      </c>
      <c r="AJ21" s="23">
        <f>AG21+AH21</f>
        <v>971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925</v>
      </c>
      <c r="AI22" s="28">
        <f>'26.Spieltag'!AK22</f>
        <v>15</v>
      </c>
      <c r="AJ22" s="23">
        <f>AG22+AH22</f>
        <v>970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882</v>
      </c>
      <c r="AI23" s="28">
        <f>'26.Spieltag'!AK23</f>
        <v>16</v>
      </c>
      <c r="AJ23" s="23">
        <f>AG23+AH23</f>
        <v>927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862</v>
      </c>
      <c r="AI24" s="28">
        <f>'26.Spieltag'!AK24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997</v>
      </c>
      <c r="AI8" s="28">
        <f>'27.Spieltag'!AK8</f>
        <v>1</v>
      </c>
      <c r="AJ8" s="23">
        <f t="shared" ref="AJ8:AJ19" si="10">AG8+AH8</f>
        <v>1042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995</v>
      </c>
      <c r="AI9" s="28">
        <f>'27.Spieltag'!AK9</f>
        <v>2</v>
      </c>
      <c r="AJ9" s="23">
        <f t="shared" si="10"/>
        <v>1040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993</v>
      </c>
      <c r="AI10" s="28">
        <f>'27.Spieltag'!AK10</f>
        <v>3</v>
      </c>
      <c r="AJ10" s="23">
        <f t="shared" si="10"/>
        <v>1038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993</v>
      </c>
      <c r="AI11" s="28">
        <f>'27.Spieltag'!AK11</f>
        <v>3</v>
      </c>
      <c r="AJ11" s="23">
        <f t="shared" si="10"/>
        <v>1038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990</v>
      </c>
      <c r="AI12" s="28">
        <f>'27.Spieltag'!AK12</f>
        <v>5</v>
      </c>
      <c r="AJ12" s="23">
        <f t="shared" si="10"/>
        <v>1035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990</v>
      </c>
      <c r="AI13" s="28">
        <f>'27.Spieltag'!AK13</f>
        <v>5</v>
      </c>
      <c r="AJ13" s="23">
        <f t="shared" si="10"/>
        <v>1035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990</v>
      </c>
      <c r="AI14" s="28">
        <f>'27.Spieltag'!AK14</f>
        <v>5</v>
      </c>
      <c r="AJ14" s="23">
        <f t="shared" si="10"/>
        <v>1035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986</v>
      </c>
      <c r="AI15" s="28">
        <f>'27.Spieltag'!AK15</f>
        <v>8</v>
      </c>
      <c r="AJ15" s="23">
        <f t="shared" si="10"/>
        <v>1031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984</v>
      </c>
      <c r="AI16" s="28">
        <f>'27.Spieltag'!AK16</f>
        <v>9</v>
      </c>
      <c r="AJ16" s="23">
        <f t="shared" si="10"/>
        <v>1029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984</v>
      </c>
      <c r="AI17" s="28">
        <f>'27.Spieltag'!AK17</f>
        <v>9</v>
      </c>
      <c r="AJ17" s="23">
        <f t="shared" si="10"/>
        <v>1029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979</v>
      </c>
      <c r="AI18" s="28">
        <f>'27.Spieltag'!AK18</f>
        <v>11</v>
      </c>
      <c r="AJ18" s="23">
        <f t="shared" si="10"/>
        <v>1024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976</v>
      </c>
      <c r="AI19" s="28">
        <f>'27.Spieltag'!AK19</f>
        <v>12</v>
      </c>
      <c r="AJ19" s="23">
        <f t="shared" si="10"/>
        <v>1021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976</v>
      </c>
      <c r="AI20" s="28">
        <f>'27.Spieltag'!AK20</f>
        <v>12</v>
      </c>
      <c r="AJ20" s="23">
        <f>AG20+AH20</f>
        <v>1021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971</v>
      </c>
      <c r="AI21" s="28">
        <f>'27.Spieltag'!AK21</f>
        <v>14</v>
      </c>
      <c r="AJ21" s="23">
        <f>AG21+AH21</f>
        <v>1016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970</v>
      </c>
      <c r="AI22" s="28">
        <f>'27.Spieltag'!AK22</f>
        <v>15</v>
      </c>
      <c r="AJ22" s="23">
        <f>AG22+AH22</f>
        <v>1015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927</v>
      </c>
      <c r="AI23" s="28">
        <f>'27.Spieltag'!AK23</f>
        <v>16</v>
      </c>
      <c r="AJ23" s="23">
        <f>AG23+AH23</f>
        <v>972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907</v>
      </c>
      <c r="AI24" s="28">
        <f>'27.Spieltag'!AK24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1042</v>
      </c>
      <c r="AI8" s="28">
        <f>'28.Spieltag'!AK8</f>
        <v>1</v>
      </c>
      <c r="AJ8" s="23">
        <f t="shared" ref="AJ8:AJ24" si="10">AG8+AH8</f>
        <v>1087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1040</v>
      </c>
      <c r="AI9" s="28">
        <f>'28.Spieltag'!AK9</f>
        <v>2</v>
      </c>
      <c r="AJ9" s="23">
        <f t="shared" si="10"/>
        <v>1085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1038</v>
      </c>
      <c r="AI10" s="28">
        <f>'28.Spieltag'!AK10</f>
        <v>3</v>
      </c>
      <c r="AJ10" s="23">
        <f t="shared" si="10"/>
        <v>1083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1038</v>
      </c>
      <c r="AI11" s="28">
        <f>'28.Spieltag'!AK11</f>
        <v>3</v>
      </c>
      <c r="AJ11" s="23">
        <f t="shared" si="10"/>
        <v>1083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1035</v>
      </c>
      <c r="AI12" s="28">
        <f>'28.Spieltag'!AK12</f>
        <v>5</v>
      </c>
      <c r="AJ12" s="23">
        <f t="shared" si="10"/>
        <v>1080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1035</v>
      </c>
      <c r="AI13" s="28">
        <f>'28.Spieltag'!AK13</f>
        <v>5</v>
      </c>
      <c r="AJ13" s="23">
        <f t="shared" si="10"/>
        <v>1080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1035</v>
      </c>
      <c r="AI14" s="28">
        <f>'28.Spieltag'!AK14</f>
        <v>5</v>
      </c>
      <c r="AJ14" s="23">
        <f t="shared" si="10"/>
        <v>1080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1031</v>
      </c>
      <c r="AI15" s="28">
        <f>'28.Spieltag'!AK15</f>
        <v>8</v>
      </c>
      <c r="AJ15" s="23">
        <f t="shared" si="10"/>
        <v>1076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1029</v>
      </c>
      <c r="AI16" s="28">
        <f>'28.Spieltag'!AK16</f>
        <v>9</v>
      </c>
      <c r="AJ16" s="23">
        <f t="shared" si="10"/>
        <v>1074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1029</v>
      </c>
      <c r="AI17" s="28">
        <f>'28.Spieltag'!AK17</f>
        <v>9</v>
      </c>
      <c r="AJ17" s="23">
        <f t="shared" si="10"/>
        <v>1074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1024</v>
      </c>
      <c r="AI18" s="28">
        <f>'28.Spieltag'!AK18</f>
        <v>11</v>
      </c>
      <c r="AJ18" s="23">
        <f t="shared" si="10"/>
        <v>1069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1021</v>
      </c>
      <c r="AI19" s="28">
        <f>'28.Spieltag'!AK19</f>
        <v>12</v>
      </c>
      <c r="AJ19" s="23">
        <f t="shared" si="10"/>
        <v>1066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1021</v>
      </c>
      <c r="AI20" s="28">
        <f>'28.Spieltag'!AK20</f>
        <v>12</v>
      </c>
      <c r="AJ20" s="23">
        <f t="shared" si="10"/>
        <v>1066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1016</v>
      </c>
      <c r="AI21" s="28">
        <f>'28.Spieltag'!AK21</f>
        <v>14</v>
      </c>
      <c r="AJ21" s="23">
        <f t="shared" si="10"/>
        <v>1061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1015</v>
      </c>
      <c r="AI22" s="28">
        <f>'28.Spieltag'!AK22</f>
        <v>15</v>
      </c>
      <c r="AJ22" s="23">
        <f t="shared" si="10"/>
        <v>1060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972</v>
      </c>
      <c r="AI23" s="28">
        <f>'28.Spieltag'!AK23</f>
        <v>16</v>
      </c>
      <c r="AJ23" s="23">
        <f t="shared" si="10"/>
        <v>1017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952</v>
      </c>
      <c r="AI24" s="28">
        <f>'28.Spieltag'!AK24</f>
        <v>17</v>
      </c>
      <c r="AJ24" s="23">
        <f t="shared" si="10"/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1087</v>
      </c>
      <c r="AI8" s="28">
        <f>'29.Spieltag'!AK8</f>
        <v>1</v>
      </c>
      <c r="AJ8" s="23">
        <f t="shared" ref="AJ8:AJ24" si="10">AG8+AH8</f>
        <v>1132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1085</v>
      </c>
      <c r="AI9" s="28">
        <f>'29.Spieltag'!AK9</f>
        <v>2</v>
      </c>
      <c r="AJ9" s="23">
        <f t="shared" si="10"/>
        <v>1130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1083</v>
      </c>
      <c r="AI10" s="28">
        <f>'29.Spieltag'!AK10</f>
        <v>3</v>
      </c>
      <c r="AJ10" s="23">
        <f t="shared" si="10"/>
        <v>1128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1083</v>
      </c>
      <c r="AI11" s="28">
        <f>'29.Spieltag'!AK11</f>
        <v>3</v>
      </c>
      <c r="AJ11" s="23">
        <f t="shared" si="10"/>
        <v>1128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1080</v>
      </c>
      <c r="AI12" s="28">
        <f>'29.Spieltag'!AK12</f>
        <v>5</v>
      </c>
      <c r="AJ12" s="23">
        <f t="shared" si="10"/>
        <v>1125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1080</v>
      </c>
      <c r="AI13" s="28">
        <f>'29.Spieltag'!AK13</f>
        <v>5</v>
      </c>
      <c r="AJ13" s="23">
        <f t="shared" si="10"/>
        <v>1125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1080</v>
      </c>
      <c r="AI14" s="28">
        <f>'29.Spieltag'!AK14</f>
        <v>5</v>
      </c>
      <c r="AJ14" s="23">
        <f t="shared" si="10"/>
        <v>1125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1076</v>
      </c>
      <c r="AI15" s="28">
        <f>'29.Spieltag'!AK15</f>
        <v>8</v>
      </c>
      <c r="AJ15" s="23">
        <f t="shared" si="10"/>
        <v>1121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1074</v>
      </c>
      <c r="AI16" s="28">
        <f>'29.Spieltag'!AK16</f>
        <v>9</v>
      </c>
      <c r="AJ16" s="23">
        <f t="shared" si="10"/>
        <v>1119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1074</v>
      </c>
      <c r="AI17" s="28">
        <f>'29.Spieltag'!AK17</f>
        <v>9</v>
      </c>
      <c r="AJ17" s="23">
        <f t="shared" si="10"/>
        <v>1119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1069</v>
      </c>
      <c r="AI18" s="28">
        <f>'29.Spieltag'!AK18</f>
        <v>11</v>
      </c>
      <c r="AJ18" s="23">
        <f t="shared" si="10"/>
        <v>1114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1066</v>
      </c>
      <c r="AI19" s="28">
        <f>'29.Spieltag'!AK19</f>
        <v>12</v>
      </c>
      <c r="AJ19" s="23">
        <f t="shared" si="10"/>
        <v>1111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1066</v>
      </c>
      <c r="AI20" s="28">
        <f>'29.Spieltag'!AK20</f>
        <v>12</v>
      </c>
      <c r="AJ20" s="23">
        <f t="shared" si="10"/>
        <v>1111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1061</v>
      </c>
      <c r="AI21" s="28">
        <f>'29.Spieltag'!AK21</f>
        <v>14</v>
      </c>
      <c r="AJ21" s="23">
        <f t="shared" si="10"/>
        <v>1106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1060</v>
      </c>
      <c r="AI22" s="28">
        <f>'29.Spieltag'!AK22</f>
        <v>15</v>
      </c>
      <c r="AJ22" s="23">
        <f t="shared" si="10"/>
        <v>1105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1017</v>
      </c>
      <c r="AI23" s="28">
        <f>'29.Spieltag'!AK23</f>
        <v>16</v>
      </c>
      <c r="AJ23" s="23">
        <f t="shared" si="10"/>
        <v>1062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997</v>
      </c>
      <c r="AI24" s="28">
        <f>'29.Spieltag'!AK24</f>
        <v>17</v>
      </c>
      <c r="AJ24" s="23">
        <f t="shared" si="10"/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1132</v>
      </c>
      <c r="AI8" s="28">
        <f>'30.Spieltag'!AK8</f>
        <v>1</v>
      </c>
      <c r="AJ8" s="23">
        <f t="shared" ref="AJ8:AJ19" si="10">AG8+AH8</f>
        <v>1177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1130</v>
      </c>
      <c r="AI9" s="28">
        <f>'30.Spieltag'!AK9</f>
        <v>2</v>
      </c>
      <c r="AJ9" s="23">
        <f t="shared" si="10"/>
        <v>1175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1128</v>
      </c>
      <c r="AI10" s="28">
        <f>'30.Spieltag'!AK10</f>
        <v>3</v>
      </c>
      <c r="AJ10" s="23">
        <f t="shared" si="10"/>
        <v>1173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1128</v>
      </c>
      <c r="AI11" s="28">
        <f>'30.Spieltag'!AK11</f>
        <v>3</v>
      </c>
      <c r="AJ11" s="23">
        <f t="shared" si="10"/>
        <v>1173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1125</v>
      </c>
      <c r="AI12" s="28">
        <f>'30.Spieltag'!AK12</f>
        <v>5</v>
      </c>
      <c r="AJ12" s="23">
        <f t="shared" si="10"/>
        <v>1170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1125</v>
      </c>
      <c r="AI13" s="28">
        <f>'30.Spieltag'!AK13</f>
        <v>5</v>
      </c>
      <c r="AJ13" s="23">
        <f t="shared" si="10"/>
        <v>1170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1125</v>
      </c>
      <c r="AI14" s="28">
        <f>'30.Spieltag'!AK14</f>
        <v>5</v>
      </c>
      <c r="AJ14" s="23">
        <f t="shared" si="10"/>
        <v>1170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1121</v>
      </c>
      <c r="AI15" s="28">
        <f>'30.Spieltag'!AK15</f>
        <v>8</v>
      </c>
      <c r="AJ15" s="23">
        <f t="shared" si="10"/>
        <v>1166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1119</v>
      </c>
      <c r="AI16" s="28">
        <f>'30.Spieltag'!AK16</f>
        <v>9</v>
      </c>
      <c r="AJ16" s="23">
        <f t="shared" si="10"/>
        <v>1164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1119</v>
      </c>
      <c r="AI17" s="28">
        <f>'30.Spieltag'!AK17</f>
        <v>9</v>
      </c>
      <c r="AJ17" s="23">
        <f t="shared" si="10"/>
        <v>1164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1114</v>
      </c>
      <c r="AI18" s="28">
        <f>'30.Spieltag'!AK18</f>
        <v>11</v>
      </c>
      <c r="AJ18" s="23">
        <f t="shared" si="10"/>
        <v>1159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1111</v>
      </c>
      <c r="AI19" s="28">
        <f>'30.Spieltag'!AK19</f>
        <v>12</v>
      </c>
      <c r="AJ19" s="23">
        <f t="shared" si="10"/>
        <v>1156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1111</v>
      </c>
      <c r="AI20" s="28">
        <f>'30.Spieltag'!AK20</f>
        <v>12</v>
      </c>
      <c r="AJ20" s="23">
        <f>AG20+AH20</f>
        <v>1156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1106</v>
      </c>
      <c r="AI21" s="28">
        <f>'30.Spieltag'!AK21</f>
        <v>14</v>
      </c>
      <c r="AJ21" s="23">
        <f>AG21+AH21</f>
        <v>1151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1105</v>
      </c>
      <c r="AI22" s="28">
        <f>'30.Spieltag'!AK22</f>
        <v>15</v>
      </c>
      <c r="AJ22" s="23">
        <f>AG22+AH22</f>
        <v>1150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1062</v>
      </c>
      <c r="AI23" s="28">
        <f>'30.Spieltag'!AK23</f>
        <v>16</v>
      </c>
      <c r="AJ23" s="23">
        <f>AG23+AH23</f>
        <v>1107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1042</v>
      </c>
      <c r="AI24" s="28">
        <f>'30.Spieltag'!AK24</f>
        <v>17</v>
      </c>
      <c r="AJ24" s="23">
        <f>AG24+AH24</f>
        <v>1087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1177</v>
      </c>
      <c r="AI8" s="28">
        <f>'31.Spieltag'!AK8</f>
        <v>1</v>
      </c>
      <c r="AJ8" s="23">
        <f t="shared" ref="AJ8:AJ19" si="10">AG8+AH8</f>
        <v>1222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1175</v>
      </c>
      <c r="AI9" s="28">
        <f>'31.Spieltag'!AK9</f>
        <v>2</v>
      </c>
      <c r="AJ9" s="23">
        <f t="shared" si="10"/>
        <v>1220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1173</v>
      </c>
      <c r="AI10" s="28">
        <f>'31.Spieltag'!AK10</f>
        <v>3</v>
      </c>
      <c r="AJ10" s="23">
        <f t="shared" si="10"/>
        <v>1218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1173</v>
      </c>
      <c r="AI11" s="28">
        <f>'31.Spieltag'!AK11</f>
        <v>3</v>
      </c>
      <c r="AJ11" s="23">
        <f t="shared" si="10"/>
        <v>1218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1170</v>
      </c>
      <c r="AI12" s="28">
        <f>'31.Spieltag'!AK12</f>
        <v>5</v>
      </c>
      <c r="AJ12" s="23">
        <f t="shared" si="10"/>
        <v>1215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1170</v>
      </c>
      <c r="AI13" s="28">
        <f>'31.Spieltag'!AK13</f>
        <v>5</v>
      </c>
      <c r="AJ13" s="23">
        <f t="shared" si="10"/>
        <v>1215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1170</v>
      </c>
      <c r="AI14" s="28">
        <f>'31.Spieltag'!AK14</f>
        <v>5</v>
      </c>
      <c r="AJ14" s="23">
        <f t="shared" si="10"/>
        <v>1215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1166</v>
      </c>
      <c r="AI15" s="28">
        <f>'31.Spieltag'!AK15</f>
        <v>8</v>
      </c>
      <c r="AJ15" s="23">
        <f t="shared" si="10"/>
        <v>1211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1164</v>
      </c>
      <c r="AI16" s="28">
        <f>'31.Spieltag'!AK16</f>
        <v>9</v>
      </c>
      <c r="AJ16" s="23">
        <f t="shared" si="10"/>
        <v>1209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1164</v>
      </c>
      <c r="AI17" s="28">
        <f>'31.Spieltag'!AK17</f>
        <v>9</v>
      </c>
      <c r="AJ17" s="23">
        <f t="shared" si="10"/>
        <v>1209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1159</v>
      </c>
      <c r="AI18" s="28">
        <f>'31.Spieltag'!AK18</f>
        <v>11</v>
      </c>
      <c r="AJ18" s="23">
        <f t="shared" si="10"/>
        <v>1204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1156</v>
      </c>
      <c r="AI19" s="28">
        <f>'31.Spieltag'!AK19</f>
        <v>12</v>
      </c>
      <c r="AJ19" s="23">
        <f t="shared" si="10"/>
        <v>1201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1156</v>
      </c>
      <c r="AI20" s="28">
        <f>'31.Spieltag'!AK20</f>
        <v>12</v>
      </c>
      <c r="AJ20" s="23">
        <f>AG20+AH20</f>
        <v>1201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1151</v>
      </c>
      <c r="AI21" s="28">
        <f>'31.Spieltag'!AK21</f>
        <v>14</v>
      </c>
      <c r="AJ21" s="23">
        <f>AG21+AH21</f>
        <v>1196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1150</v>
      </c>
      <c r="AI22" s="28">
        <f>'31.Spieltag'!AK22</f>
        <v>15</v>
      </c>
      <c r="AJ22" s="23">
        <f>AG22+AH22</f>
        <v>1195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1107</v>
      </c>
      <c r="AI23" s="28">
        <f>'31.Spieltag'!AK23</f>
        <v>16</v>
      </c>
      <c r="AJ23" s="23">
        <f>AG23+AH23</f>
        <v>1152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1087</v>
      </c>
      <c r="AI24" s="28">
        <f>'31.Spieltag'!AK24</f>
        <v>17</v>
      </c>
      <c r="AJ24" s="23">
        <f>AG24+AH24</f>
        <v>1132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1222</v>
      </c>
      <c r="AI8" s="28">
        <f>'32.Spieltag'!AK8</f>
        <v>1</v>
      </c>
      <c r="AJ8" s="23">
        <f t="shared" ref="AJ8:AJ19" si="10">AG8+AH8</f>
        <v>1267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1220</v>
      </c>
      <c r="AI9" s="28">
        <f>'32.Spieltag'!AK9</f>
        <v>2</v>
      </c>
      <c r="AJ9" s="23">
        <f t="shared" si="10"/>
        <v>1265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1218</v>
      </c>
      <c r="AI10" s="28">
        <f>'32.Spieltag'!AK10</f>
        <v>3</v>
      </c>
      <c r="AJ10" s="23">
        <f t="shared" si="10"/>
        <v>1263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1218</v>
      </c>
      <c r="AI11" s="28">
        <f>'32.Spieltag'!AK11</f>
        <v>3</v>
      </c>
      <c r="AJ11" s="23">
        <f t="shared" si="10"/>
        <v>1263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1215</v>
      </c>
      <c r="AI12" s="28">
        <f>'32.Spieltag'!AK12</f>
        <v>5</v>
      </c>
      <c r="AJ12" s="23">
        <f t="shared" si="10"/>
        <v>1260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5</v>
      </c>
      <c r="B13" s="78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1215</v>
      </c>
      <c r="AI13" s="28">
        <f>'32.Spieltag'!AK13</f>
        <v>5</v>
      </c>
      <c r="AJ13" s="23">
        <f t="shared" si="10"/>
        <v>1260</v>
      </c>
      <c r="AK13" s="24">
        <f t="shared" si="11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1215</v>
      </c>
      <c r="AI14" s="28">
        <f>'32.Spieltag'!AK14</f>
        <v>5</v>
      </c>
      <c r="AJ14" s="23">
        <f t="shared" si="10"/>
        <v>1260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1211</v>
      </c>
      <c r="AI15" s="28">
        <f>'32.Spieltag'!AK15</f>
        <v>8</v>
      </c>
      <c r="AJ15" s="23">
        <f t="shared" si="10"/>
        <v>1256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1209</v>
      </c>
      <c r="AI16" s="28">
        <f>'32.Spieltag'!AK16</f>
        <v>9</v>
      </c>
      <c r="AJ16" s="23">
        <f t="shared" si="10"/>
        <v>1254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1209</v>
      </c>
      <c r="AI17" s="28">
        <f>'32.Spieltag'!AK17</f>
        <v>9</v>
      </c>
      <c r="AJ17" s="23">
        <f t="shared" si="10"/>
        <v>1254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1204</v>
      </c>
      <c r="AI18" s="28">
        <f>'32.Spieltag'!AK18</f>
        <v>11</v>
      </c>
      <c r="AJ18" s="23">
        <f t="shared" si="10"/>
        <v>1249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1201</v>
      </c>
      <c r="AI19" s="28">
        <f>'32.Spieltag'!AK19</f>
        <v>12</v>
      </c>
      <c r="AJ19" s="23">
        <f t="shared" si="10"/>
        <v>1246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1201</v>
      </c>
      <c r="AI20" s="28">
        <f>'32.Spieltag'!AK20</f>
        <v>12</v>
      </c>
      <c r="AJ20" s="23">
        <f>AG20+AH20</f>
        <v>1246</v>
      </c>
      <c r="AK20" s="24">
        <f t="shared" si="11"/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1196</v>
      </c>
      <c r="AI21" s="28">
        <f>'32.Spieltag'!AK21</f>
        <v>14</v>
      </c>
      <c r="AJ21" s="23">
        <f>AG21+AH21</f>
        <v>1241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1195</v>
      </c>
      <c r="AI22" s="28">
        <f>'32.Spieltag'!AK22</f>
        <v>15</v>
      </c>
      <c r="AJ22" s="23">
        <f>AG22+AH22</f>
        <v>1240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1152</v>
      </c>
      <c r="AI23" s="28">
        <f>'32.Spieltag'!AK23</f>
        <v>16</v>
      </c>
      <c r="AJ23" s="23">
        <f>AG23+AH23</f>
        <v>1197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1132</v>
      </c>
      <c r="AI24" s="28">
        <f>'32.Spieltag'!AK24</f>
        <v>17</v>
      </c>
      <c r="AJ24" s="23">
        <f>AG24+AH24</f>
        <v>1177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1267</v>
      </c>
      <c r="AI8" s="28">
        <f>'33.Spieltag'!AK8</f>
        <v>1</v>
      </c>
      <c r="AJ8" s="23">
        <f t="shared" ref="AJ8" si="10">AG8+AH8</f>
        <v>1312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1265</v>
      </c>
      <c r="AI9" s="28">
        <f>'33.Spieltag'!AK9</f>
        <v>2</v>
      </c>
      <c r="AJ9" s="23">
        <f t="shared" ref="AJ9:AJ24" si="21">AG9+AH9</f>
        <v>1310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1263</v>
      </c>
      <c r="AI10" s="28">
        <f>'33.Spieltag'!AK10</f>
        <v>3</v>
      </c>
      <c r="AJ10" s="23">
        <f t="shared" si="21"/>
        <v>1308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3</v>
      </c>
      <c r="B11" s="20" t="str">
        <f>'13.Spieltag'!B11</f>
        <v>UltraGE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1263</v>
      </c>
      <c r="AI11" s="28">
        <f>'33.Spieltag'!AK11</f>
        <v>3</v>
      </c>
      <c r="AJ11" s="23">
        <f t="shared" si="21"/>
        <v>1308</v>
      </c>
      <c r="AK11" s="24">
        <f t="shared" si="22"/>
        <v>3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Franzi04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1260</v>
      </c>
      <c r="AI12" s="28">
        <f>'33.Spieltag'!AK12</f>
        <v>5</v>
      </c>
      <c r="AJ12" s="23">
        <f t="shared" si="21"/>
        <v>1305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5</v>
      </c>
      <c r="B13" s="20" t="str">
        <f>'13.Spieltag'!B13</f>
        <v>Mike04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1260</v>
      </c>
      <c r="AI13" s="28">
        <f>'33.Spieltag'!AK13</f>
        <v>5</v>
      </c>
      <c r="AJ13" s="23">
        <f t="shared" si="21"/>
        <v>1305</v>
      </c>
      <c r="AK13" s="24">
        <f t="shared" si="22"/>
        <v>5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shiny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1260</v>
      </c>
      <c r="AI14" s="28">
        <f>'33.Spieltag'!AK14</f>
        <v>5</v>
      </c>
      <c r="AJ14" s="23">
        <f t="shared" si="21"/>
        <v>1305</v>
      </c>
      <c r="AK14" s="24">
        <f t="shared" si="22"/>
        <v>5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1256</v>
      </c>
      <c r="AI15" s="28">
        <f>'33.Spieltag'!AK15</f>
        <v>8</v>
      </c>
      <c r="AJ15" s="23">
        <f t="shared" si="21"/>
        <v>1301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jupp04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1254</v>
      </c>
      <c r="AI16" s="28">
        <f>'33.Spieltag'!AK16</f>
        <v>9</v>
      </c>
      <c r="AJ16" s="23">
        <f t="shared" si="21"/>
        <v>1299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Lola04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1254</v>
      </c>
      <c r="AI17" s="28">
        <f>'33.Spieltag'!AK17</f>
        <v>9</v>
      </c>
      <c r="AJ17" s="23">
        <f t="shared" si="21"/>
        <v>1299</v>
      </c>
      <c r="AK17" s="24">
        <f t="shared" si="22"/>
        <v>9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1249</v>
      </c>
      <c r="AI18" s="28">
        <f>'33.Spieltag'!AK18</f>
        <v>11</v>
      </c>
      <c r="AJ18" s="23">
        <f t="shared" si="21"/>
        <v>1294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1246</v>
      </c>
      <c r="AI19" s="28">
        <f>'33.Spieltag'!AK19</f>
        <v>12</v>
      </c>
      <c r="AJ19" s="23">
        <f t="shared" si="21"/>
        <v>1291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Thomas Bülles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1246</v>
      </c>
      <c r="AI20" s="28">
        <f>'33.Spieltag'!AK20</f>
        <v>12</v>
      </c>
      <c r="AJ20" s="23">
        <f t="shared" si="21"/>
        <v>1291</v>
      </c>
      <c r="AK20" s="24">
        <f t="shared" si="22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1241</v>
      </c>
      <c r="AI21" s="28">
        <f>'33.Spieltag'!AK21</f>
        <v>14</v>
      </c>
      <c r="AJ21" s="23">
        <f t="shared" si="21"/>
        <v>1286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1240</v>
      </c>
      <c r="AI22" s="28">
        <f>'33.Spieltag'!AK22</f>
        <v>15</v>
      </c>
      <c r="AJ22" s="23">
        <f t="shared" si="21"/>
        <v>1285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1197</v>
      </c>
      <c r="AI23" s="28">
        <f>'33.Spieltag'!AK23</f>
        <v>16</v>
      </c>
      <c r="AJ23" s="23">
        <f t="shared" si="21"/>
        <v>1242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1177</v>
      </c>
      <c r="AI24" s="28">
        <f>'33.Spieltag'!AK24</f>
        <v>17</v>
      </c>
      <c r="AJ24" s="23">
        <f t="shared" si="21"/>
        <v>1222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2023-05-15T07:04:24Z</cp:lastPrinted>
  <dcterms:created xsi:type="dcterms:W3CDTF">1998-11-12T06:25:58Z</dcterms:created>
  <dcterms:modified xsi:type="dcterms:W3CDTF">2023-09-25T10:27:43Z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