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6B60CE2B-2627-4F94-A7DC-E8C0EA9C0131}" xr6:coauthVersionLast="47" xr6:coauthVersionMax="47" xr10:uidLastSave="{00000000-0000-0000-0000-000000000000}"/>
  <bookViews>
    <workbookView xWindow="-120" yWindow="-120" windowWidth="29040" windowHeight="15720" tabRatio="571" firstSheet="9" activeTab="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'10.Spieltag'!$A$4:$AK$24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9" i="30" l="1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8"/>
  <c r="H9" i="28"/>
  <c r="K9" i="28"/>
  <c r="N9" i="28"/>
  <c r="Q9" i="28"/>
  <c r="T9" i="28"/>
  <c r="W9" i="28"/>
  <c r="Z9" i="28"/>
  <c r="AC9" i="28"/>
  <c r="E10" i="28"/>
  <c r="H10" i="28"/>
  <c r="K10" i="28"/>
  <c r="N10" i="28"/>
  <c r="Q10" i="28"/>
  <c r="T10" i="28"/>
  <c r="W10" i="28"/>
  <c r="Z10" i="28"/>
  <c r="AC10" i="28"/>
  <c r="E11" i="28"/>
  <c r="H11" i="28"/>
  <c r="K11" i="28"/>
  <c r="N11" i="28"/>
  <c r="Q11" i="28"/>
  <c r="T11" i="28"/>
  <c r="W11" i="28"/>
  <c r="Z11" i="28"/>
  <c r="AC11" i="28"/>
  <c r="E12" i="28"/>
  <c r="H12" i="28"/>
  <c r="K12" i="28"/>
  <c r="N12" i="28"/>
  <c r="Q12" i="28"/>
  <c r="T12" i="28"/>
  <c r="W12" i="28"/>
  <c r="Z12" i="28"/>
  <c r="AC12" i="28"/>
  <c r="E13" i="28"/>
  <c r="H13" i="28"/>
  <c r="K13" i="28"/>
  <c r="N13" i="28"/>
  <c r="Q13" i="28"/>
  <c r="T13" i="28"/>
  <c r="W13" i="28"/>
  <c r="Z13" i="28"/>
  <c r="AC13" i="28"/>
  <c r="E14" i="28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H21" i="28"/>
  <c r="K21" i="28"/>
  <c r="N21" i="28"/>
  <c r="Q21" i="28"/>
  <c r="T21" i="28"/>
  <c r="W21" i="28"/>
  <c r="Z21" i="28"/>
  <c r="AC21" i="28"/>
  <c r="E22" i="28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W9" i="26"/>
  <c r="Z9" i="26"/>
  <c r="AC9" i="26"/>
  <c r="E10" i="26"/>
  <c r="H10" i="26"/>
  <c r="K10" i="26"/>
  <c r="N10" i="26"/>
  <c r="Q10" i="26"/>
  <c r="T10" i="26"/>
  <c r="W10" i="26"/>
  <c r="Z10" i="26"/>
  <c r="AC10" i="26"/>
  <c r="E11" i="26"/>
  <c r="H11" i="26"/>
  <c r="K11" i="26"/>
  <c r="N11" i="26"/>
  <c r="Q11" i="26"/>
  <c r="T11" i="26"/>
  <c r="W11" i="26"/>
  <c r="Z11" i="26"/>
  <c r="AC11" i="26"/>
  <c r="E12" i="26"/>
  <c r="H12" i="26"/>
  <c r="K12" i="26"/>
  <c r="N12" i="26"/>
  <c r="Q12" i="26"/>
  <c r="T12" i="26"/>
  <c r="W12" i="26"/>
  <c r="Z12" i="26"/>
  <c r="AC12" i="26"/>
  <c r="E13" i="26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3"/>
  <c r="H9" i="23"/>
  <c r="K9" i="23"/>
  <c r="N9" i="23"/>
  <c r="Q9" i="23"/>
  <c r="T9" i="23"/>
  <c r="W9" i="23"/>
  <c r="Z9" i="23"/>
  <c r="AC9" i="23"/>
  <c r="E10" i="23"/>
  <c r="H10" i="23"/>
  <c r="K10" i="23"/>
  <c r="N10" i="23"/>
  <c r="Q10" i="23"/>
  <c r="T10" i="23"/>
  <c r="W10" i="23"/>
  <c r="Z10" i="23"/>
  <c r="AC10" i="23"/>
  <c r="E11" i="23"/>
  <c r="H11" i="23"/>
  <c r="K11" i="23"/>
  <c r="N11" i="23"/>
  <c r="Q11" i="23"/>
  <c r="T11" i="23"/>
  <c r="W11" i="23"/>
  <c r="Z11" i="23"/>
  <c r="AC11" i="23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K20" i="35"/>
  <c r="K21" i="35"/>
  <c r="K22" i="35"/>
  <c r="K23" i="35"/>
  <c r="K24" i="35"/>
  <c r="J20" i="35"/>
  <c r="J21" i="35"/>
  <c r="J22" i="35"/>
  <c r="J23" i="35"/>
  <c r="J24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K24" i="35"/>
  <c r="AO24" i="35"/>
  <c r="AO23" i="35"/>
  <c r="AL24" i="35"/>
  <c r="AM24" i="35"/>
  <c r="AN24" i="35"/>
  <c r="AK23" i="35"/>
  <c r="AL23" i="35"/>
  <c r="AM23" i="35"/>
  <c r="AP24" i="35" l="1"/>
  <c r="AQ24" i="35"/>
  <c r="AQ23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8"/>
  <c r="Z8" i="28"/>
  <c r="W8" i="28"/>
  <c r="T8" i="28"/>
  <c r="Q8" i="28"/>
  <c r="N8" i="28"/>
  <c r="K8" i="28"/>
  <c r="H8" i="28"/>
  <c r="E8" i="28"/>
  <c r="AC8" i="26"/>
  <c r="Z8" i="26"/>
  <c r="W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E8" i="23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B24" i="19"/>
  <c r="B24" i="9" s="1"/>
  <c r="B24" i="8" s="1"/>
  <c r="B24" i="33" s="1"/>
  <c r="B24" i="32" s="1"/>
  <c r="B24" i="31" s="1"/>
  <c r="B24" i="30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8" s="1"/>
  <c r="B16" i="26" s="1"/>
  <c r="B16" i="25" s="1"/>
  <c r="B15" i="9"/>
  <c r="B15" i="8" s="1"/>
  <c r="B15" i="33" s="1"/>
  <c r="B15" i="32" s="1"/>
  <c r="B15" i="31" s="1"/>
  <c r="B15" i="30" s="1"/>
  <c r="B15" i="28" s="1"/>
  <c r="B15" i="26" s="1"/>
  <c r="B15" i="25" s="1"/>
  <c r="L19" i="35"/>
  <c r="B22" i="9"/>
  <c r="B22" i="8" s="1"/>
  <c r="B22" i="33" s="1"/>
  <c r="B22" i="32" s="1"/>
  <c r="B22" i="31" s="1"/>
  <c r="B22" i="30" s="1"/>
  <c r="B22" i="28" s="1"/>
  <c r="B22" i="26" s="1"/>
  <c r="B22" i="25" s="1"/>
  <c r="AG22" i="21"/>
  <c r="S17" i="35" s="1"/>
  <c r="B23" i="19"/>
  <c r="B23" i="9" s="1"/>
  <c r="B23" i="8" s="1"/>
  <c r="B23" i="33" s="1"/>
  <c r="B23" i="32" s="1"/>
  <c r="B23" i="31" s="1"/>
  <c r="B23" i="30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8" s="1"/>
  <c r="B13" i="26" s="1"/>
  <c r="B13" i="25" s="1"/>
  <c r="B11" i="9"/>
  <c r="B11" i="8" s="1"/>
  <c r="B11" i="33" s="1"/>
  <c r="B11" i="32" s="1"/>
  <c r="B11" i="31" s="1"/>
  <c r="B11" i="30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8" s="1"/>
  <c r="B21" i="26" s="1"/>
  <c r="B21" i="25" s="1"/>
  <c r="B10" i="9"/>
  <c r="B10" i="8" s="1"/>
  <c r="B10" i="33" s="1"/>
  <c r="B10" i="32" s="1"/>
  <c r="B10" i="31" s="1"/>
  <c r="B10" i="30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8" s="1"/>
  <c r="B20" i="26" s="1"/>
  <c r="B20" i="25" s="1"/>
  <c r="B8" i="9"/>
  <c r="B8" i="8" s="1"/>
  <c r="B8" i="33" s="1"/>
  <c r="B8" i="32" s="1"/>
  <c r="B8" i="31" s="1"/>
  <c r="B8" i="30" s="1"/>
  <c r="B8" i="28" s="1"/>
  <c r="B8" i="26" s="1"/>
  <c r="B8" i="25" s="1"/>
  <c r="L20" i="35"/>
  <c r="L17" i="35"/>
  <c r="L15" i="35"/>
  <c r="AG21" i="24"/>
  <c r="P16" i="35" s="1"/>
  <c r="B18" i="9"/>
  <c r="B18" i="8" s="1"/>
  <c r="B18" i="33" s="1"/>
  <c r="B18" i="32" s="1"/>
  <c r="B18" i="31" s="1"/>
  <c r="B18" i="30" s="1"/>
  <c r="B18" i="28" s="1"/>
  <c r="B18" i="26" s="1"/>
  <c r="B18" i="25" s="1"/>
  <c r="B17" i="9"/>
  <c r="B17" i="8" s="1"/>
  <c r="B17" i="33" s="1"/>
  <c r="B17" i="32" s="1"/>
  <c r="B17" i="31" s="1"/>
  <c r="B17" i="30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8" s="1"/>
  <c r="B14" i="26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L21" i="35"/>
  <c r="L18" i="35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8" s="1"/>
  <c r="B12" i="33" s="1"/>
  <c r="B12" i="32" s="1"/>
  <c r="B12" i="31" s="1"/>
  <c r="B12" i="30" s="1"/>
  <c r="B1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30" s="1"/>
  <c r="B9" i="28" s="1"/>
  <c r="B9" i="26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L16" i="35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AG22" i="30"/>
  <c r="K17" i="35" s="1"/>
  <c r="AG23" i="30"/>
  <c r="K18" i="35" s="1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20" i="4" l="1"/>
  <c r="B20" i="34"/>
  <c r="B10" i="18"/>
  <c r="B10" i="34"/>
  <c r="B21" i="15"/>
  <c r="B21" i="34"/>
  <c r="B16" i="10"/>
  <c r="B16" i="34"/>
  <c r="B11" i="5"/>
  <c r="B11" i="34"/>
  <c r="B13" i="22"/>
  <c r="B13" i="34"/>
  <c r="B18" i="7"/>
  <c r="B18" i="34"/>
  <c r="B17" i="5"/>
  <c r="B17" i="34"/>
  <c r="B22" i="22"/>
  <c r="B22" i="34"/>
  <c r="B15" i="5"/>
  <c r="B15" i="34"/>
  <c r="AK20" i="35"/>
  <c r="AM20" i="35"/>
  <c r="AN20" i="35"/>
  <c r="AO20" i="35"/>
  <c r="AL20" i="35"/>
  <c r="AL21" i="35"/>
  <c r="AM21" i="35"/>
  <c r="AK21" i="35"/>
  <c r="AN21" i="35"/>
  <c r="AO21" i="35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7" l="1"/>
  <c r="B19" i="34"/>
  <c r="AQ21" i="35"/>
  <c r="AQ20" i="35"/>
  <c r="AP20" i="35"/>
  <c r="AP21" i="35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AG13" i="23"/>
  <c r="Q8" i="35" s="1"/>
  <c r="AG8" i="23"/>
  <c r="L6" i="35"/>
  <c r="L4" i="35"/>
  <c r="L14" i="35"/>
  <c r="L3" i="35"/>
  <c r="L8" i="35"/>
  <c r="L13" i="35"/>
  <c r="L10" i="35"/>
  <c r="AG11" i="30"/>
  <c r="K6" i="35" s="1"/>
  <c r="AG19" i="30"/>
  <c r="K14" i="35" s="1"/>
  <c r="AG13" i="30"/>
  <c r="K8" i="35" s="1"/>
  <c r="AG18" i="30"/>
  <c r="K13" i="35" s="1"/>
  <c r="AG8" i="30"/>
  <c r="K3" i="35" s="1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L11" i="35"/>
  <c r="L5" i="35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L9" i="35"/>
  <c r="AG18" i="25"/>
  <c r="O13" i="35" s="1"/>
  <c r="AG15" i="26"/>
  <c r="N10" i="35" s="1"/>
  <c r="AG9" i="26"/>
  <c r="N4" i="35" s="1"/>
  <c r="AG12" i="28"/>
  <c r="M7" i="35" s="1"/>
  <c r="L12" i="35"/>
  <c r="AG13" i="25"/>
  <c r="O8" i="35" s="1"/>
  <c r="O28" i="35" s="1"/>
  <c r="AG8" i="25"/>
  <c r="AG18" i="26"/>
  <c r="N13" i="35" s="1"/>
  <c r="AG15" i="28"/>
  <c r="M10" i="35" s="1"/>
  <c r="AG9" i="28"/>
  <c r="M4" i="35" s="1"/>
  <c r="L7" i="35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AO3" i="35" l="1"/>
  <c r="AK3" i="35"/>
  <c r="AN3" i="35"/>
  <c r="AM3" i="35"/>
  <c r="AL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Q13" i="35" l="1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5" i="28"/>
  <c r="AJ15" i="28" s="1"/>
  <c r="AH10" i="30"/>
  <c r="AJ10" i="30" s="1"/>
  <c r="AH9" i="30"/>
  <c r="AJ9" i="30" s="1"/>
  <c r="AH18" i="28" l="1"/>
  <c r="AJ18" i="28" s="1"/>
  <c r="AH15" i="26"/>
  <c r="AJ15" i="26" s="1"/>
  <c r="AH8" i="28"/>
  <c r="AJ8" i="28" s="1"/>
  <c r="AH11" i="28"/>
  <c r="AJ11" i="28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K15" i="30"/>
  <c r="A15" i="30" s="1"/>
  <c r="AK16" i="30"/>
  <c r="A17" i="31"/>
  <c r="AH15" i="18"/>
  <c r="AJ15" i="18" s="1"/>
  <c r="AH9" i="20"/>
  <c r="AJ9" i="20" s="1"/>
  <c r="AK8" i="30"/>
  <c r="AH16" i="20"/>
  <c r="AJ16" i="20" s="1"/>
  <c r="AH13" i="28"/>
  <c r="AJ13" i="28" s="1"/>
  <c r="AH18" i="10"/>
  <c r="AJ18" i="10" s="1"/>
  <c r="AK12" i="30"/>
  <c r="AK9" i="30"/>
  <c r="AH14" i="20"/>
  <c r="AJ14" i="20" s="1"/>
  <c r="AK14" i="30"/>
  <c r="AK11" i="30"/>
  <c r="AK13" i="30"/>
  <c r="A13" i="30" s="1"/>
  <c r="AI18" i="30"/>
  <c r="AK17" i="30"/>
  <c r="A17" i="30" s="1"/>
  <c r="AK19" i="30"/>
  <c r="AK10" i="30"/>
  <c r="A10" i="30" s="1"/>
  <c r="AH8" i="10"/>
  <c r="AJ8" i="10" s="1"/>
  <c r="AH11" i="10"/>
  <c r="AJ11" i="10" s="1"/>
  <c r="AH10" i="20"/>
  <c r="AJ10" i="20" s="1"/>
  <c r="AI20" i="28" l="1"/>
  <c r="AI22" i="28"/>
  <c r="AH12" i="26"/>
  <c r="AJ12" i="26" s="1"/>
  <c r="A20" i="30"/>
  <c r="A22" i="30"/>
  <c r="A21" i="30"/>
  <c r="A23" i="30"/>
  <c r="A25" i="30"/>
  <c r="A26" i="30"/>
  <c r="A18" i="30"/>
  <c r="A9" i="30"/>
  <c r="A16" i="30"/>
  <c r="A8" i="30"/>
  <c r="A19" i="30"/>
  <c r="A14" i="30"/>
  <c r="A11" i="30"/>
  <c r="A12" i="30"/>
  <c r="AH10" i="10"/>
  <c r="AJ10" i="10" s="1"/>
  <c r="AH11" i="18"/>
  <c r="AJ11" i="18" s="1"/>
  <c r="AH17" i="28"/>
  <c r="AJ17" i="28" s="1"/>
  <c r="AH18" i="18"/>
  <c r="AJ18" i="18" s="1"/>
  <c r="AH9" i="10"/>
  <c r="AJ9" i="10" s="1"/>
  <c r="AH19" i="28"/>
  <c r="AJ19" i="28" s="1"/>
  <c r="AH8" i="18"/>
  <c r="AJ8" i="18" s="1"/>
  <c r="AH14" i="10"/>
  <c r="AJ14" i="10" s="1"/>
  <c r="AH13" i="26"/>
  <c r="AJ13" i="26" s="1"/>
  <c r="AH15" i="7"/>
  <c r="AJ15" i="7" s="1"/>
  <c r="AH16" i="10"/>
  <c r="AJ16" i="10" s="1"/>
  <c r="AK21" i="28" l="1"/>
  <c r="A21" i="28" s="1"/>
  <c r="AI21" i="28"/>
  <c r="AK22" i="28"/>
  <c r="AK20" i="28"/>
  <c r="AI23" i="28"/>
  <c r="AK24" i="28"/>
  <c r="AK23" i="28"/>
  <c r="AH12" i="25"/>
  <c r="AJ12" i="25" s="1"/>
  <c r="AI24" i="28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I19" i="28"/>
  <c r="AI16" i="28"/>
  <c r="AH8" i="7"/>
  <c r="AJ8" i="7" s="1"/>
  <c r="AH19" i="26"/>
  <c r="AJ19" i="26" s="1"/>
  <c r="AK19" i="28"/>
  <c r="AH18" i="7"/>
  <c r="AJ18" i="7" s="1"/>
  <c r="AH11" i="7"/>
  <c r="AJ11" i="7" s="1"/>
  <c r="AI10" i="28"/>
  <c r="AH15" i="15"/>
  <c r="AJ15" i="15" s="1"/>
  <c r="AI12" i="28"/>
  <c r="AH16" i="18"/>
  <c r="AJ16" i="18" s="1"/>
  <c r="AI15" i="28"/>
  <c r="AH13" i="25"/>
  <c r="AJ13" i="25" s="1"/>
  <c r="AH13" i="24" s="1"/>
  <c r="AI13" i="28"/>
  <c r="AI11" i="28"/>
  <c r="AI17" i="28"/>
  <c r="AK11" i="28"/>
  <c r="AI8" i="28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<sst xmlns="http://schemas.openxmlformats.org/spreadsheetml/2006/main" count="4655" uniqueCount="102">
  <si>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</si>
  <si>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</si>
  <si>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</si>
  <si>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</si>
  <si>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</si>
  <si>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</si>
  <si>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</si>
  <si>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</si>
  <si>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</si>
  <si>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</si>
  <si>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</si>
  <si>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</si>
  <si>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</si>
  <si>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</si>
  <si>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</si>
  <si>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</si>
  <si>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</si>
  <si>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</si>
  <si>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</si>
  <si>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</si>
  <si>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</si>
  <si>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</si>
  <si>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</si>
  <si>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</si>
  <si>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</si>
  <si>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</si>
  <si>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</si>
  <si>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</si>
  <si>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</si>
  <si>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</si>
  <si>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</si>
  <si>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</si>
  <si>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</si>
  <si>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</si>
  <si>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</si>
  <si>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</si>
  <si>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</si>
  <si>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</si>
  <si>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</si>
  <si>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</si>
  <si>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</si>
  <si>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</si>
  <si>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</si>
  <si>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</si>
  <si>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</si>
  <si>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</si>
  <si>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</si>
  <si>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</si>
  <si>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</si>
  <si>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</si>
  <si>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</si>
  <si>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</si>
  <si>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</si>
  <si>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</si>
  <si>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</si>
  <si>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</si>
  <si>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</si>
  <si>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</si>
  <si>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</si>
  <si>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</si>
  <si>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</si>
  <si>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</si>
  <si>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</si>
  <si>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</si>
  <si>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</si>
  <si>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</si>
  <si>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</si>
  <si>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</si>
  <si>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</si>
  <si>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</si>
  <si>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</si>
  <si>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</si>
  <si>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</si>
  <si>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</si>
  <si>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</si>
  <si>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</si>
  <si>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</si>
  <si>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</si>
  <si>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</si>
  <si>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</si>
  <si>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</si>
  <si>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</si>
  <si>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</si>
  <si>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</si>
  <si>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</si>
  <si>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</si>
  <si>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</si>
  <si>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</si>
  <si>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</si>
  <si>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</si>
  <si>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</si>
  <si>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</si>
  <si>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</si>
  <si>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</si>
  <si>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</si>
  <si>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</si>
  <si>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</si>
  <si>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</si>
  <si>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</si>
  <si>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</si>
  <si>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</si>
  <si>
    <t>delze, Master, 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</si>
</sst>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AF7" sqref="A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88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91</v>
      </c>
      <c r="V8" s="18" t="s">
        <v>12</v>
      </c>
      <c r="W8" s="7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89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Delze1312</v>
      </c>
      <c r="C9" s="17" t="s">
        <v>12</v>
      </c>
      <c r="D9" s="18" t="s">
        <v>89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88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89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88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88</v>
      </c>
      <c r="W9" s="7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88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88</v>
      </c>
      <c r="K10" s="19">
        <f t="shared" si="13"/>
        <v>0</v>
      </c>
      <c r="L10" s="17" t="s">
        <v>12</v>
      </c>
      <c r="M10" s="18" t="s">
        <v>88</v>
      </c>
      <c r="N10" s="19" t="str">
        <f t="shared" si="14"/>
        <v>3</v>
      </c>
      <c r="O10" s="17" t="s">
        <v>88</v>
      </c>
      <c r="P10" s="18" t="s">
        <v>2</v>
      </c>
      <c r="Q10" s="19">
        <f t="shared" si="15"/>
        <v>0</v>
      </c>
      <c r="R10" s="17" t="s">
        <v>2</v>
      </c>
      <c r="S10" s="18" t="s">
        <v>88</v>
      </c>
      <c r="T10" s="19" t="str">
        <f t="shared" si="16"/>
        <v>2</v>
      </c>
      <c r="U10" s="17" t="s">
        <v>88</v>
      </c>
      <c r="V10" s="18" t="s">
        <v>88</v>
      </c>
      <c r="W10" s="77">
        <f t="shared" si="17"/>
        <v>0</v>
      </c>
      <c r="X10" s="17" t="s">
        <v>12</v>
      </c>
      <c r="Y10" s="18" t="s">
        <v>88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88</v>
      </c>
      <c r="E11" s="19">
        <f t="shared" si="11"/>
        <v>0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>
        <f t="shared" si="13"/>
        <v>0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>
        <f t="shared" si="15"/>
        <v>0</v>
      </c>
      <c r="R11" s="17" t="s">
        <v>12</v>
      </c>
      <c r="S11" s="18" t="s">
        <v>89</v>
      </c>
      <c r="T11" s="19" t="str">
        <f t="shared" si="16"/>
        <v>2</v>
      </c>
      <c r="U11" s="17" t="s">
        <v>12</v>
      </c>
      <c r="V11" s="18" t="s">
        <v>88</v>
      </c>
      <c r="W11" s="77">
        <f t="shared" si="17"/>
        <v>0</v>
      </c>
      <c r="X11" s="17" t="s">
        <v>12</v>
      </c>
      <c r="Y11" s="18" t="s">
        <v>88</v>
      </c>
      <c r="Z11" s="19">
        <f t="shared" si="18"/>
        <v>0</v>
      </c>
      <c r="AA11" s="17" t="s">
        <v>89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88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2</v>
      </c>
      <c r="M12" s="18" t="s">
        <v>88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19" t="str">
        <f t="shared" si="16"/>
        <v>2</v>
      </c>
      <c r="U12" s="17" t="s">
        <v>12</v>
      </c>
      <c r="V12" s="18" t="s">
        <v>88</v>
      </c>
      <c r="W12" s="77">
        <f t="shared" si="17"/>
        <v>0</v>
      </c>
      <c r="X12" s="17" t="s">
        <v>12</v>
      </c>
      <c r="Y12" s="18" t="s">
        <v>88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78" t="str">
        <f>'8.Spieltag'!B13</f>
        <v>Lola04</v>
      </c>
      <c r="C13" s="17" t="s">
        <v>2</v>
      </c>
      <c r="D13" s="18" t="s">
        <v>88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88</v>
      </c>
      <c r="M13" s="18" t="s">
        <v>88</v>
      </c>
      <c r="N13" s="19">
        <f t="shared" si="14"/>
        <v>0</v>
      </c>
      <c r="O13" s="17" t="s">
        <v>12</v>
      </c>
      <c r="P13" s="18" t="s">
        <v>88</v>
      </c>
      <c r="Q13" s="19">
        <f t="shared" si="15"/>
        <v>0</v>
      </c>
      <c r="R13" s="17" t="s">
        <v>12</v>
      </c>
      <c r="S13" s="18" t="s">
        <v>88</v>
      </c>
      <c r="T13" s="19" t="str">
        <f t="shared" si="16"/>
        <v>2</v>
      </c>
      <c r="U13" s="17" t="s">
        <v>12</v>
      </c>
      <c r="V13" s="18" t="s">
        <v>88</v>
      </c>
      <c r="W13" s="77">
        <f t="shared" si="17"/>
        <v>0</v>
      </c>
      <c r="X13" s="17" t="s">
        <v>12</v>
      </c>
      <c r="Y13" s="18" t="s">
        <v>89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88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3</v>
      </c>
      <c r="O14" s="17" t="s">
        <v>88</v>
      </c>
      <c r="P14" s="18" t="s">
        <v>2</v>
      </c>
      <c r="Q14" s="19">
        <f t="shared" si="15"/>
        <v>0</v>
      </c>
      <c r="R14" s="17" t="s">
        <v>2</v>
      </c>
      <c r="S14" s="18" t="s">
        <v>88</v>
      </c>
      <c r="T14" s="19" t="str">
        <f t="shared" si="16"/>
        <v>2</v>
      </c>
      <c r="U14" s="17" t="s">
        <v>2</v>
      </c>
      <c r="V14" s="18" t="s">
        <v>88</v>
      </c>
      <c r="W14" s="77">
        <f t="shared" si="17"/>
        <v>0</v>
      </c>
      <c r="X14" s="17" t="s">
        <v>2</v>
      </c>
      <c r="Y14" s="18" t="s">
        <v>88</v>
      </c>
      <c r="Z14" s="19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89</v>
      </c>
      <c r="E15" s="19">
        <f t="shared" si="11"/>
        <v>0</v>
      </c>
      <c r="F15" s="17" t="s">
        <v>12</v>
      </c>
      <c r="G15" s="18" t="s">
        <v>88</v>
      </c>
      <c r="H15" s="19" t="str">
        <f t="shared" si="12"/>
        <v>2</v>
      </c>
      <c r="I15" s="17" t="s">
        <v>88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12</v>
      </c>
      <c r="S15" s="18" t="s">
        <v>89</v>
      </c>
      <c r="T15" s="19" t="str">
        <f t="shared" si="16"/>
        <v>2</v>
      </c>
      <c r="U15" s="17" t="s">
        <v>2</v>
      </c>
      <c r="V15" s="18" t="s">
        <v>88</v>
      </c>
      <c r="W15" s="77">
        <f t="shared" si="17"/>
        <v>0</v>
      </c>
      <c r="X15" s="17" t="s">
        <v>12</v>
      </c>
      <c r="Y15" s="18" t="s">
        <v>88</v>
      </c>
      <c r="Z15" s="19">
        <f t="shared" si="18"/>
        <v>0</v>
      </c>
      <c r="AA15" s="17" t="s">
        <v>12</v>
      </c>
      <c r="AB15" s="18" t="s">
        <v>88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7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91</v>
      </c>
      <c r="D17" s="18" t="s">
        <v>88</v>
      </c>
      <c r="E17" s="19">
        <f t="shared" si="11"/>
        <v>0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88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3</v>
      </c>
      <c r="O17" s="17" t="s">
        <v>12</v>
      </c>
      <c r="P17" s="18" t="s">
        <v>91</v>
      </c>
      <c r="Q17" s="19">
        <f t="shared" si="15"/>
        <v>0</v>
      </c>
      <c r="R17" s="17" t="s">
        <v>12</v>
      </c>
      <c r="S17" s="18" t="s">
        <v>88</v>
      </c>
      <c r="T17" s="19" t="str">
        <f t="shared" si="16"/>
        <v>2</v>
      </c>
      <c r="U17" s="17" t="s">
        <v>12</v>
      </c>
      <c r="V17" s="18" t="s">
        <v>89</v>
      </c>
      <c r="W17" s="77">
        <f t="shared" si="17"/>
        <v>0</v>
      </c>
      <c r="X17" s="17" t="s">
        <v>91</v>
      </c>
      <c r="Y17" s="18" t="s">
        <v>88</v>
      </c>
      <c r="Z17" s="19">
        <f t="shared" si="18"/>
        <v>0</v>
      </c>
      <c r="AA17" s="17" t="s">
        <v>89</v>
      </c>
      <c r="AB17" s="18" t="s">
        <v>89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89</v>
      </c>
      <c r="E18" s="19">
        <f t="shared" si="11"/>
        <v>0</v>
      </c>
      <c r="F18" s="17" t="s">
        <v>12</v>
      </c>
      <c r="G18" s="18" t="s">
        <v>88</v>
      </c>
      <c r="H18" s="19" t="str">
        <f t="shared" si="12"/>
        <v>2</v>
      </c>
      <c r="I18" s="17" t="s">
        <v>12</v>
      </c>
      <c r="J18" s="18" t="s">
        <v>88</v>
      </c>
      <c r="K18" s="19">
        <f t="shared" si="13"/>
        <v>0</v>
      </c>
      <c r="L18" s="17" t="s">
        <v>89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19">
        <f t="shared" si="15"/>
        <v>0</v>
      </c>
      <c r="R18" s="17" t="s">
        <v>88</v>
      </c>
      <c r="S18" s="18" t="s">
        <v>12</v>
      </c>
      <c r="T18" s="19">
        <f t="shared" si="16"/>
        <v>0</v>
      </c>
      <c r="U18" s="17" t="s">
        <v>12</v>
      </c>
      <c r="V18" s="18" t="s">
        <v>88</v>
      </c>
      <c r="W18" s="77">
        <f t="shared" si="17"/>
        <v>0</v>
      </c>
      <c r="X18" s="17" t="s">
        <v>88</v>
      </c>
      <c r="Y18" s="18" t="s">
        <v>89</v>
      </c>
      <c r="Z18" s="19">
        <f t="shared" si="18"/>
        <v>0</v>
      </c>
      <c r="AA18" s="17" t="s">
        <v>89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7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89</v>
      </c>
      <c r="E20" s="19">
        <f t="shared" si="11"/>
        <v>0</v>
      </c>
      <c r="F20" s="17" t="s">
        <v>88</v>
      </c>
      <c r="G20" s="18" t="s">
        <v>89</v>
      </c>
      <c r="H20" s="19" t="str">
        <f t="shared" si="12"/>
        <v>2</v>
      </c>
      <c r="I20" s="17" t="s">
        <v>88</v>
      </c>
      <c r="J20" s="18" t="s">
        <v>88</v>
      </c>
      <c r="K20" s="19" t="str">
        <f t="shared" si="13"/>
        <v>5</v>
      </c>
      <c r="L20" s="17" t="s">
        <v>89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88</v>
      </c>
      <c r="V20" s="18" t="s">
        <v>89</v>
      </c>
      <c r="W20" s="77">
        <f t="shared" si="17"/>
        <v>0</v>
      </c>
      <c r="X20" s="17" t="s">
        <v>89</v>
      </c>
      <c r="Y20" s="18" t="s">
        <v>88</v>
      </c>
      <c r="Z20" s="19">
        <f t="shared" si="18"/>
        <v>0</v>
      </c>
      <c r="AA20" s="17" t="s">
        <v>12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88</v>
      </c>
      <c r="E21" s="19">
        <f t="shared" si="11"/>
        <v>0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3</v>
      </c>
      <c r="O21" s="17" t="s">
        <v>88</v>
      </c>
      <c r="P21" s="18" t="s">
        <v>2</v>
      </c>
      <c r="Q21" s="19">
        <f t="shared" si="15"/>
        <v>0</v>
      </c>
      <c r="R21" s="17" t="s">
        <v>12</v>
      </c>
      <c r="S21" s="18" t="s">
        <v>89</v>
      </c>
      <c r="T21" s="19" t="str">
        <f t="shared" si="16"/>
        <v>2</v>
      </c>
      <c r="U21" s="17" t="s">
        <v>12</v>
      </c>
      <c r="V21" s="18" t="s">
        <v>88</v>
      </c>
      <c r="W21" s="77">
        <f t="shared" si="17"/>
        <v>0</v>
      </c>
      <c r="X21" s="17" t="s">
        <v>12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88</v>
      </c>
      <c r="E22" s="19">
        <f t="shared" si="11"/>
        <v>0</v>
      </c>
      <c r="F22" s="17" t="s">
        <v>88</v>
      </c>
      <c r="G22" s="18" t="s">
        <v>12</v>
      </c>
      <c r="H22" s="19">
        <f t="shared" si="12"/>
        <v>0</v>
      </c>
      <c r="I22" s="17" t="s">
        <v>88</v>
      </c>
      <c r="J22" s="18" t="s">
        <v>88</v>
      </c>
      <c r="K22" s="19" t="str">
        <f t="shared" si="13"/>
        <v>5</v>
      </c>
      <c r="L22" s="17" t="s">
        <v>12</v>
      </c>
      <c r="M22" s="18" t="s">
        <v>88</v>
      </c>
      <c r="N22" s="19" t="str">
        <f t="shared" si="14"/>
        <v>3</v>
      </c>
      <c r="O22" s="17" t="s">
        <v>89</v>
      </c>
      <c r="P22" s="18" t="s">
        <v>2</v>
      </c>
      <c r="Q22" s="19">
        <f t="shared" si="15"/>
        <v>0</v>
      </c>
      <c r="R22" s="17" t="s">
        <v>12</v>
      </c>
      <c r="S22" s="18" t="s">
        <v>89</v>
      </c>
      <c r="T22" s="19" t="str">
        <f t="shared" si="16"/>
        <v>2</v>
      </c>
      <c r="U22" s="17" t="s">
        <v>12</v>
      </c>
      <c r="V22" s="18" t="s">
        <v>89</v>
      </c>
      <c r="W22" s="77">
        <f t="shared" si="17"/>
        <v>0</v>
      </c>
      <c r="X22" s="17" t="s">
        <v>12</v>
      </c>
      <c r="Y22" s="18" t="s">
        <v>89</v>
      </c>
      <c r="Z22" s="19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78" t="str">
        <f>'8.Spieltag'!B23</f>
        <v>Thomas Bülles</v>
      </c>
      <c r="C23" s="17" t="s">
        <v>91</v>
      </c>
      <c r="D23" s="18" t="s">
        <v>89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89</v>
      </c>
      <c r="J23" s="18" t="s">
        <v>12</v>
      </c>
      <c r="K23" s="19">
        <f t="shared" si="13"/>
        <v>0</v>
      </c>
      <c r="L23" s="17" t="s">
        <v>88</v>
      </c>
      <c r="M23" s="18" t="s">
        <v>2</v>
      </c>
      <c r="N23" s="19">
        <f t="shared" si="14"/>
        <v>0</v>
      </c>
      <c r="O23" s="17" t="s">
        <v>89</v>
      </c>
      <c r="P23" s="18" t="s">
        <v>2</v>
      </c>
      <c r="Q23" s="19">
        <f t="shared" si="15"/>
        <v>0</v>
      </c>
      <c r="R23" s="17" t="s">
        <v>2</v>
      </c>
      <c r="S23" s="18" t="s">
        <v>88</v>
      </c>
      <c r="T23" s="19" t="str">
        <f t="shared" si="16"/>
        <v>2</v>
      </c>
      <c r="U23" s="17" t="s">
        <v>12</v>
      </c>
      <c r="V23" s="18" t="s">
        <v>88</v>
      </c>
      <c r="W23" s="77">
        <f t="shared" si="17"/>
        <v>0</v>
      </c>
      <c r="X23" s="17" t="s">
        <v>12</v>
      </c>
      <c r="Y23" s="18" t="s">
        <v>89</v>
      </c>
      <c r="Z23" s="19">
        <f t="shared" si="18"/>
        <v>0</v>
      </c>
      <c r="AA23" s="17" t="s">
        <v>88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88</v>
      </c>
      <c r="E24" s="19">
        <f t="shared" si="11"/>
        <v>0</v>
      </c>
      <c r="F24" s="17" t="s">
        <v>12</v>
      </c>
      <c r="G24" s="18" t="s">
        <v>88</v>
      </c>
      <c r="H24" s="19" t="str">
        <f t="shared" si="12"/>
        <v>2</v>
      </c>
      <c r="I24" s="17" t="s">
        <v>12</v>
      </c>
      <c r="J24" s="18" t="s">
        <v>88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77">
        <f t="shared" si="17"/>
        <v>0</v>
      </c>
      <c r="X24" s="17" t="s">
        <v>12</v>
      </c>
      <c r="Y24" s="18" t="s">
        <v>88</v>
      </c>
      <c r="Z24" s="19">
        <f t="shared" si="18"/>
        <v>0</v>
      </c>
      <c r="AA24" s="17" t="s">
        <v>88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abSelected="1" workbookViewId="0">
      <selection activeCell="X14" sqref="X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2</v>
      </c>
      <c r="G7" s="68" t="s">
        <v>89</v>
      </c>
      <c r="H7" s="69" t="s">
        <v>1</v>
      </c>
      <c r="I7" s="68" t="s">
        <v>12</v>
      </c>
      <c r="J7" s="68" t="s">
        <v>89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92</v>
      </c>
      <c r="C8" s="17" t="s">
        <v>12</v>
      </c>
      <c r="D8" s="18" t="s">
        <v>88</v>
      </c>
      <c r="E8" s="19" t="s">
        <v>13</v>
      </c>
      <c r="F8" s="17" t="s">
        <v>2</v>
      </c>
      <c r="G8" s="18" t="s">
        <v>89</v>
      </c>
      <c r="H8" s="19" t="s">
        <v>13</v>
      </c>
      <c r="I8" s="17" t="s">
        <v>2</v>
      </c>
      <c r="J8" s="18" t="s">
        <v>88</v>
      </c>
      <c r="K8" s="19" t="s">
        <v>2</v>
      </c>
      <c r="L8" s="17" t="s">
        <v>12</v>
      </c>
      <c r="M8" s="18" t="s">
        <v>88</v>
      </c>
      <c r="N8" s="19">
        <v>0</v>
      </c>
      <c r="O8" s="17" t="s">
        <v>88</v>
      </c>
      <c r="P8" s="18" t="s">
        <v>88</v>
      </c>
      <c r="Q8" s="19">
        <v>0</v>
      </c>
      <c r="R8" s="17" t="s">
        <v>12</v>
      </c>
      <c r="S8" s="18" t="s">
        <v>88</v>
      </c>
      <c r="T8" s="19" t="s">
        <v>2</v>
      </c>
      <c r="U8" s="17" t="s">
        <v>88</v>
      </c>
      <c r="V8" s="18" t="s">
        <v>12</v>
      </c>
      <c r="W8" s="77">
        <v>0</v>
      </c>
      <c r="X8" s="17" t="s">
        <v>12</v>
      </c>
      <c r="Y8" s="18" t="s">
        <v>89</v>
      </c>
      <c r="Z8" s="19">
        <v>0</v>
      </c>
      <c r="AA8" s="17" t="s">
        <v>88</v>
      </c>
      <c r="AB8" s="18" t="s">
        <v>88</v>
      </c>
      <c r="AC8" s="19">
        <v>0</v>
      </c>
      <c r="AD8" s="27"/>
      <c r="AE8" s="25"/>
      <c r="AF8" s="19"/>
      <c r="AG8" s="20">
        <v>16</v>
      </c>
      <c r="AH8" s="21">
        <v>114</v>
      </c>
      <c r="AI8" s="28">
        <v>1</v>
      </c>
      <c r="AJ8" s="23">
        <v>130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69</v>
      </c>
      <c r="C9" s="17" t="s">
        <v>88</v>
      </c>
      <c r="D9" s="18" t="s">
        <v>12</v>
      </c>
      <c r="E9" s="19">
        <v>0</v>
      </c>
      <c r="F9" s="17" t="s">
        <v>88</v>
      </c>
      <c r="G9" s="18" t="s">
        <v>12</v>
      </c>
      <c r="H9" s="19">
        <v>0</v>
      </c>
      <c r="I9" s="17" t="s">
        <v>12</v>
      </c>
      <c r="J9" s="18" t="s">
        <v>88</v>
      </c>
      <c r="K9" s="19" t="s">
        <v>12</v>
      </c>
      <c r="L9" s="17" t="s">
        <v>88</v>
      </c>
      <c r="M9" s="18" t="s">
        <v>88</v>
      </c>
      <c r="N9" s="19" t="s">
        <v>2</v>
      </c>
      <c r="O9" s="17" t="s">
        <v>89</v>
      </c>
      <c r="P9" s="18" t="s">
        <v>89</v>
      </c>
      <c r="Q9" s="19">
        <v>0</v>
      </c>
      <c r="R9" s="17" t="s">
        <v>12</v>
      </c>
      <c r="S9" s="18" t="s">
        <v>89</v>
      </c>
      <c r="T9" s="19" t="s">
        <v>12</v>
      </c>
      <c r="U9" s="17" t="s">
        <v>89</v>
      </c>
      <c r="V9" s="18" t="s">
        <v>88</v>
      </c>
      <c r="W9" s="77">
        <v>0</v>
      </c>
      <c r="X9" s="17" t="s">
        <v>89</v>
      </c>
      <c r="Y9" s="18" t="s">
        <v>88</v>
      </c>
      <c r="Z9" s="19" t="s">
        <v>12</v>
      </c>
      <c r="AA9" s="17" t="s">
        <v>88</v>
      </c>
      <c r="AB9" s="18" t="s">
        <v>2</v>
      </c>
      <c r="AC9" s="19">
        <v>0</v>
      </c>
      <c r="AD9" s="27"/>
      <c r="AE9" s="25"/>
      <c r="AF9" s="19"/>
      <c r="AG9" s="20">
        <v>9</v>
      </c>
      <c r="AH9" s="21">
        <v>113</v>
      </c>
      <c r="AI9" s="28">
        <v>2</v>
      </c>
      <c r="AJ9" s="23">
        <v>122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2</v>
      </c>
      <c r="B10" s="20" t="s">
        <v>63</v>
      </c>
      <c r="C10" s="17" t="s">
        <v>12</v>
      </c>
      <c r="D10" s="18" t="s">
        <v>12</v>
      </c>
      <c r="E10" s="19">
        <v>0</v>
      </c>
      <c r="F10" s="17" t="s">
        <v>12</v>
      </c>
      <c r="G10" s="18" t="s">
        <v>88</v>
      </c>
      <c r="H10" s="19" t="s">
        <v>12</v>
      </c>
      <c r="I10" s="17" t="s">
        <v>12</v>
      </c>
      <c r="J10" s="18" t="s">
        <v>88</v>
      </c>
      <c r="K10" s="19" t="s">
        <v>12</v>
      </c>
      <c r="L10" s="17" t="s">
        <v>12</v>
      </c>
      <c r="M10" s="18" t="s">
        <v>12</v>
      </c>
      <c r="N10" s="19" t="s">
        <v>13</v>
      </c>
      <c r="O10" s="17" t="s">
        <v>88</v>
      </c>
      <c r="P10" s="18" t="s">
        <v>89</v>
      </c>
      <c r="Q10" s="19">
        <v>0</v>
      </c>
      <c r="R10" s="17" t="s">
        <v>12</v>
      </c>
      <c r="S10" s="18" t="s">
        <v>88</v>
      </c>
      <c r="T10" s="19" t="s">
        <v>2</v>
      </c>
      <c r="U10" s="17" t="s">
        <v>88</v>
      </c>
      <c r="V10" s="18" t="s">
        <v>2</v>
      </c>
      <c r="W10" s="77">
        <v>0</v>
      </c>
      <c r="X10" s="17" t="s">
        <v>88</v>
      </c>
      <c r="Y10" s="18" t="s">
        <v>12</v>
      </c>
      <c r="Z10" s="19" t="s">
        <v>12</v>
      </c>
      <c r="AA10" s="17" t="s">
        <v>12</v>
      </c>
      <c r="AB10" s="18" t="s">
        <v>88</v>
      </c>
      <c r="AC10" s="19" t="s">
        <v>12</v>
      </c>
      <c r="AD10" s="27"/>
      <c r="AE10" s="25"/>
      <c r="AF10" s="19"/>
      <c r="AG10" s="20">
        <v>16</v>
      </c>
      <c r="AH10" s="21">
        <v>106</v>
      </c>
      <c r="AI10" s="28">
        <v>4</v>
      </c>
      <c r="AJ10" s="23">
        <v>122</v>
      </c>
      <c r="AK10" s="24">
        <v>2</v>
      </c>
      <c r="AL10" s="72"/>
    </row>
    <row r="11" spans="1:41" ht="24.95" customHeight="1" thickBot="1" x14ac:dyDescent="0.25">
      <c r="A11" s="28">
        <v>2</v>
      </c>
      <c r="B11" s="20" t="s">
        <v>56</v>
      </c>
      <c r="C11" s="17" t="s">
        <v>12</v>
      </c>
      <c r="D11" s="18" t="s">
        <v>89</v>
      </c>
      <c r="E11" s="19" t="s">
        <v>12</v>
      </c>
      <c r="F11" s="17" t="s">
        <v>12</v>
      </c>
      <c r="G11" s="18" t="s">
        <v>88</v>
      </c>
      <c r="H11" s="19" t="s">
        <v>12</v>
      </c>
      <c r="I11" s="17" t="s">
        <v>2</v>
      </c>
      <c r="J11" s="18" t="s">
        <v>89</v>
      </c>
      <c r="K11" s="19" t="s">
        <v>12</v>
      </c>
      <c r="L11" s="17" t="s">
        <v>88</v>
      </c>
      <c r="M11" s="18" t="s">
        <v>88</v>
      </c>
      <c r="N11" s="19" t="s">
        <v>2</v>
      </c>
      <c r="O11" s="17" t="s">
        <v>12</v>
      </c>
      <c r="P11" s="18" t="s">
        <v>89</v>
      </c>
      <c r="Q11" s="19">
        <v>0</v>
      </c>
      <c r="R11" s="17" t="s">
        <v>12</v>
      </c>
      <c r="S11" s="18" t="s">
        <v>88</v>
      </c>
      <c r="T11" s="19" t="s">
        <v>2</v>
      </c>
      <c r="U11" s="17" t="s">
        <v>88</v>
      </c>
      <c r="V11" s="18" t="s">
        <v>12</v>
      </c>
      <c r="W11" s="77">
        <v>0</v>
      </c>
      <c r="X11" s="17" t="s">
        <v>89</v>
      </c>
      <c r="Y11" s="18" t="s">
        <v>88</v>
      </c>
      <c r="Z11" s="19" t="s">
        <v>12</v>
      </c>
      <c r="AA11" s="17" t="s">
        <v>88</v>
      </c>
      <c r="AB11" s="18" t="s">
        <v>89</v>
      </c>
      <c r="AC11" s="19" t="s">
        <v>12</v>
      </c>
      <c r="AD11" s="27"/>
      <c r="AE11" s="25"/>
      <c r="AF11" s="19"/>
      <c r="AG11" s="20">
        <v>16</v>
      </c>
      <c r="AH11" s="21">
        <v>106</v>
      </c>
      <c r="AI11" s="28">
        <v>4</v>
      </c>
      <c r="AJ11" s="23">
        <v>122</v>
      </c>
      <c r="AK11" s="24">
        <v>2</v>
      </c>
      <c r="AL11" s="1"/>
    </row>
    <row r="12" spans="1:41" ht="24.95" customHeight="1" thickBot="1" x14ac:dyDescent="0.25">
      <c r="A12" s="28">
        <v>5</v>
      </c>
      <c r="B12" s="20" t="s">
        <v>61</v>
      </c>
      <c r="C12" s="17" t="s">
        <v>2</v>
      </c>
      <c r="D12" s="18" t="s">
        <v>12</v>
      </c>
      <c r="E12" s="19" t="s">
        <v>2</v>
      </c>
      <c r="F12" s="17" t="s">
        <v>88</v>
      </c>
      <c r="G12" s="18" t="s">
        <v>88</v>
      </c>
      <c r="H12" s="19">
        <v>0</v>
      </c>
      <c r="I12" s="17" t="s">
        <v>91</v>
      </c>
      <c r="J12" s="18" t="s">
        <v>88</v>
      </c>
      <c r="K12" s="19" t="s">
        <v>12</v>
      </c>
      <c r="L12" s="17" t="s">
        <v>88</v>
      </c>
      <c r="M12" s="18" t="s">
        <v>12</v>
      </c>
      <c r="N12" s="19">
        <v>0</v>
      </c>
      <c r="O12" s="17" t="s">
        <v>12</v>
      </c>
      <c r="P12" s="18" t="s">
        <v>88</v>
      </c>
      <c r="Q12" s="19">
        <v>0</v>
      </c>
      <c r="R12" s="17" t="s">
        <v>12</v>
      </c>
      <c r="S12" s="18" t="s">
        <v>89</v>
      </c>
      <c r="T12" s="19" t="s">
        <v>12</v>
      </c>
      <c r="U12" s="17" t="s">
        <v>88</v>
      </c>
      <c r="V12" s="18" t="s">
        <v>91</v>
      </c>
      <c r="W12" s="77">
        <v>0</v>
      </c>
      <c r="X12" s="17" t="s">
        <v>88</v>
      </c>
      <c r="Y12" s="18" t="s">
        <v>2</v>
      </c>
      <c r="Z12" s="19" t="s">
        <v>13</v>
      </c>
      <c r="AA12" s="17" t="s">
        <v>88</v>
      </c>
      <c r="AB12" s="18" t="s">
        <v>12</v>
      </c>
      <c r="AC12" s="19">
        <v>0</v>
      </c>
      <c r="AD12" s="27"/>
      <c r="AE12" s="25"/>
      <c r="AF12" s="19"/>
      <c r="AG12" s="20">
        <v>12</v>
      </c>
      <c r="AH12" s="21">
        <v>106</v>
      </c>
      <c r="AI12" s="28">
        <v>4</v>
      </c>
      <c r="AJ12" s="23">
        <v>118</v>
      </c>
      <c r="AK12" s="24">
        <v>5</v>
      </c>
      <c r="AL12" s="1"/>
    </row>
    <row r="13" spans="1:41" ht="24.95" customHeight="1" thickBot="1" x14ac:dyDescent="0.25">
      <c r="A13" s="28">
        <v>6</v>
      </c>
      <c r="B13" s="20" t="s">
        <v>58</v>
      </c>
      <c r="C13" s="17" t="s">
        <v>88</v>
      </c>
      <c r="D13" s="18" t="s">
        <v>12</v>
      </c>
      <c r="E13" s="19">
        <v>0</v>
      </c>
      <c r="F13" s="17" t="s">
        <v>12</v>
      </c>
      <c r="G13" s="18" t="s">
        <v>88</v>
      </c>
      <c r="H13" s="19" t="s">
        <v>12</v>
      </c>
      <c r="I13" s="17" t="s">
        <v>2</v>
      </c>
      <c r="J13" s="18" t="s">
        <v>88</v>
      </c>
      <c r="K13" s="19" t="s">
        <v>2</v>
      </c>
      <c r="L13" s="17" t="s">
        <v>88</v>
      </c>
      <c r="M13" s="18" t="s">
        <v>12</v>
      </c>
      <c r="N13" s="19">
        <v>0</v>
      </c>
      <c r="O13" s="17" t="s">
        <v>88</v>
      </c>
      <c r="P13" s="18" t="s">
        <v>88</v>
      </c>
      <c r="Q13" s="19">
        <v>0</v>
      </c>
      <c r="R13" s="17" t="s">
        <v>12</v>
      </c>
      <c r="S13" s="18" t="s">
        <v>12</v>
      </c>
      <c r="T13" s="19">
        <v>0</v>
      </c>
      <c r="U13" s="17" t="s">
        <v>88</v>
      </c>
      <c r="V13" s="18" t="s">
        <v>12</v>
      </c>
      <c r="W13" s="77">
        <v>0</v>
      </c>
      <c r="X13" s="17" t="s">
        <v>12</v>
      </c>
      <c r="Y13" s="18" t="s">
        <v>88</v>
      </c>
      <c r="Z13" s="19">
        <v>0</v>
      </c>
      <c r="AA13" s="17" t="s">
        <v>12</v>
      </c>
      <c r="AB13" s="18" t="s">
        <v>88</v>
      </c>
      <c r="AC13" s="19" t="s">
        <v>12</v>
      </c>
      <c r="AD13" s="27"/>
      <c r="AE13" s="25"/>
      <c r="AF13" s="19"/>
      <c r="AG13" s="20">
        <v>7</v>
      </c>
      <c r="AH13" s="21">
        <v>109</v>
      </c>
      <c r="AI13" s="28">
        <v>3</v>
      </c>
      <c r="AJ13" s="23">
        <v>116</v>
      </c>
      <c r="AK13" s="24">
        <v>6</v>
      </c>
      <c r="AL13" s="1"/>
    </row>
    <row r="14" spans="1:41" ht="24.95" customHeight="1" thickBot="1" x14ac:dyDescent="0.25">
      <c r="A14" s="28">
        <v>7</v>
      </c>
      <c r="B14" s="20" t="s">
        <v>64</v>
      </c>
      <c r="C14" s="17" t="s">
        <v>12</v>
      </c>
      <c r="D14" s="18" t="s">
        <v>88</v>
      </c>
      <c r="E14" s="19" t="s">
        <v>13</v>
      </c>
      <c r="F14" s="17" t="s">
        <v>12</v>
      </c>
      <c r="G14" s="18" t="s">
        <v>88</v>
      </c>
      <c r="H14" s="19" t="s">
        <v>12</v>
      </c>
      <c r="I14" s="17" t="s">
        <v>12</v>
      </c>
      <c r="J14" s="18" t="s">
        <v>88</v>
      </c>
      <c r="K14" s="19" t="s">
        <v>12</v>
      </c>
      <c r="L14" s="17" t="s">
        <v>89</v>
      </c>
      <c r="M14" s="18" t="s">
        <v>12</v>
      </c>
      <c r="N14" s="19">
        <v>0</v>
      </c>
      <c r="O14" s="17" t="s">
        <v>88</v>
      </c>
      <c r="P14" s="18" t="s">
        <v>88</v>
      </c>
      <c r="Q14" s="19">
        <v>0</v>
      </c>
      <c r="R14" s="17" t="s">
        <v>88</v>
      </c>
      <c r="S14" s="18" t="s">
        <v>12</v>
      </c>
      <c r="T14" s="19">
        <v>0</v>
      </c>
      <c r="U14" s="17" t="s">
        <v>88</v>
      </c>
      <c r="V14" s="18" t="s">
        <v>12</v>
      </c>
      <c r="W14" s="77">
        <v>0</v>
      </c>
      <c r="X14" s="17" t="s">
        <v>89</v>
      </c>
      <c r="Y14" s="18" t="s">
        <v>88</v>
      </c>
      <c r="Z14" s="19" t="s">
        <v>12</v>
      </c>
      <c r="AA14" s="17" t="s">
        <v>88</v>
      </c>
      <c r="AB14" s="18" t="s">
        <v>12</v>
      </c>
      <c r="AC14" s="19">
        <v>0</v>
      </c>
      <c r="AD14" s="27"/>
      <c r="AE14" s="25"/>
      <c r="AF14" s="19"/>
      <c r="AG14" s="20">
        <v>11</v>
      </c>
      <c r="AH14" s="21">
        <v>104</v>
      </c>
      <c r="AI14" s="28">
        <v>7</v>
      </c>
      <c r="AJ14" s="23">
        <v>115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59</v>
      </c>
      <c r="C15" s="17" t="s">
        <v>2</v>
      </c>
      <c r="D15" s="18" t="s">
        <v>12</v>
      </c>
      <c r="E15" s="19" t="s">
        <v>2</v>
      </c>
      <c r="F15" s="17" t="s">
        <v>12</v>
      </c>
      <c r="G15" s="18" t="s">
        <v>12</v>
      </c>
      <c r="H15" s="19">
        <v>0</v>
      </c>
      <c r="I15" s="17" t="s">
        <v>88</v>
      </c>
      <c r="J15" s="18" t="s">
        <v>89</v>
      </c>
      <c r="K15" s="19" t="s">
        <v>12</v>
      </c>
      <c r="L15" s="17" t="s">
        <v>12</v>
      </c>
      <c r="M15" s="18" t="s">
        <v>2</v>
      </c>
      <c r="N15" s="19">
        <v>0</v>
      </c>
      <c r="O15" s="17" t="s">
        <v>2</v>
      </c>
      <c r="P15" s="18" t="s">
        <v>88</v>
      </c>
      <c r="Q15" s="19">
        <v>0</v>
      </c>
      <c r="R15" s="17" t="s">
        <v>88</v>
      </c>
      <c r="S15" s="18" t="s">
        <v>89</v>
      </c>
      <c r="T15" s="19" t="s">
        <v>2</v>
      </c>
      <c r="U15" s="17" t="s">
        <v>89</v>
      </c>
      <c r="V15" s="18" t="s">
        <v>88</v>
      </c>
      <c r="W15" s="77">
        <v>0</v>
      </c>
      <c r="X15" s="17" t="s">
        <v>88</v>
      </c>
      <c r="Y15" s="18" t="s">
        <v>2</v>
      </c>
      <c r="Z15" s="19" t="s">
        <v>13</v>
      </c>
      <c r="AA15" s="17" t="s">
        <v>12</v>
      </c>
      <c r="AB15" s="18" t="s">
        <v>88</v>
      </c>
      <c r="AC15" s="19" t="s">
        <v>12</v>
      </c>
      <c r="AD15" s="27"/>
      <c r="AE15" s="25"/>
      <c r="AF15" s="19"/>
      <c r="AG15" s="20">
        <v>15</v>
      </c>
      <c r="AH15" s="21">
        <v>98</v>
      </c>
      <c r="AI15" s="28">
        <v>9</v>
      </c>
      <c r="AJ15" s="23">
        <v>113</v>
      </c>
      <c r="AK15" s="24">
        <v>8</v>
      </c>
      <c r="AL15" s="1"/>
    </row>
    <row r="16" spans="1:41" ht="24.95" customHeight="1" thickBot="1" x14ac:dyDescent="0.25">
      <c r="A16" s="28">
        <v>8</v>
      </c>
      <c r="B16" s="20" t="s">
        <v>57</v>
      </c>
      <c r="C16" s="17" t="s">
        <v>12</v>
      </c>
      <c r="D16" s="18" t="s">
        <v>88</v>
      </c>
      <c r="E16" s="19" t="s">
        <v>13</v>
      </c>
      <c r="F16" s="17" t="s">
        <v>88</v>
      </c>
      <c r="G16" s="18" t="s">
        <v>88</v>
      </c>
      <c r="H16" s="19">
        <v>0</v>
      </c>
      <c r="I16" s="17" t="s">
        <v>12</v>
      </c>
      <c r="J16" s="18" t="s">
        <v>89</v>
      </c>
      <c r="K16" s="19" t="s">
        <v>13</v>
      </c>
      <c r="L16" s="17" t="s">
        <v>88</v>
      </c>
      <c r="M16" s="18" t="s">
        <v>12</v>
      </c>
      <c r="N16" s="19">
        <v>0</v>
      </c>
      <c r="O16" s="17" t="s">
        <v>12</v>
      </c>
      <c r="P16" s="18" t="s">
        <v>89</v>
      </c>
      <c r="Q16" s="19">
        <v>0</v>
      </c>
      <c r="R16" s="17" t="s">
        <v>88</v>
      </c>
      <c r="S16" s="18" t="s">
        <v>88</v>
      </c>
      <c r="T16" s="19">
        <v>0</v>
      </c>
      <c r="U16" s="17" t="s">
        <v>89</v>
      </c>
      <c r="V16" s="18" t="s">
        <v>12</v>
      </c>
      <c r="W16" s="77">
        <v>0</v>
      </c>
      <c r="X16" s="17" t="s">
        <v>88</v>
      </c>
      <c r="Y16" s="18" t="s">
        <v>89</v>
      </c>
      <c r="Z16" s="19">
        <v>0</v>
      </c>
      <c r="AA16" s="17" t="s">
        <v>88</v>
      </c>
      <c r="AB16" s="18" t="s">
        <v>12</v>
      </c>
      <c r="AC16" s="19">
        <v>0</v>
      </c>
      <c r="AD16" s="27"/>
      <c r="AE16" s="25"/>
      <c r="AF16" s="19"/>
      <c r="AG16" s="20">
        <v>10</v>
      </c>
      <c r="AH16" s="21">
        <v>103</v>
      </c>
      <c r="AI16" s="28">
        <v>8</v>
      </c>
      <c r="AJ16" s="23">
        <v>113</v>
      </c>
      <c r="AK16" s="24">
        <v>8</v>
      </c>
      <c r="AL16" s="1"/>
    </row>
    <row r="17" spans="1:38" ht="24.95" customHeight="1" thickBot="1" x14ac:dyDescent="0.25">
      <c r="A17" s="28">
        <v>10</v>
      </c>
      <c r="B17" s="78" t="s">
        <v>68</v>
      </c>
      <c r="C17" s="17" t="s">
        <v>12</v>
      </c>
      <c r="D17" s="18" t="s">
        <v>88</v>
      </c>
      <c r="E17" s="19" t="s">
        <v>13</v>
      </c>
      <c r="F17" s="17" t="s">
        <v>88</v>
      </c>
      <c r="G17" s="18" t="s">
        <v>89</v>
      </c>
      <c r="H17" s="19" t="s">
        <v>12</v>
      </c>
      <c r="I17" s="17" t="s">
        <v>88</v>
      </c>
      <c r="J17" s="18" t="s">
        <v>89</v>
      </c>
      <c r="K17" s="19" t="s">
        <v>12</v>
      </c>
      <c r="L17" s="17" t="s">
        <v>12</v>
      </c>
      <c r="M17" s="18" t="s">
        <v>88</v>
      </c>
      <c r="N17" s="19">
        <v>0</v>
      </c>
      <c r="O17" s="17" t="s">
        <v>88</v>
      </c>
      <c r="P17" s="18" t="s">
        <v>89</v>
      </c>
      <c r="Q17" s="19">
        <v>0</v>
      </c>
      <c r="R17" s="17" t="s">
        <v>12</v>
      </c>
      <c r="S17" s="18" t="s">
        <v>88</v>
      </c>
      <c r="T17" s="19" t="s">
        <v>2</v>
      </c>
      <c r="U17" s="17" t="s">
        <v>89</v>
      </c>
      <c r="V17" s="18" t="s">
        <v>88</v>
      </c>
      <c r="W17" s="77">
        <v>0</v>
      </c>
      <c r="X17" s="17" t="s">
        <v>12</v>
      </c>
      <c r="Y17" s="18" t="s">
        <v>88</v>
      </c>
      <c r="Z17" s="19">
        <v>0</v>
      </c>
      <c r="AA17" s="17" t="s">
        <v>12</v>
      </c>
      <c r="AB17" s="18" t="s">
        <v>88</v>
      </c>
      <c r="AC17" s="19" t="s">
        <v>12</v>
      </c>
      <c r="AD17" s="27"/>
      <c r="AE17" s="25"/>
      <c r="AF17" s="19"/>
      <c r="AG17" s="20">
        <v>14</v>
      </c>
      <c r="AH17" s="21">
        <v>97</v>
      </c>
      <c r="AI17" s="28">
        <v>10</v>
      </c>
      <c r="AJ17" s="23">
        <v>111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65</v>
      </c>
      <c r="C18" s="17" t="s">
        <v>12</v>
      </c>
      <c r="D18" s="18" t="s">
        <v>88</v>
      </c>
      <c r="E18" s="19" t="s">
        <v>13</v>
      </c>
      <c r="F18" s="17" t="s">
        <v>89</v>
      </c>
      <c r="G18" s="18" t="s">
        <v>88</v>
      </c>
      <c r="H18" s="19">
        <v>0</v>
      </c>
      <c r="I18" s="17" t="s">
        <v>12</v>
      </c>
      <c r="J18" s="18" t="s">
        <v>89</v>
      </c>
      <c r="K18" s="19" t="s">
        <v>13</v>
      </c>
      <c r="L18" s="17" t="s">
        <v>89</v>
      </c>
      <c r="M18" s="18" t="s">
        <v>12</v>
      </c>
      <c r="N18" s="19">
        <v>0</v>
      </c>
      <c r="O18" s="17" t="s">
        <v>89</v>
      </c>
      <c r="P18" s="18" t="s">
        <v>89</v>
      </c>
      <c r="Q18" s="19">
        <v>0</v>
      </c>
      <c r="R18" s="17" t="s">
        <v>12</v>
      </c>
      <c r="S18" s="18" t="s">
        <v>12</v>
      </c>
      <c r="T18" s="19">
        <v>0</v>
      </c>
      <c r="U18" s="17" t="s">
        <v>89</v>
      </c>
      <c r="V18" s="18" t="s">
        <v>2</v>
      </c>
      <c r="W18" s="77">
        <v>0</v>
      </c>
      <c r="X18" s="17" t="s">
        <v>12</v>
      </c>
      <c r="Y18" s="18" t="s">
        <v>88</v>
      </c>
      <c r="Z18" s="19">
        <v>0</v>
      </c>
      <c r="AA18" s="17" t="s">
        <v>88</v>
      </c>
      <c r="AB18" s="18" t="s">
        <v>12</v>
      </c>
      <c r="AC18" s="19">
        <v>0</v>
      </c>
      <c r="AD18" s="27"/>
      <c r="AE18" s="25"/>
      <c r="AF18" s="19"/>
      <c r="AG18" s="20">
        <v>10</v>
      </c>
      <c r="AH18" s="21">
        <v>97</v>
      </c>
      <c r="AI18" s="28">
        <v>10</v>
      </c>
      <c r="AJ18" s="23">
        <v>107</v>
      </c>
      <c r="AK18" s="24">
        <v>11</v>
      </c>
      <c r="AL18" s="1"/>
    </row>
    <row r="19" spans="1:38" ht="24.95" customHeight="1" thickBot="1" x14ac:dyDescent="0.25">
      <c r="A19" s="28">
        <v>12</v>
      </c>
      <c r="B19" s="78" t="s">
        <v>66</v>
      </c>
      <c r="C19" s="17" t="s">
        <v>2</v>
      </c>
      <c r="D19" s="18" t="s">
        <v>88</v>
      </c>
      <c r="E19" s="19" t="s">
        <v>12</v>
      </c>
      <c r="F19" s="17" t="s">
        <v>12</v>
      </c>
      <c r="G19" s="18" t="s">
        <v>88</v>
      </c>
      <c r="H19" s="19" t="s">
        <v>12</v>
      </c>
      <c r="I19" s="17" t="s">
        <v>2</v>
      </c>
      <c r="J19" s="18" t="s">
        <v>12</v>
      </c>
      <c r="K19" s="19" t="s">
        <v>12</v>
      </c>
      <c r="L19" s="17" t="s">
        <v>88</v>
      </c>
      <c r="M19" s="18" t="s">
        <v>2</v>
      </c>
      <c r="N19" s="19">
        <v>0</v>
      </c>
      <c r="O19" s="17" t="s">
        <v>12</v>
      </c>
      <c r="P19" s="18" t="s">
        <v>88</v>
      </c>
      <c r="Q19" s="19">
        <v>0</v>
      </c>
      <c r="R19" s="17" t="s">
        <v>2</v>
      </c>
      <c r="S19" s="18" t="s">
        <v>89</v>
      </c>
      <c r="T19" s="19" t="s">
        <v>12</v>
      </c>
      <c r="U19" s="17" t="s">
        <v>88</v>
      </c>
      <c r="V19" s="18" t="s">
        <v>12</v>
      </c>
      <c r="W19" s="77">
        <v>0</v>
      </c>
      <c r="X19" s="17" t="s">
        <v>88</v>
      </c>
      <c r="Y19" s="18" t="s">
        <v>89</v>
      </c>
      <c r="Z19" s="19">
        <v>0</v>
      </c>
      <c r="AA19" s="17" t="s">
        <v>12</v>
      </c>
      <c r="AB19" s="18" t="s">
        <v>89</v>
      </c>
      <c r="AC19" s="19" t="s">
        <v>2</v>
      </c>
      <c r="AD19" s="27"/>
      <c r="AE19" s="25"/>
      <c r="AF19" s="19"/>
      <c r="AG19" s="20">
        <v>11</v>
      </c>
      <c r="AH19" s="21">
        <v>95</v>
      </c>
      <c r="AI19" s="28">
        <v>12</v>
      </c>
      <c r="AJ19" s="23">
        <v>106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62</v>
      </c>
      <c r="C20" s="17" t="s">
        <v>12</v>
      </c>
      <c r="D20" s="18" t="s">
        <v>12</v>
      </c>
      <c r="E20" s="19">
        <v>0</v>
      </c>
      <c r="F20" s="17" t="s">
        <v>88</v>
      </c>
      <c r="G20" s="18" t="s">
        <v>12</v>
      </c>
      <c r="H20" s="19">
        <v>0</v>
      </c>
      <c r="I20" s="17" t="s">
        <v>2</v>
      </c>
      <c r="J20" s="18" t="s">
        <v>88</v>
      </c>
      <c r="K20" s="19" t="s">
        <v>2</v>
      </c>
      <c r="L20" s="17" t="s">
        <v>88</v>
      </c>
      <c r="M20" s="18" t="s">
        <v>12</v>
      </c>
      <c r="N20" s="19">
        <v>0</v>
      </c>
      <c r="O20" s="17" t="s">
        <v>12</v>
      </c>
      <c r="P20" s="18" t="s">
        <v>88</v>
      </c>
      <c r="Q20" s="19">
        <v>0</v>
      </c>
      <c r="R20" s="17" t="s">
        <v>12</v>
      </c>
      <c r="S20" s="18" t="s">
        <v>88</v>
      </c>
      <c r="T20" s="19" t="s">
        <v>2</v>
      </c>
      <c r="U20" s="17" t="s">
        <v>88</v>
      </c>
      <c r="V20" s="18" t="s">
        <v>12</v>
      </c>
      <c r="W20" s="77">
        <v>0</v>
      </c>
      <c r="X20" s="17" t="s">
        <v>2</v>
      </c>
      <c r="Y20" s="18" t="s">
        <v>88</v>
      </c>
      <c r="Z20" s="19">
        <v>0</v>
      </c>
      <c r="AA20" s="17" t="s">
        <v>2</v>
      </c>
      <c r="AB20" s="18" t="s">
        <v>12</v>
      </c>
      <c r="AC20" s="19" t="s">
        <v>12</v>
      </c>
      <c r="AD20" s="26"/>
      <c r="AE20" s="25"/>
      <c r="AF20" s="19"/>
      <c r="AG20" s="20">
        <v>8</v>
      </c>
      <c r="AH20" s="21">
        <v>93</v>
      </c>
      <c r="AI20" s="28">
        <v>13</v>
      </c>
      <c r="AJ20" s="23">
        <v>101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90</v>
      </c>
      <c r="C21" s="17" t="s">
        <v>88</v>
      </c>
      <c r="D21" s="18" t="s">
        <v>89</v>
      </c>
      <c r="E21" s="19" t="s">
        <v>2</v>
      </c>
      <c r="F21" s="17" t="s">
        <v>12</v>
      </c>
      <c r="G21" s="18" t="s">
        <v>88</v>
      </c>
      <c r="H21" s="19" t="s">
        <v>12</v>
      </c>
      <c r="I21" s="17" t="s">
        <v>89</v>
      </c>
      <c r="J21" s="18" t="s">
        <v>88</v>
      </c>
      <c r="K21" s="19">
        <v>0</v>
      </c>
      <c r="L21" s="17" t="s">
        <v>12</v>
      </c>
      <c r="M21" s="18" t="s">
        <v>88</v>
      </c>
      <c r="N21" s="19">
        <v>0</v>
      </c>
      <c r="O21" s="17" t="s">
        <v>12</v>
      </c>
      <c r="P21" s="18" t="s">
        <v>88</v>
      </c>
      <c r="Q21" s="19">
        <v>0</v>
      </c>
      <c r="R21" s="17" t="s">
        <v>12</v>
      </c>
      <c r="S21" s="18" t="s">
        <v>88</v>
      </c>
      <c r="T21" s="19" t="s">
        <v>2</v>
      </c>
      <c r="U21" s="17" t="s">
        <v>89</v>
      </c>
      <c r="V21" s="18" t="s">
        <v>12</v>
      </c>
      <c r="W21" s="77">
        <v>0</v>
      </c>
      <c r="X21" s="17" t="s">
        <v>12</v>
      </c>
      <c r="Y21" s="18" t="s">
        <v>88</v>
      </c>
      <c r="Z21" s="19">
        <v>0</v>
      </c>
      <c r="AA21" s="17" t="s">
        <v>12</v>
      </c>
      <c r="AB21" s="18" t="s">
        <v>88</v>
      </c>
      <c r="AC21" s="19" t="s">
        <v>12</v>
      </c>
      <c r="AD21" s="27"/>
      <c r="AE21" s="25"/>
      <c r="AF21" s="19"/>
      <c r="AG21" s="20">
        <v>10</v>
      </c>
      <c r="AH21" s="21">
        <v>90</v>
      </c>
      <c r="AI21" s="28">
        <v>15</v>
      </c>
      <c r="AJ21" s="23">
        <v>100</v>
      </c>
      <c r="AK21" s="24">
        <v>14</v>
      </c>
      <c r="AL21" s="1"/>
    </row>
    <row r="22" spans="1:38" ht="24.95" customHeight="1" thickBot="1" x14ac:dyDescent="0.25">
      <c r="A22" s="28">
        <v>14</v>
      </c>
      <c r="B22" s="20" t="s">
        <v>60</v>
      </c>
      <c r="C22" s="17" t="s">
        <v>89</v>
      </c>
      <c r="D22" s="18" t="s">
        <v>88</v>
      </c>
      <c r="E22" s="19">
        <v>0</v>
      </c>
      <c r="F22" s="17" t="s">
        <v>89</v>
      </c>
      <c r="G22" s="18" t="s">
        <v>12</v>
      </c>
      <c r="H22" s="19">
        <v>0</v>
      </c>
      <c r="I22" s="17" t="s">
        <v>88</v>
      </c>
      <c r="J22" s="18" t="s">
        <v>89</v>
      </c>
      <c r="K22" s="19" t="s">
        <v>12</v>
      </c>
      <c r="L22" s="17" t="s">
        <v>89</v>
      </c>
      <c r="M22" s="18" t="s">
        <v>2</v>
      </c>
      <c r="N22" s="19">
        <v>0</v>
      </c>
      <c r="O22" s="17" t="s">
        <v>89</v>
      </c>
      <c r="P22" s="18" t="s">
        <v>89</v>
      </c>
      <c r="Q22" s="19">
        <v>0</v>
      </c>
      <c r="R22" s="17" t="s">
        <v>12</v>
      </c>
      <c r="S22" s="18" t="s">
        <v>88</v>
      </c>
      <c r="T22" s="19" t="s">
        <v>2</v>
      </c>
      <c r="U22" s="17" t="s">
        <v>89</v>
      </c>
      <c r="V22" s="18" t="s">
        <v>88</v>
      </c>
      <c r="W22" s="77">
        <v>0</v>
      </c>
      <c r="X22" s="17" t="s">
        <v>88</v>
      </c>
      <c r="Y22" s="18" t="s">
        <v>88</v>
      </c>
      <c r="Z22" s="19">
        <v>0</v>
      </c>
      <c r="AA22" s="17" t="s">
        <v>12</v>
      </c>
      <c r="AB22" s="18" t="s">
        <v>88</v>
      </c>
      <c r="AC22" s="19" t="s">
        <v>12</v>
      </c>
      <c r="AD22" s="27"/>
      <c r="AE22" s="25"/>
      <c r="AF22" s="19"/>
      <c r="AG22" s="20">
        <v>7</v>
      </c>
      <c r="AH22" s="21">
        <v>93</v>
      </c>
      <c r="AI22" s="28">
        <v>13</v>
      </c>
      <c r="AJ22" s="23">
        <v>100</v>
      </c>
      <c r="AK22" s="24">
        <v>14</v>
      </c>
      <c r="AL22" s="1"/>
    </row>
    <row r="23" spans="1:38" ht="24.95" customHeight="1" thickBot="1" x14ac:dyDescent="0.25">
      <c r="A23" s="28">
        <v>16</v>
      </c>
      <c r="B23" s="20" t="s">
        <v>71</v>
      </c>
      <c r="C23" s="17" t="s">
        <v>12</v>
      </c>
      <c r="D23" s="18" t="s">
        <v>12</v>
      </c>
      <c r="E23" s="19">
        <v>0</v>
      </c>
      <c r="F23" s="17" t="s">
        <v>88</v>
      </c>
      <c r="G23" s="18" t="s">
        <v>12</v>
      </c>
      <c r="H23" s="19">
        <v>0</v>
      </c>
      <c r="I23" s="17" t="s">
        <v>12</v>
      </c>
      <c r="J23" s="18" t="s">
        <v>88</v>
      </c>
      <c r="K23" s="19" t="s">
        <v>12</v>
      </c>
      <c r="L23" s="17" t="s">
        <v>89</v>
      </c>
      <c r="M23" s="18" t="s">
        <v>88</v>
      </c>
      <c r="N23" s="19">
        <v>0</v>
      </c>
      <c r="O23" s="17" t="s">
        <v>88</v>
      </c>
      <c r="P23" s="18" t="s">
        <v>88</v>
      </c>
      <c r="Q23" s="19">
        <v>0</v>
      </c>
      <c r="R23" s="17" t="s">
        <v>12</v>
      </c>
      <c r="S23" s="18" t="s">
        <v>2</v>
      </c>
      <c r="T23" s="19">
        <v>0</v>
      </c>
      <c r="U23" s="17" t="s">
        <v>88</v>
      </c>
      <c r="V23" s="18" t="s">
        <v>12</v>
      </c>
      <c r="W23" s="77">
        <v>0</v>
      </c>
      <c r="X23" s="17" t="s">
        <v>88</v>
      </c>
      <c r="Y23" s="18" t="s">
        <v>12</v>
      </c>
      <c r="Z23" s="19" t="s">
        <v>12</v>
      </c>
      <c r="AA23" s="17" t="s">
        <v>12</v>
      </c>
      <c r="AB23" s="18" t="s">
        <v>88</v>
      </c>
      <c r="AC23" s="19" t="s">
        <v>12</v>
      </c>
      <c r="AD23" s="27"/>
      <c r="AE23" s="25"/>
      <c r="AF23" s="19"/>
      <c r="AG23" s="20">
        <v>6</v>
      </c>
      <c r="AH23" s="21">
        <v>27</v>
      </c>
      <c r="AI23" s="28">
        <v>16</v>
      </c>
      <c r="AJ23" s="23">
        <v>33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77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8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0</v>
      </c>
      <c r="AI25" s="28">
        <v>0</v>
      </c>
      <c r="AJ25" s="23">
        <v>0</v>
      </c>
      <c r="AK25" s="24">
        <v>18</v>
      </c>
      <c r="AL25" s="1"/>
    </row>
    <row r="26" spans="1:38" ht="28.15" customHeight="1" thickBot="1" x14ac:dyDescent="0.25">
      <c r="A26" s="28"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0</v>
      </c>
      <c r="AI26" s="28">
        <v>0</v>
      </c>
      <c r="AJ26" s="23">
        <v>0</v>
      </c>
      <c r="AK26" s="24"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'10.Spieltag'!B8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'10.Spieltag'!AJ8</f>
        <v>130</v>
      </c>
      <c r="AI8" s="28">
        <f>'10.Spieltag'!AK8</f>
        <v>1</v>
      </c>
      <c r="AJ8" s="23">
        <f t="shared" ref="AJ8:AJ19" si="10">AG8+AH8</f>
        <v>175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20" t="str">
        <f>'10.Spieltag'!B9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'10.Spieltag'!AJ9</f>
        <v>122</v>
      </c>
      <c r="AI9" s="28">
        <f>'10.Spieltag'!AK9</f>
        <v>2</v>
      </c>
      <c r="AJ9" s="23">
        <f t="shared" si="10"/>
        <v>167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'10.Spieltag'!B10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'10.Spieltag'!AJ10</f>
        <v>122</v>
      </c>
      <c r="AI10" s="28">
        <f>'10.Spieltag'!AK10</f>
        <v>2</v>
      </c>
      <c r="AJ10" s="23">
        <f t="shared" si="10"/>
        <v>167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'10.Spieltag'!B11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'10.Spieltag'!AJ11</f>
        <v>122</v>
      </c>
      <c r="AI11" s="28">
        <f>'10.Spieltag'!AK11</f>
        <v>2</v>
      </c>
      <c r="AJ11" s="23">
        <f t="shared" si="10"/>
        <v>167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'10.Spieltag'!B12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'10.Spieltag'!AJ12</f>
        <v>118</v>
      </c>
      <c r="AI12" s="28">
        <f>'10.Spieltag'!AK12</f>
        <v>5</v>
      </c>
      <c r="AJ12" s="23">
        <f t="shared" si="10"/>
        <v>163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'10.Spieltag'!B13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'10.Spieltag'!AJ13</f>
        <v>116</v>
      </c>
      <c r="AI13" s="28">
        <f>'10.Spieltag'!AK13</f>
        <v>6</v>
      </c>
      <c r="AJ13" s="23">
        <f t="shared" si="10"/>
        <v>161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'10.Spieltag'!B14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'10.Spieltag'!AJ14</f>
        <v>115</v>
      </c>
      <c r="AI14" s="28">
        <f>'10.Spieltag'!AK14</f>
        <v>7</v>
      </c>
      <c r="AJ14" s="23">
        <f t="shared" si="10"/>
        <v>160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'10.Spieltag'!B15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'10.Spieltag'!AJ15</f>
        <v>113</v>
      </c>
      <c r="AI15" s="28">
        <f>'10.Spieltag'!AK15</f>
        <v>8</v>
      </c>
      <c r="AJ15" s="23">
        <f t="shared" si="10"/>
        <v>158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'10.Spieltag'!B16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'10.Spieltag'!AJ16</f>
        <v>113</v>
      </c>
      <c r="AI16" s="28">
        <f>'10.Spieltag'!AK16</f>
        <v>8</v>
      </c>
      <c r="AJ16" s="23">
        <f t="shared" si="10"/>
        <v>158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'10.Spieltag'!B17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'10.Spieltag'!AJ17</f>
        <v>111</v>
      </c>
      <c r="AI17" s="28">
        <f>'10.Spieltag'!AK17</f>
        <v>10</v>
      </c>
      <c r="AJ17" s="23">
        <f t="shared" si="10"/>
        <v>156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'10.Spieltag'!B18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'10.Spieltag'!AJ18</f>
        <v>107</v>
      </c>
      <c r="AI18" s="28">
        <f>'10.Spieltag'!AK18</f>
        <v>11</v>
      </c>
      <c r="AJ18" s="23">
        <f t="shared" si="10"/>
        <v>152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'10.Spieltag'!B19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'10.Spieltag'!AJ19</f>
        <v>106</v>
      </c>
      <c r="AI19" s="28">
        <f>'10.Spieltag'!AK19</f>
        <v>12</v>
      </c>
      <c r="AJ19" s="23">
        <f t="shared" si="10"/>
        <v>151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'10.Spieltag'!B20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'10.Spieltag'!AJ20</f>
        <v>101</v>
      </c>
      <c r="AI20" s="28">
        <f>'10.Spieltag'!AK20</f>
        <v>13</v>
      </c>
      <c r="AJ20" s="23">
        <f>AG20+AH20</f>
        <v>146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'10.Spieltag'!AJ21</f>
        <v>100</v>
      </c>
      <c r="AI21" s="28">
        <f>'10.Spieltag'!AK21</f>
        <v>14</v>
      </c>
      <c r="AJ21" s="23">
        <f>AG21+AH21</f>
        <v>145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'10.Spieltag'!B22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'10.Spieltag'!AJ22</f>
        <v>100</v>
      </c>
      <c r="AI22" s="28">
        <f>'10.Spieltag'!AK22</f>
        <v>14</v>
      </c>
      <c r="AJ22" s="23">
        <f>AG22+AH22</f>
        <v>145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'10.Spieltag'!B23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'10.Spieltag'!AJ23</f>
        <v>33</v>
      </c>
      <c r="AI23" s="28">
        <f>'10.Spieltag'!AK23</f>
        <v>16</v>
      </c>
      <c r="AJ23" s="23">
        <f>AG23+AH23</f>
        <v>78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'10.Spieltag'!B24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'10.Spieltag'!AJ24</f>
        <v>7</v>
      </c>
      <c r="AI24" s="28">
        <f>'10.Spieltag'!AK24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1 F1 I1 L1 O1 R1 U1 AA1 R3 U3 X3 AA3">
    <cfRule type="cellIs" dxfId="121" priority="3" operator="equal">
      <formula>"Schalke 04"</formula>
    </cfRule>
  </conditionalFormatting>
  <conditionalFormatting sqref="X1 C3 F3 I3 L3 O3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'11.Spieltag'!B8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'11.Spieltag'!AJ8</f>
        <v>175</v>
      </c>
      <c r="AI8" s="28">
        <f>'11.Spieltag'!AK8</f>
        <v>1</v>
      </c>
      <c r="AJ8" s="23">
        <f t="shared" ref="AJ8:AJ19" si="10">AG8+AH8</f>
        <v>220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'11.Spieltag'!B9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'11.Spieltag'!AJ9</f>
        <v>167</v>
      </c>
      <c r="AI9" s="28">
        <f>'11.Spieltag'!AK9</f>
        <v>2</v>
      </c>
      <c r="AJ9" s="23">
        <f t="shared" si="10"/>
        <v>212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'11.Spieltag'!B10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'11.Spieltag'!AJ10</f>
        <v>167</v>
      </c>
      <c r="AI10" s="28">
        <f>'11.Spieltag'!AK10</f>
        <v>2</v>
      </c>
      <c r="AJ10" s="23">
        <f t="shared" si="10"/>
        <v>212</v>
      </c>
      <c r="AK10" s="24">
        <f t="shared" si="11"/>
        <v>2</v>
      </c>
      <c r="AL10" s="72"/>
    </row>
    <row r="11" spans="1:41" ht="24.95" customHeight="1" thickBot="1" x14ac:dyDescent="0.25">
      <c r="A11" s="28">
        <f>AK11</f>
        <v>2</v>
      </c>
      <c r="B11" s="20" t="str">
        <f>'11.Spieltag'!B11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'11.Spieltag'!AJ11</f>
        <v>167</v>
      </c>
      <c r="AI11" s="28">
        <f>'11.Spieltag'!AK11</f>
        <v>2</v>
      </c>
      <c r="AJ11" s="23">
        <f t="shared" si="10"/>
        <v>212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'11.Spieltag'!B12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'11.Spieltag'!AJ12</f>
        <v>163</v>
      </c>
      <c r="AI12" s="28">
        <f>'11.Spieltag'!AK12</f>
        <v>5</v>
      </c>
      <c r="AJ12" s="23">
        <f t="shared" si="10"/>
        <v>208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'11.Spieltag'!B13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'11.Spieltag'!AJ13</f>
        <v>161</v>
      </c>
      <c r="AI13" s="28">
        <f>'11.Spieltag'!AK13</f>
        <v>6</v>
      </c>
      <c r="AJ13" s="23">
        <f t="shared" si="10"/>
        <v>206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'11.Spieltag'!B14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'11.Spieltag'!AJ14</f>
        <v>160</v>
      </c>
      <c r="AI14" s="28">
        <f>'11.Spieltag'!AK14</f>
        <v>7</v>
      </c>
      <c r="AJ14" s="23">
        <f t="shared" si="10"/>
        <v>205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'11.Spieltag'!B15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'11.Spieltag'!AJ15</f>
        <v>158</v>
      </c>
      <c r="AI15" s="28">
        <f>'11.Spieltag'!AK15</f>
        <v>8</v>
      </c>
      <c r="AJ15" s="23">
        <f t="shared" si="10"/>
        <v>203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'11.Spieltag'!B16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'11.Spieltag'!AJ16</f>
        <v>158</v>
      </c>
      <c r="AI16" s="28">
        <f>'11.Spieltag'!AK16</f>
        <v>8</v>
      </c>
      <c r="AJ16" s="23">
        <f t="shared" si="10"/>
        <v>203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'11.Spieltag'!B17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'11.Spieltag'!AJ17</f>
        <v>156</v>
      </c>
      <c r="AI17" s="28">
        <f>'11.Spieltag'!AK17</f>
        <v>10</v>
      </c>
      <c r="AJ17" s="23">
        <f t="shared" si="10"/>
        <v>201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'11.Spieltag'!AJ18</f>
        <v>152</v>
      </c>
      <c r="AI18" s="28">
        <f>'11.Spieltag'!AK18</f>
        <v>11</v>
      </c>
      <c r="AJ18" s="23">
        <f t="shared" si="10"/>
        <v>197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'11.Spieltag'!B19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'11.Spieltag'!AJ19</f>
        <v>151</v>
      </c>
      <c r="AI19" s="28">
        <f>'11.Spieltag'!AK19</f>
        <v>12</v>
      </c>
      <c r="AJ19" s="23">
        <f t="shared" si="10"/>
        <v>196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'11.Spieltag'!B20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'11.Spieltag'!AJ20</f>
        <v>146</v>
      </c>
      <c r="AI20" s="28">
        <f>'11.Spieltag'!AK20</f>
        <v>13</v>
      </c>
      <c r="AJ20" s="23">
        <f>AG20+AH20</f>
        <v>191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'11.Spieltag'!B21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'11.Spieltag'!AJ21</f>
        <v>145</v>
      </c>
      <c r="AI21" s="28">
        <f>'11.Spieltag'!AK21</f>
        <v>14</v>
      </c>
      <c r="AJ21" s="23">
        <f>AG21+AH21</f>
        <v>190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'11.Spieltag'!B22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'11.Spieltag'!AJ22</f>
        <v>145</v>
      </c>
      <c r="AI22" s="28">
        <f>'11.Spieltag'!AK22</f>
        <v>14</v>
      </c>
      <c r="AJ22" s="23">
        <f>AG22+AH22</f>
        <v>190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'11.Spieltag'!AJ23</f>
        <v>78</v>
      </c>
      <c r="AI23" s="28">
        <f>'11.Spieltag'!AK23</f>
        <v>16</v>
      </c>
      <c r="AJ23" s="23">
        <f>AG23+AH23</f>
        <v>123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'11.Spieltag'!B24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'11.Spieltag'!AJ24</f>
        <v>52</v>
      </c>
      <c r="AI24" s="28">
        <f>'11.Spieltag'!AK24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1 AA1 C3 I3 R3 AA3">
    <cfRule type="cellIs" dxfId="116" priority="2" operator="equal">
      <formula>"Schalke 04"</formula>
    </cfRule>
  </conditionalFormatting>
  <conditionalFormatting sqref="F1 I1 L1 O1 R1 U1 X1 F3 L3 O3 U3 X3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220</v>
      </c>
      <c r="AI8" s="28">
        <f>'12.Spieltag'!AK8</f>
        <v>1</v>
      </c>
      <c r="AJ8" s="23">
        <f t="shared" ref="AJ8:AJ19" si="10">AG8+AH8</f>
        <v>265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'12.Spieltag'!B9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212</v>
      </c>
      <c r="AI9" s="28">
        <f>'12.Spieltag'!AK9</f>
        <v>2</v>
      </c>
      <c r="AJ9" s="23">
        <f t="shared" si="10"/>
        <v>257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'12.Spieltag'!B10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'12.Spieltag'!AJ10</f>
        <v>212</v>
      </c>
      <c r="AI10" s="28">
        <f>'12.Spieltag'!AK10</f>
        <v>2</v>
      </c>
      <c r="AJ10" s="23">
        <f t="shared" si="10"/>
        <v>257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'12.Spieltag'!B11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'12.Spieltag'!AJ11</f>
        <v>212</v>
      </c>
      <c r="AI11" s="28">
        <f>'12.Spieltag'!AK11</f>
        <v>2</v>
      </c>
      <c r="AJ11" s="23">
        <f t="shared" si="10"/>
        <v>257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'12.Spieltag'!B12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'12.Spieltag'!AJ12</f>
        <v>208</v>
      </c>
      <c r="AI12" s="28">
        <f>'12.Spieltag'!AK12</f>
        <v>5</v>
      </c>
      <c r="AJ12" s="23">
        <f t="shared" si="10"/>
        <v>253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'12.Spieltag'!B13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'12.Spieltag'!AJ13</f>
        <v>206</v>
      </c>
      <c r="AI13" s="28">
        <f>'12.Spieltag'!AK13</f>
        <v>6</v>
      </c>
      <c r="AJ13" s="23">
        <f t="shared" si="10"/>
        <v>251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'12.Spieltag'!AJ14</f>
        <v>205</v>
      </c>
      <c r="AI14" s="28">
        <f>'12.Spieltag'!AK14</f>
        <v>7</v>
      </c>
      <c r="AJ14" s="23">
        <f t="shared" si="10"/>
        <v>250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'12.Spieltag'!B15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'12.Spieltag'!AJ15</f>
        <v>203</v>
      </c>
      <c r="AI15" s="28">
        <f>'12.Spieltag'!AK15</f>
        <v>8</v>
      </c>
      <c r="AJ15" s="23">
        <f t="shared" si="10"/>
        <v>248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'12.Spieltag'!B16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'12.Spieltag'!AJ16</f>
        <v>203</v>
      </c>
      <c r="AI16" s="28">
        <f>'12.Spieltag'!AK16</f>
        <v>8</v>
      </c>
      <c r="AJ16" s="23">
        <f t="shared" si="10"/>
        <v>248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'12.Spieltag'!B17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'12.Spieltag'!AJ17</f>
        <v>201</v>
      </c>
      <c r="AI17" s="28">
        <f>'12.Spieltag'!AK17</f>
        <v>10</v>
      </c>
      <c r="AJ17" s="23">
        <f t="shared" si="10"/>
        <v>246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'12.Spieltag'!AJ18</f>
        <v>197</v>
      </c>
      <c r="AI18" s="28">
        <f>'12.Spieltag'!AK18</f>
        <v>11</v>
      </c>
      <c r="AJ18" s="23">
        <f t="shared" si="10"/>
        <v>242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'12.Spieltag'!B19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'12.Spieltag'!AJ19</f>
        <v>196</v>
      </c>
      <c r="AI19" s="28">
        <f>'12.Spieltag'!AK19</f>
        <v>12</v>
      </c>
      <c r="AJ19" s="23">
        <f t="shared" si="10"/>
        <v>241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191</v>
      </c>
      <c r="AI20" s="28">
        <f>'12.Spieltag'!AK20</f>
        <v>13</v>
      </c>
      <c r="AJ20" s="23">
        <f>AG20+AH20</f>
        <v>236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'12.Spieltag'!B21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190</v>
      </c>
      <c r="AI21" s="28">
        <f>'12.Spieltag'!AK21</f>
        <v>14</v>
      </c>
      <c r="AJ21" s="23">
        <f>AG21+AH21</f>
        <v>235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'12.Spieltag'!B22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190</v>
      </c>
      <c r="AI22" s="28">
        <f>'12.Spieltag'!AK22</f>
        <v>14</v>
      </c>
      <c r="AJ22" s="23">
        <f>AG22+AH22</f>
        <v>235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123</v>
      </c>
      <c r="AI23" s="28">
        <f>'12.Spieltag'!AK23</f>
        <v>16</v>
      </c>
      <c r="AJ23" s="23">
        <f>AG23+AH23</f>
        <v>168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97</v>
      </c>
      <c r="AI24" s="28">
        <f>'12.Spieltag'!AK24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1 F1 I1 L1 O1 R1 X1 AA1 C3 L3 O3 U3 X3 AA3">
    <cfRule type="cellIs" dxfId="112" priority="3" operator="equal">
      <formula>"Schalke 04"</formula>
    </cfRule>
  </conditionalFormatting>
  <conditionalFormatting sqref="U1 F3 I3 R3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265</v>
      </c>
      <c r="AI8" s="28">
        <f>'13.Spieltag'!AK8</f>
        <v>1</v>
      </c>
      <c r="AJ8" s="23">
        <f t="shared" ref="AJ8:AJ19" si="10">AG8+AH8</f>
        <v>310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257</v>
      </c>
      <c r="AI9" s="28">
        <f>'13.Spieltag'!AK9</f>
        <v>2</v>
      </c>
      <c r="AJ9" s="23">
        <f t="shared" si="10"/>
        <v>302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'13.Spieltag'!AJ10</f>
        <v>257</v>
      </c>
      <c r="AI10" s="28">
        <f>'13.Spieltag'!AK10</f>
        <v>2</v>
      </c>
      <c r="AJ10" s="23">
        <f t="shared" si="10"/>
        <v>302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'13.Spieltag'!AJ11</f>
        <v>257</v>
      </c>
      <c r="AI11" s="28">
        <f>'13.Spieltag'!AK11</f>
        <v>2</v>
      </c>
      <c r="AJ11" s="23">
        <f t="shared" si="10"/>
        <v>302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'13.Spieltag'!AJ12</f>
        <v>253</v>
      </c>
      <c r="AI12" s="28">
        <f>'13.Spieltag'!AK12</f>
        <v>5</v>
      </c>
      <c r="AJ12" s="23">
        <f t="shared" si="10"/>
        <v>298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'13.Spieltag'!AJ13</f>
        <v>251</v>
      </c>
      <c r="AI13" s="28">
        <f>'13.Spieltag'!AK13</f>
        <v>6</v>
      </c>
      <c r="AJ13" s="23">
        <f t="shared" si="10"/>
        <v>296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'13.Spieltag'!AJ14</f>
        <v>250</v>
      </c>
      <c r="AI14" s="28">
        <f>'13.Spieltag'!AK14</f>
        <v>7</v>
      </c>
      <c r="AJ14" s="23">
        <f t="shared" si="10"/>
        <v>295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'13.Spieltag'!AJ15</f>
        <v>248</v>
      </c>
      <c r="AI15" s="28">
        <f>'13.Spieltag'!AK15</f>
        <v>8</v>
      </c>
      <c r="AJ15" s="23">
        <f t="shared" si="10"/>
        <v>293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'13.Spieltag'!AJ16</f>
        <v>248</v>
      </c>
      <c r="AI16" s="28">
        <f>'13.Spieltag'!AK16</f>
        <v>8</v>
      </c>
      <c r="AJ16" s="23">
        <f t="shared" si="10"/>
        <v>293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'13.Spieltag'!AJ17</f>
        <v>246</v>
      </c>
      <c r="AI17" s="28">
        <f>'13.Spieltag'!AK17</f>
        <v>10</v>
      </c>
      <c r="AJ17" s="23">
        <f t="shared" si="10"/>
        <v>291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'13.Spieltag'!AJ18</f>
        <v>242</v>
      </c>
      <c r="AI18" s="28">
        <f>'13.Spieltag'!AK18</f>
        <v>11</v>
      </c>
      <c r="AJ18" s="23">
        <f t="shared" si="10"/>
        <v>287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'13.Spieltag'!AJ19</f>
        <v>241</v>
      </c>
      <c r="AI19" s="28">
        <f>'13.Spieltag'!AK19</f>
        <v>12</v>
      </c>
      <c r="AJ19" s="23">
        <f t="shared" si="10"/>
        <v>286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236</v>
      </c>
      <c r="AI20" s="28">
        <f>'13.Spieltag'!AK20</f>
        <v>13</v>
      </c>
      <c r="AJ20" s="23">
        <f>AG20+AH20</f>
        <v>281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235</v>
      </c>
      <c r="AI21" s="28">
        <f>'13.Spieltag'!AK21</f>
        <v>14</v>
      </c>
      <c r="AJ21" s="23">
        <f>AG21+AH21</f>
        <v>280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235</v>
      </c>
      <c r="AI22" s="28">
        <f>'13.Spieltag'!AK22</f>
        <v>14</v>
      </c>
      <c r="AJ22" s="23">
        <f>AG22+AH22</f>
        <v>280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168</v>
      </c>
      <c r="AI23" s="28">
        <f>'13.Spieltag'!AK23</f>
        <v>16</v>
      </c>
      <c r="AJ23" s="23">
        <f>AG23+AH23</f>
        <v>213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142</v>
      </c>
      <c r="AI24" s="28">
        <f>'13.Spieltag'!AK24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1 L1 R1 U1 X1 AA1 F3 I3 R3 U3 X3 AA3">
    <cfRule type="cellIs" dxfId="107" priority="3" operator="equal">
      <formula>"Schalke 04"</formula>
    </cfRule>
  </conditionalFormatting>
  <conditionalFormatting sqref="F1 I1 O1 C3 L3 O3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310</v>
      </c>
      <c r="AI8" s="28">
        <f>'14.Spieltag'!AK8</f>
        <v>1</v>
      </c>
      <c r="AJ8" s="23">
        <f t="shared" ref="AJ8:AJ19" si="10">AG8+AH8</f>
        <v>355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302</v>
      </c>
      <c r="AI9" s="28">
        <f>'14.Spieltag'!AK9</f>
        <v>2</v>
      </c>
      <c r="AJ9" s="23">
        <f t="shared" si="10"/>
        <v>347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'14.Spieltag'!AJ10</f>
        <v>302</v>
      </c>
      <c r="AI10" s="28">
        <f>'14.Spieltag'!AK10</f>
        <v>2</v>
      </c>
      <c r="AJ10" s="23">
        <f t="shared" si="10"/>
        <v>347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'14.Spieltag'!AJ11</f>
        <v>302</v>
      </c>
      <c r="AI11" s="28">
        <f>'14.Spieltag'!AK11</f>
        <v>2</v>
      </c>
      <c r="AJ11" s="23">
        <f t="shared" si="10"/>
        <v>347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'14.Spieltag'!AJ12</f>
        <v>298</v>
      </c>
      <c r="AI12" s="28">
        <f>'14.Spieltag'!AK12</f>
        <v>5</v>
      </c>
      <c r="AJ12" s="23">
        <f t="shared" si="10"/>
        <v>343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'14.Spieltag'!AJ13</f>
        <v>296</v>
      </c>
      <c r="AI13" s="28">
        <f>'14.Spieltag'!AK13</f>
        <v>6</v>
      </c>
      <c r="AJ13" s="23">
        <f t="shared" si="10"/>
        <v>341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'14.Spieltag'!AJ14</f>
        <v>295</v>
      </c>
      <c r="AI14" s="28">
        <f>'14.Spieltag'!AK14</f>
        <v>7</v>
      </c>
      <c r="AJ14" s="23">
        <f t="shared" si="10"/>
        <v>340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'14.Spieltag'!AJ15</f>
        <v>293</v>
      </c>
      <c r="AI15" s="28">
        <f>'14.Spieltag'!AK15</f>
        <v>8</v>
      </c>
      <c r="AJ15" s="23">
        <f t="shared" si="10"/>
        <v>338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'14.Spieltag'!AJ16</f>
        <v>293</v>
      </c>
      <c r="AI16" s="28">
        <f>'14.Spieltag'!AK16</f>
        <v>8</v>
      </c>
      <c r="AJ16" s="23">
        <f t="shared" si="10"/>
        <v>338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'14.Spieltag'!AJ17</f>
        <v>291</v>
      </c>
      <c r="AI17" s="28">
        <f>'14.Spieltag'!AK17</f>
        <v>10</v>
      </c>
      <c r="AJ17" s="23">
        <f t="shared" si="10"/>
        <v>336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'14.Spieltag'!AJ18</f>
        <v>287</v>
      </c>
      <c r="AI18" s="28">
        <f>'14.Spieltag'!AK18</f>
        <v>11</v>
      </c>
      <c r="AJ18" s="23">
        <f t="shared" si="10"/>
        <v>332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'14.Spieltag'!AJ19</f>
        <v>286</v>
      </c>
      <c r="AI19" s="28">
        <f>'14.Spieltag'!AK19</f>
        <v>12</v>
      </c>
      <c r="AJ19" s="23">
        <f t="shared" si="10"/>
        <v>331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281</v>
      </c>
      <c r="AI20" s="28">
        <f>'14.Spieltag'!AK20</f>
        <v>13</v>
      </c>
      <c r="AJ20" s="23">
        <f>AG20+AH20</f>
        <v>326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280</v>
      </c>
      <c r="AI21" s="28">
        <f>'14.Spieltag'!AK21</f>
        <v>14</v>
      </c>
      <c r="AJ21" s="23">
        <f>AG21+AH21</f>
        <v>325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280</v>
      </c>
      <c r="AI22" s="28">
        <f>'14.Spieltag'!AK22</f>
        <v>14</v>
      </c>
      <c r="AJ22" s="23">
        <f>AG22+AH22</f>
        <v>325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213</v>
      </c>
      <c r="AI23" s="28">
        <f>'14.Spieltag'!AK23</f>
        <v>16</v>
      </c>
      <c r="AJ23" s="23">
        <f>AG23+AH23</f>
        <v>258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187</v>
      </c>
      <c r="AI24" s="28">
        <f>'14.Spieltag'!AK24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1 F1 I1 O1 R1 U1 X1 R3 X3 AA3">
    <cfRule type="cellIs" dxfId="102" priority="3" operator="equal">
      <formula>"Schalke 04"</formula>
    </cfRule>
  </conditionalFormatting>
  <conditionalFormatting sqref="L1 AA1 C3 F3 I3 L3 O3 U3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A5" workbookViewId="0">
      <selection activeCell="Z26" sqref="Y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355</v>
      </c>
      <c r="AI8" s="28">
        <f>'15.Spieltag'!AK8</f>
        <v>1</v>
      </c>
      <c r="AJ8" s="23">
        <f t="shared" ref="AJ8:AJ19" si="10">AG8+AH8</f>
        <v>400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347</v>
      </c>
      <c r="AI9" s="28">
        <f>'15.Spieltag'!AK9</f>
        <v>2</v>
      </c>
      <c r="AJ9" s="23">
        <f t="shared" si="10"/>
        <v>392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347</v>
      </c>
      <c r="AI10" s="28">
        <f>'15.Spieltag'!AK10</f>
        <v>2</v>
      </c>
      <c r="AJ10" s="23">
        <f t="shared" si="10"/>
        <v>392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347</v>
      </c>
      <c r="AI11" s="28">
        <f>'15.Spieltag'!AK11</f>
        <v>2</v>
      </c>
      <c r="AJ11" s="23">
        <f t="shared" si="10"/>
        <v>392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343</v>
      </c>
      <c r="AI12" s="28">
        <f>'15.Spieltag'!AK12</f>
        <v>5</v>
      </c>
      <c r="AJ12" s="23">
        <f t="shared" si="10"/>
        <v>388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341</v>
      </c>
      <c r="AI13" s="28">
        <f>'15.Spieltag'!AK13</f>
        <v>6</v>
      </c>
      <c r="AJ13" s="23">
        <f t="shared" si="10"/>
        <v>386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340</v>
      </c>
      <c r="AI14" s="28">
        <f>'15.Spieltag'!AK14</f>
        <v>7</v>
      </c>
      <c r="AJ14" s="23">
        <f t="shared" si="10"/>
        <v>385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338</v>
      </c>
      <c r="AI15" s="28">
        <f>'15.Spieltag'!AK15</f>
        <v>8</v>
      </c>
      <c r="AJ15" s="23">
        <f t="shared" si="10"/>
        <v>383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338</v>
      </c>
      <c r="AI16" s="28">
        <f>'15.Spieltag'!AK16</f>
        <v>8</v>
      </c>
      <c r="AJ16" s="23">
        <f t="shared" si="10"/>
        <v>383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336</v>
      </c>
      <c r="AI17" s="28">
        <f>'15.Spieltag'!AK17</f>
        <v>10</v>
      </c>
      <c r="AJ17" s="23">
        <f t="shared" si="10"/>
        <v>381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332</v>
      </c>
      <c r="AI18" s="28">
        <f>'15.Spieltag'!AK18</f>
        <v>11</v>
      </c>
      <c r="AJ18" s="23">
        <f t="shared" si="10"/>
        <v>377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331</v>
      </c>
      <c r="AI19" s="28">
        <f>'15.Spieltag'!AK19</f>
        <v>12</v>
      </c>
      <c r="AJ19" s="23">
        <f t="shared" si="10"/>
        <v>376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326</v>
      </c>
      <c r="AI20" s="28">
        <f>'15.Spieltag'!AK20</f>
        <v>13</v>
      </c>
      <c r="AJ20" s="23">
        <f>AG20+AH20</f>
        <v>371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325</v>
      </c>
      <c r="AI21" s="28">
        <f>'15.Spieltag'!AK21</f>
        <v>14</v>
      </c>
      <c r="AJ21" s="23">
        <f>AG21+AH21</f>
        <v>370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325</v>
      </c>
      <c r="AI22" s="28">
        <f>'15.Spieltag'!AK22</f>
        <v>14</v>
      </c>
      <c r="AJ22" s="23">
        <f>AG22+AH22</f>
        <v>370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258</v>
      </c>
      <c r="AI23" s="28">
        <f>'15.Spieltag'!AK23</f>
        <v>16</v>
      </c>
      <c r="AJ23" s="23">
        <f>AG23+AH23</f>
        <v>303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232</v>
      </c>
      <c r="AI24" s="28">
        <f>'15.Spieltag'!AK24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A5" workbookViewId="0">
      <selection activeCell="Z26" sqref="W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400</v>
      </c>
      <c r="AI8" s="28">
        <f>'16.Spieltag'!AK8</f>
        <v>1</v>
      </c>
      <c r="AJ8" s="23">
        <f t="shared" ref="AJ8:AJ19" si="10">AG8+AH8</f>
        <v>445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392</v>
      </c>
      <c r="AI9" s="28">
        <f>'16.Spieltag'!AK9</f>
        <v>2</v>
      </c>
      <c r="AJ9" s="23">
        <f t="shared" si="10"/>
        <v>437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392</v>
      </c>
      <c r="AI10" s="28">
        <f>'16.Spieltag'!AK10</f>
        <v>2</v>
      </c>
      <c r="AJ10" s="23">
        <f t="shared" si="10"/>
        <v>437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392</v>
      </c>
      <c r="AI11" s="28">
        <f>'16.Spieltag'!AK11</f>
        <v>2</v>
      </c>
      <c r="AJ11" s="23">
        <f t="shared" si="10"/>
        <v>437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388</v>
      </c>
      <c r="AI12" s="28">
        <f>'16.Spieltag'!AK12</f>
        <v>5</v>
      </c>
      <c r="AJ12" s="23">
        <f t="shared" si="10"/>
        <v>433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386</v>
      </c>
      <c r="AI13" s="28">
        <f>'16.Spieltag'!AK13</f>
        <v>6</v>
      </c>
      <c r="AJ13" s="23">
        <f t="shared" si="10"/>
        <v>431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385</v>
      </c>
      <c r="AI14" s="28">
        <f>'16.Spieltag'!AK14</f>
        <v>7</v>
      </c>
      <c r="AJ14" s="23">
        <f t="shared" si="10"/>
        <v>430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383</v>
      </c>
      <c r="AI15" s="28">
        <f>'16.Spieltag'!AK15</f>
        <v>8</v>
      </c>
      <c r="AJ15" s="23">
        <f t="shared" si="10"/>
        <v>428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383</v>
      </c>
      <c r="AI16" s="28">
        <f>'16.Spieltag'!AK16</f>
        <v>8</v>
      </c>
      <c r="AJ16" s="23">
        <f t="shared" si="10"/>
        <v>428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381</v>
      </c>
      <c r="AI17" s="28">
        <f>'16.Spieltag'!AK17</f>
        <v>10</v>
      </c>
      <c r="AJ17" s="23">
        <f t="shared" si="10"/>
        <v>426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377</v>
      </c>
      <c r="AI18" s="28">
        <f>'16.Spieltag'!AK18</f>
        <v>11</v>
      </c>
      <c r="AJ18" s="23">
        <f t="shared" si="10"/>
        <v>422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376</v>
      </c>
      <c r="AI19" s="28">
        <f>'16.Spieltag'!AK19</f>
        <v>12</v>
      </c>
      <c r="AJ19" s="23">
        <f t="shared" si="10"/>
        <v>421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371</v>
      </c>
      <c r="AI20" s="28">
        <f>'16.Spieltag'!AK20</f>
        <v>13</v>
      </c>
      <c r="AJ20" s="23">
        <f>AG20+AH20</f>
        <v>416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370</v>
      </c>
      <c r="AI21" s="28">
        <f>'16.Spieltag'!AK21</f>
        <v>14</v>
      </c>
      <c r="AJ21" s="23">
        <f>AG21+AH21</f>
        <v>415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370</v>
      </c>
      <c r="AI22" s="28">
        <f>'16.Spieltag'!AK22</f>
        <v>14</v>
      </c>
      <c r="AJ22" s="23">
        <f>AG22+AH22</f>
        <v>415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303</v>
      </c>
      <c r="AI23" s="28">
        <f>'16.Spieltag'!AK23</f>
        <v>16</v>
      </c>
      <c r="AJ23" s="23">
        <f>AG23+AH23</f>
        <v>348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277</v>
      </c>
      <c r="AI24" s="28">
        <f>'16.Spieltag'!AK24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N15" sqref="AN15"/>
      <selection pane="topRight" activeCell="AN15" sqref="AN15"/>
      <selection pane="bottomLeft" activeCell="AN15" sqref="AN15"/>
      <selection pane="bottomRight" activeCell="AT13" sqref="AT1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12</v>
      </c>
      <c r="J3" s="55">
        <f>'8.Spieltag'!$AG8</f>
        <v>2</v>
      </c>
      <c r="K3" s="55">
        <f>'9.Spieltag'!$AG8</f>
        <v>18</v>
      </c>
      <c r="L3" s="55">
        <f>'10.Spieltag'!$AG8</f>
        <v>16</v>
      </c>
      <c r="M3" s="55">
        <f>'11.Spieltag'!$AG8</f>
        <v>45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1186</v>
      </c>
      <c r="AL3" s="58">
        <f t="shared" ref="AL3:AL24" si="1">SMALL($C3:$AJ3,1)</f>
        <v>2</v>
      </c>
      <c r="AM3" s="58">
        <f t="shared" ref="AM3:AM24" si="2">SMALL($C3:$AJ3,2)</f>
        <v>6</v>
      </c>
      <c r="AN3" s="58">
        <f t="shared" ref="AN3:AN24" si="3">SMALL($C3:$AJ3,3)</f>
        <v>6</v>
      </c>
      <c r="AO3" s="58">
        <f t="shared" ref="AO3:AO24" si="4">SMALL($C3:$AJ3,4)</f>
        <v>7</v>
      </c>
      <c r="AP3" s="59">
        <f t="shared" ref="AP3:AP24" si="5">AK3-AO3-AN3-AM3-AL3</f>
        <v>1165</v>
      </c>
      <c r="AQ3" s="63">
        <f t="shared" ref="AQ3:AQ24" si="6">SUM(AL3:AO3)</f>
        <v>21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8</v>
      </c>
      <c r="K4" s="55">
        <f>'9.Spieltag'!$AG9</f>
        <v>11</v>
      </c>
      <c r="L4" s="55">
        <f>'10.Spieltag'!$AG9</f>
        <v>9</v>
      </c>
      <c r="M4" s="55">
        <f>'11.Spieltag'!$AG9</f>
        <v>45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1203</v>
      </c>
      <c r="AL4" s="58">
        <f t="shared" si="1"/>
        <v>0</v>
      </c>
      <c r="AM4" s="58">
        <f t="shared" si="2"/>
        <v>6</v>
      </c>
      <c r="AN4" s="58">
        <f t="shared" si="3"/>
        <v>7</v>
      </c>
      <c r="AO4" s="58">
        <f t="shared" si="4"/>
        <v>8</v>
      </c>
      <c r="AP4" s="59">
        <f t="shared" si="5"/>
        <v>1182</v>
      </c>
      <c r="AQ4" s="63">
        <f t="shared" si="6"/>
        <v>21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4</v>
      </c>
      <c r="J5" s="55">
        <f>'8.Spieltag'!$AG10</f>
        <v>11</v>
      </c>
      <c r="K5" s="55">
        <f>'9.Spieltag'!$AG10</f>
        <v>5</v>
      </c>
      <c r="L5" s="55">
        <f>'10.Spieltag'!$AG10</f>
        <v>16</v>
      </c>
      <c r="M5" s="55">
        <f>'11.Spieltag'!$AG10</f>
        <v>45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1209</v>
      </c>
      <c r="AL5" s="58">
        <f t="shared" si="1"/>
        <v>4</v>
      </c>
      <c r="AM5" s="58">
        <f t="shared" si="2"/>
        <v>5</v>
      </c>
      <c r="AN5" s="58">
        <f t="shared" si="3"/>
        <v>9</v>
      </c>
      <c r="AO5" s="58">
        <f t="shared" si="4"/>
        <v>11</v>
      </c>
      <c r="AP5" s="59">
        <f t="shared" si="5"/>
        <v>1180</v>
      </c>
      <c r="AQ5" s="63">
        <f t="shared" si="6"/>
        <v>29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2</v>
      </c>
      <c r="J6" s="55">
        <f>'8.Spieltag'!$AG11</f>
        <v>9</v>
      </c>
      <c r="K6" s="55">
        <f>'9.Spieltag'!$AG11</f>
        <v>5</v>
      </c>
      <c r="L6" s="55">
        <f>'10.Spieltag'!$AG11</f>
        <v>16</v>
      </c>
      <c r="M6" s="55">
        <f>'11.Spieltag'!$AG11</f>
        <v>45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1200</v>
      </c>
      <c r="AL6" s="58">
        <f t="shared" si="1"/>
        <v>2</v>
      </c>
      <c r="AM6" s="58">
        <f t="shared" si="2"/>
        <v>5</v>
      </c>
      <c r="AN6" s="58">
        <f t="shared" si="3"/>
        <v>7</v>
      </c>
      <c r="AO6" s="58">
        <f t="shared" si="4"/>
        <v>9</v>
      </c>
      <c r="AP6" s="59">
        <f t="shared" si="5"/>
        <v>1177</v>
      </c>
      <c r="AQ6" s="63">
        <f t="shared" si="6"/>
        <v>23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11</v>
      </c>
      <c r="J7" s="55">
        <f>'8.Spieltag'!$AG12</f>
        <v>5</v>
      </c>
      <c r="K7" s="55">
        <f>'9.Spieltag'!$AG12</f>
        <v>4</v>
      </c>
      <c r="L7" s="55">
        <f>'10.Spieltag'!$AG12</f>
        <v>12</v>
      </c>
      <c r="M7" s="55">
        <f>'11.Spieltag'!$AG12</f>
        <v>45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1185</v>
      </c>
      <c r="AL7" s="58">
        <f t="shared" si="1"/>
        <v>0</v>
      </c>
      <c r="AM7" s="58">
        <f t="shared" si="2"/>
        <v>4</v>
      </c>
      <c r="AN7" s="58">
        <f t="shared" si="3"/>
        <v>5</v>
      </c>
      <c r="AO7" s="58">
        <f t="shared" si="4"/>
        <v>8</v>
      </c>
      <c r="AP7" s="59">
        <f t="shared" si="5"/>
        <v>1168</v>
      </c>
      <c r="AQ7" s="63">
        <f t="shared" si="6"/>
        <v>17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7</v>
      </c>
      <c r="J8" s="55">
        <f>'8.Spieltag'!$AG13</f>
        <v>7</v>
      </c>
      <c r="K8" s="55">
        <f>'9.Spieltag'!$AG13</f>
        <v>4</v>
      </c>
      <c r="L8" s="55">
        <f>'10.Spieltag'!$AG13</f>
        <v>7</v>
      </c>
      <c r="M8" s="55">
        <f>'11.Spieltag'!$AG13</f>
        <v>45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1182</v>
      </c>
      <c r="AL8" s="58">
        <f t="shared" si="1"/>
        <v>4</v>
      </c>
      <c r="AM8" s="58">
        <f t="shared" si="2"/>
        <v>5</v>
      </c>
      <c r="AN8" s="58">
        <f t="shared" si="3"/>
        <v>5</v>
      </c>
      <c r="AO8" s="58">
        <f t="shared" si="4"/>
        <v>7</v>
      </c>
      <c r="AP8" s="59">
        <f t="shared" si="5"/>
        <v>1161</v>
      </c>
      <c r="AQ8" s="63">
        <f t="shared" si="6"/>
        <v>21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10</v>
      </c>
      <c r="J9" s="55">
        <f>'8.Spieltag'!$AG14</f>
        <v>8</v>
      </c>
      <c r="K9" s="55">
        <f>'9.Spieltag'!$AG14</f>
        <v>5</v>
      </c>
      <c r="L9" s="55">
        <f>'10.Spieltag'!$AG14</f>
        <v>11</v>
      </c>
      <c r="M9" s="55">
        <f>'11.Spieltag'!$AG14</f>
        <v>45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1197</v>
      </c>
      <c r="AL9" s="58">
        <f t="shared" si="1"/>
        <v>2</v>
      </c>
      <c r="AM9" s="58">
        <f t="shared" si="2"/>
        <v>5</v>
      </c>
      <c r="AN9" s="58">
        <f t="shared" si="3"/>
        <v>8</v>
      </c>
      <c r="AO9" s="58">
        <f t="shared" si="4"/>
        <v>10</v>
      </c>
      <c r="AP9" s="59">
        <f t="shared" si="5"/>
        <v>1172</v>
      </c>
      <c r="AQ9" s="63">
        <f t="shared" si="6"/>
        <v>25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8</v>
      </c>
      <c r="J10" s="55">
        <f>'8.Spieltag'!$AG15</f>
        <v>12</v>
      </c>
      <c r="K10" s="55">
        <f>'9.Spieltag'!$AG15</f>
        <v>4</v>
      </c>
      <c r="L10" s="55">
        <f>'10.Spieltag'!$AG15</f>
        <v>15</v>
      </c>
      <c r="M10" s="55">
        <f>'11.Spieltag'!$AG15</f>
        <v>45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1201</v>
      </c>
      <c r="AL10" s="58">
        <f t="shared" si="1"/>
        <v>4</v>
      </c>
      <c r="AM10" s="58">
        <f t="shared" si="2"/>
        <v>4</v>
      </c>
      <c r="AN10" s="58">
        <f t="shared" si="3"/>
        <v>8</v>
      </c>
      <c r="AO10" s="58">
        <f t="shared" si="4"/>
        <v>12</v>
      </c>
      <c r="AP10" s="59">
        <f t="shared" si="5"/>
        <v>1173</v>
      </c>
      <c r="AQ10" s="63">
        <f t="shared" si="6"/>
        <v>28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5</v>
      </c>
      <c r="J11" s="55">
        <f>'8.Spieltag'!$AG16</f>
        <v>0</v>
      </c>
      <c r="K11" s="55">
        <f>'9.Spieltag'!$AG16</f>
        <v>0</v>
      </c>
      <c r="L11" s="55">
        <f>'10.Spieltag'!$AG16</f>
        <v>10</v>
      </c>
      <c r="M11" s="55">
        <f>'11.Spieltag'!$AG16</f>
        <v>45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1117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1117</v>
      </c>
      <c r="AQ11" s="63">
        <f t="shared" si="6"/>
        <v>0</v>
      </c>
      <c r="AS11" s="53">
        <v>9</v>
      </c>
      <c r="AT11" s="54" t="s">
        <v>100</v>
      </c>
      <c r="AU11" s="56">
        <v>18</v>
      </c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2</v>
      </c>
      <c r="J12" s="55">
        <f>'8.Spieltag'!$AG17</f>
        <v>7</v>
      </c>
      <c r="K12" s="55">
        <f>'9.Spieltag'!$AG17</f>
        <v>5</v>
      </c>
      <c r="L12" s="55">
        <f>'10.Spieltag'!$AG17</f>
        <v>14</v>
      </c>
      <c r="M12" s="55">
        <f>'11.Spieltag'!$AG17</f>
        <v>45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1192</v>
      </c>
      <c r="AL12" s="58">
        <f t="shared" si="1"/>
        <v>2</v>
      </c>
      <c r="AM12" s="58">
        <f t="shared" si="2"/>
        <v>5</v>
      </c>
      <c r="AN12" s="58">
        <f t="shared" si="3"/>
        <v>7</v>
      </c>
      <c r="AO12" s="58">
        <f t="shared" si="4"/>
        <v>8</v>
      </c>
      <c r="AP12" s="59">
        <f t="shared" si="5"/>
        <v>1170</v>
      </c>
      <c r="AQ12" s="63">
        <f t="shared" si="6"/>
        <v>22</v>
      </c>
      <c r="AS12" s="53">
        <v>10</v>
      </c>
      <c r="AT12" s="54" t="s">
        <v>101</v>
      </c>
      <c r="AU12" s="56">
        <v>16</v>
      </c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14</v>
      </c>
      <c r="K13" s="55">
        <f>'9.Spieltag'!$AG18</f>
        <v>4</v>
      </c>
      <c r="L13" s="55">
        <f>'10.Spieltag'!$AG18</f>
        <v>10</v>
      </c>
      <c r="M13" s="55">
        <f>'11.Spieltag'!$AG18</f>
        <v>45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1187</v>
      </c>
      <c r="AL13" s="58">
        <f t="shared" si="1"/>
        <v>0</v>
      </c>
      <c r="AM13" s="58">
        <f t="shared" si="2"/>
        <v>4</v>
      </c>
      <c r="AN13" s="58">
        <f t="shared" si="3"/>
        <v>6</v>
      </c>
      <c r="AO13" s="58">
        <f t="shared" si="4"/>
        <v>8</v>
      </c>
      <c r="AP13" s="59">
        <f t="shared" si="5"/>
        <v>1169</v>
      </c>
      <c r="AQ13" s="63">
        <f t="shared" si="6"/>
        <v>18</v>
      </c>
      <c r="AS13" s="53">
        <v>11</v>
      </c>
      <c r="AT13" s="54"/>
      <c r="AU13" s="56"/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0</v>
      </c>
      <c r="J14" s="55">
        <f>'8.Spieltag'!$AG19</f>
        <v>0</v>
      </c>
      <c r="K14" s="55">
        <f>'9.Spieltag'!$AG19</f>
        <v>0</v>
      </c>
      <c r="L14" s="55">
        <f>'10.Spieltag'!$AG19</f>
        <v>11</v>
      </c>
      <c r="M14" s="55">
        <f>'11.Spieltag'!$AG19</f>
        <v>45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1098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1098</v>
      </c>
      <c r="AQ14" s="63">
        <f t="shared" si="6"/>
        <v>0</v>
      </c>
      <c r="AS14" s="53">
        <v>12</v>
      </c>
      <c r="AT14" s="54"/>
      <c r="AU14" s="56"/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2</v>
      </c>
      <c r="J15" s="55">
        <f>'8.Spieltag'!$AG20</f>
        <v>15</v>
      </c>
      <c r="K15" s="55">
        <f>'9.Spieltag'!$AG20</f>
        <v>7</v>
      </c>
      <c r="L15" s="55">
        <f>'10.Spieltag'!$AG20</f>
        <v>8</v>
      </c>
      <c r="M15" s="55">
        <f>'11.Spieltag'!$AG20</f>
        <v>45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1181</v>
      </c>
      <c r="AL15" s="58">
        <f t="shared" si="1"/>
        <v>2</v>
      </c>
      <c r="AM15" s="58">
        <f t="shared" si="2"/>
        <v>6</v>
      </c>
      <c r="AN15" s="58">
        <f t="shared" si="3"/>
        <v>7</v>
      </c>
      <c r="AO15" s="58">
        <f t="shared" si="4"/>
        <v>7</v>
      </c>
      <c r="AP15" s="59">
        <f t="shared" si="5"/>
        <v>1159</v>
      </c>
      <c r="AQ15" s="63">
        <f t="shared" si="6"/>
        <v>22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5</v>
      </c>
      <c r="J16" s="55">
        <f>'8.Spieltag'!$AG21</f>
        <v>11</v>
      </c>
      <c r="K16" s="55">
        <f>'9.Spieltag'!$AG21</f>
        <v>5</v>
      </c>
      <c r="L16" s="55">
        <f>'10.Spieltag'!$AG21</f>
        <v>10</v>
      </c>
      <c r="M16" s="55">
        <f>'11.Spieltag'!$AG21</f>
        <v>45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1196</v>
      </c>
      <c r="AL16" s="58">
        <f t="shared" si="1"/>
        <v>5</v>
      </c>
      <c r="AM16" s="58">
        <f t="shared" si="2"/>
        <v>5</v>
      </c>
      <c r="AN16" s="58">
        <f t="shared" si="3"/>
        <v>8</v>
      </c>
      <c r="AO16" s="58">
        <f t="shared" si="4"/>
        <v>9</v>
      </c>
      <c r="AP16" s="59">
        <f t="shared" si="5"/>
        <v>1169</v>
      </c>
      <c r="AQ16" s="63">
        <f t="shared" si="6"/>
        <v>27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3</v>
      </c>
      <c r="J17" s="55">
        <f>'8.Spieltag'!$AG22</f>
        <v>17</v>
      </c>
      <c r="K17" s="55">
        <f>'9.Spieltag'!$AG22</f>
        <v>10</v>
      </c>
      <c r="L17" s="55">
        <f>'10.Spieltag'!$AG22</f>
        <v>7</v>
      </c>
      <c r="M17" s="55">
        <f>'11.Spieltag'!$AG22</f>
        <v>45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1190</v>
      </c>
      <c r="AL17" s="58">
        <f t="shared" si="1"/>
        <v>2</v>
      </c>
      <c r="AM17" s="58">
        <f t="shared" si="2"/>
        <v>3</v>
      </c>
      <c r="AN17" s="58">
        <f t="shared" si="3"/>
        <v>7</v>
      </c>
      <c r="AO17" s="58">
        <f t="shared" si="4"/>
        <v>7</v>
      </c>
      <c r="AP17" s="59">
        <f t="shared" si="5"/>
        <v>1171</v>
      </c>
      <c r="AQ17" s="63">
        <f t="shared" si="6"/>
        <v>19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15</v>
      </c>
      <c r="K18" s="55">
        <f>'9.Spieltag'!$AG23</f>
        <v>6</v>
      </c>
      <c r="L18" s="55">
        <f>'10.Spieltag'!$AG23</f>
        <v>6</v>
      </c>
      <c r="M18" s="55">
        <f>'11.Spieltag'!$AG23</f>
        <v>45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1183</v>
      </c>
      <c r="AL18" s="58">
        <f t="shared" si="1"/>
        <v>5</v>
      </c>
      <c r="AM18" s="58">
        <f t="shared" si="2"/>
        <v>6</v>
      </c>
      <c r="AN18" s="58">
        <f t="shared" si="3"/>
        <v>6</v>
      </c>
      <c r="AO18" s="58">
        <f t="shared" si="4"/>
        <v>8</v>
      </c>
      <c r="AP18" s="59">
        <f t="shared" si="5"/>
        <v>1158</v>
      </c>
      <c r="AQ18" s="63">
        <f t="shared" si="6"/>
        <v>25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14</v>
      </c>
      <c r="J19" s="55">
        <f>'8.Spieltag'!$AG24</f>
        <v>12</v>
      </c>
      <c r="K19" s="55">
        <f>'9.Spieltag'!$AG24</f>
        <v>4</v>
      </c>
      <c r="L19" s="55">
        <f>'10.Spieltag'!$AG24</f>
        <v>0</v>
      </c>
      <c r="M19" s="55">
        <f>'11.Spieltag'!$AG24</f>
        <v>45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1189</v>
      </c>
      <c r="AL19" s="58">
        <f t="shared" si="1"/>
        <v>0</v>
      </c>
      <c r="AM19" s="58">
        <f t="shared" si="2"/>
        <v>4</v>
      </c>
      <c r="AN19" s="58">
        <f t="shared" si="3"/>
        <v>5</v>
      </c>
      <c r="AO19" s="58">
        <f t="shared" si="4"/>
        <v>6</v>
      </c>
      <c r="AP19" s="59">
        <f t="shared" si="5"/>
        <v>1174</v>
      </c>
      <c r="AQ19" s="63">
        <f t="shared" si="6"/>
        <v>15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86</v>
      </c>
      <c r="J28" s="64">
        <f t="shared" si="9"/>
        <v>143</v>
      </c>
      <c r="K28" s="64">
        <f t="shared" si="9"/>
        <v>68</v>
      </c>
      <c r="L28" s="64">
        <f t="shared" si="9"/>
        <v>153</v>
      </c>
      <c r="M28" s="64">
        <f t="shared" si="9"/>
        <v>675</v>
      </c>
      <c r="N28" s="64">
        <f t="shared" si="9"/>
        <v>675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17707</v>
      </c>
      <c r="AL28" s="64">
        <f t="shared" si="9"/>
        <v>32</v>
      </c>
      <c r="AM28" s="64">
        <f t="shared" si="9"/>
        <v>61</v>
      </c>
      <c r="AN28" s="64">
        <f t="shared" si="9"/>
        <v>88</v>
      </c>
      <c r="AO28" s="64">
        <f t="shared" si="9"/>
        <v>110</v>
      </c>
      <c r="AP28" s="64">
        <f t="shared" si="9"/>
        <v>17416</v>
      </c>
      <c r="AQ28" s="64">
        <f>SUM(AQ4:AQ24)</f>
        <v>312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topLeftCell="A10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445</v>
      </c>
      <c r="AI8" s="28">
        <f>'17.Spieltag'!AK8</f>
        <v>1</v>
      </c>
      <c r="AJ8" s="23">
        <f t="shared" ref="AJ8:AJ19" si="10">AG8+AH8</f>
        <v>490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437</v>
      </c>
      <c r="AI9" s="28">
        <f>'17.Spieltag'!AK9</f>
        <v>2</v>
      </c>
      <c r="AJ9" s="23">
        <f t="shared" si="10"/>
        <v>482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437</v>
      </c>
      <c r="AI10" s="28">
        <f>'17.Spieltag'!AK10</f>
        <v>2</v>
      </c>
      <c r="AJ10" s="23">
        <f t="shared" si="10"/>
        <v>482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437</v>
      </c>
      <c r="AI11" s="28">
        <f>'17.Spieltag'!AK11</f>
        <v>2</v>
      </c>
      <c r="AJ11" s="23">
        <f t="shared" si="10"/>
        <v>482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433</v>
      </c>
      <c r="AI12" s="28">
        <f>'17.Spieltag'!AK12</f>
        <v>5</v>
      </c>
      <c r="AJ12" s="23">
        <f t="shared" si="10"/>
        <v>478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431</v>
      </c>
      <c r="AI13" s="28">
        <f>'17.Spieltag'!AK13</f>
        <v>6</v>
      </c>
      <c r="AJ13" s="23">
        <f t="shared" si="10"/>
        <v>476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430</v>
      </c>
      <c r="AI14" s="28">
        <f>'17.Spieltag'!AK14</f>
        <v>7</v>
      </c>
      <c r="AJ14" s="23">
        <f t="shared" si="10"/>
        <v>475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428</v>
      </c>
      <c r="AI15" s="28">
        <f>'17.Spieltag'!AK15</f>
        <v>8</v>
      </c>
      <c r="AJ15" s="23">
        <f t="shared" si="10"/>
        <v>473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428</v>
      </c>
      <c r="AI16" s="28">
        <f>'17.Spieltag'!AK16</f>
        <v>8</v>
      </c>
      <c r="AJ16" s="23">
        <f t="shared" si="10"/>
        <v>473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426</v>
      </c>
      <c r="AI17" s="28">
        <f>'17.Spieltag'!AK17</f>
        <v>10</v>
      </c>
      <c r="AJ17" s="23">
        <f t="shared" si="10"/>
        <v>471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422</v>
      </c>
      <c r="AI18" s="28">
        <f>'17.Spieltag'!AK18</f>
        <v>11</v>
      </c>
      <c r="AJ18" s="23">
        <f t="shared" si="10"/>
        <v>467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421</v>
      </c>
      <c r="AI19" s="28">
        <f>'17.Spieltag'!AK19</f>
        <v>12</v>
      </c>
      <c r="AJ19" s="23">
        <f t="shared" si="10"/>
        <v>466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416</v>
      </c>
      <c r="AI20" s="28">
        <f>'17.Spieltag'!AK20</f>
        <v>13</v>
      </c>
      <c r="AJ20" s="23">
        <f>AG20+AH20</f>
        <v>461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415</v>
      </c>
      <c r="AI21" s="28">
        <f>'17.Spieltag'!AK21</f>
        <v>14</v>
      </c>
      <c r="AJ21" s="23">
        <f>AG21+AH21</f>
        <v>460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415</v>
      </c>
      <c r="AI22" s="28">
        <f>'17.Spieltag'!AK22</f>
        <v>14</v>
      </c>
      <c r="AJ22" s="23">
        <f>AG22+AH22</f>
        <v>460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348</v>
      </c>
      <c r="AI23" s="28">
        <f>'17.Spieltag'!AK23</f>
        <v>16</v>
      </c>
      <c r="AJ23" s="23">
        <f>AG23+AH23</f>
        <v>393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322</v>
      </c>
      <c r="AI24" s="28">
        <f>'17.Spieltag'!AK24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1 I1 O1 U1 AA1 C3 F3 X3">
    <cfRule type="cellIs" dxfId="85" priority="2" operator="equal">
      <formula>"Schalke 04"</formula>
    </cfRule>
  </conditionalFormatting>
  <conditionalFormatting sqref="F1 L1 R1 X1 I3 L3 O3 R3 U3 AA3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490</v>
      </c>
      <c r="AI8" s="28">
        <f>'18.Spieltag'!AK8</f>
        <v>1</v>
      </c>
      <c r="AJ8" s="23">
        <f t="shared" ref="AJ8:AJ19" si="10">AG8+AH8</f>
        <v>535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482</v>
      </c>
      <c r="AI9" s="28">
        <f>'18.Spieltag'!AK9</f>
        <v>2</v>
      </c>
      <c r="AJ9" s="23">
        <f t="shared" si="10"/>
        <v>527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482</v>
      </c>
      <c r="AI10" s="28">
        <f>'18.Spieltag'!AK10</f>
        <v>2</v>
      </c>
      <c r="AJ10" s="23">
        <f t="shared" si="10"/>
        <v>527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482</v>
      </c>
      <c r="AI11" s="28">
        <f>'18.Spieltag'!AK11</f>
        <v>2</v>
      </c>
      <c r="AJ11" s="23">
        <f t="shared" si="10"/>
        <v>527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478</v>
      </c>
      <c r="AI12" s="28">
        <f>'18.Spieltag'!AK12</f>
        <v>5</v>
      </c>
      <c r="AJ12" s="23">
        <f t="shared" si="10"/>
        <v>523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476</v>
      </c>
      <c r="AI13" s="28">
        <f>'18.Spieltag'!AK13</f>
        <v>6</v>
      </c>
      <c r="AJ13" s="23">
        <f t="shared" si="10"/>
        <v>521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475</v>
      </c>
      <c r="AI14" s="28">
        <f>'18.Spieltag'!AK14</f>
        <v>7</v>
      </c>
      <c r="AJ14" s="23">
        <f t="shared" si="10"/>
        <v>520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473</v>
      </c>
      <c r="AI15" s="28">
        <f>'18.Spieltag'!AK15</f>
        <v>8</v>
      </c>
      <c r="AJ15" s="23">
        <f t="shared" si="10"/>
        <v>518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473</v>
      </c>
      <c r="AI16" s="28">
        <f>'18.Spieltag'!AK16</f>
        <v>8</v>
      </c>
      <c r="AJ16" s="23">
        <f t="shared" si="10"/>
        <v>518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471</v>
      </c>
      <c r="AI17" s="28">
        <f>'18.Spieltag'!AK17</f>
        <v>10</v>
      </c>
      <c r="AJ17" s="23">
        <f t="shared" si="10"/>
        <v>516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467</v>
      </c>
      <c r="AI18" s="28">
        <f>'18.Spieltag'!AK18</f>
        <v>11</v>
      </c>
      <c r="AJ18" s="23">
        <f t="shared" si="10"/>
        <v>512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466</v>
      </c>
      <c r="AI19" s="28">
        <f>'18.Spieltag'!AK19</f>
        <v>12</v>
      </c>
      <c r="AJ19" s="23">
        <f t="shared" si="10"/>
        <v>511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461</v>
      </c>
      <c r="AI20" s="28">
        <f>'18.Spieltag'!AK20</f>
        <v>13</v>
      </c>
      <c r="AJ20" s="23">
        <f>AG20+AH20</f>
        <v>506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460</v>
      </c>
      <c r="AI21" s="28">
        <f>'18.Spieltag'!AK21</f>
        <v>14</v>
      </c>
      <c r="AJ21" s="23">
        <f>AG21+AH21</f>
        <v>505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460</v>
      </c>
      <c r="AI22" s="28">
        <f>'18.Spieltag'!AK22</f>
        <v>14</v>
      </c>
      <c r="AJ22" s="23">
        <f>AG22+AH22</f>
        <v>505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393</v>
      </c>
      <c r="AI23" s="28">
        <f>'18.Spieltag'!AK23</f>
        <v>16</v>
      </c>
      <c r="AJ23" s="23">
        <f>AG23+AH23</f>
        <v>438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367</v>
      </c>
      <c r="AI24" s="28">
        <f>'18.Spieltag'!AK24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535</v>
      </c>
      <c r="AI8" s="28">
        <f>'19.Spieltag'!AK8</f>
        <v>1</v>
      </c>
      <c r="AJ8" s="23">
        <f t="shared" ref="AJ8:AJ19" si="10">AG8+AH8</f>
        <v>580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527</v>
      </c>
      <c r="AI9" s="28">
        <f>'19.Spieltag'!AK9</f>
        <v>2</v>
      </c>
      <c r="AJ9" s="23">
        <f t="shared" si="10"/>
        <v>572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527</v>
      </c>
      <c r="AI10" s="28">
        <f>'19.Spieltag'!AK10</f>
        <v>2</v>
      </c>
      <c r="AJ10" s="23">
        <f t="shared" si="10"/>
        <v>572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527</v>
      </c>
      <c r="AI11" s="28">
        <f>'19.Spieltag'!AK11</f>
        <v>2</v>
      </c>
      <c r="AJ11" s="23">
        <f t="shared" si="10"/>
        <v>572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523</v>
      </c>
      <c r="AI12" s="28">
        <f>'19.Spieltag'!AK12</f>
        <v>5</v>
      </c>
      <c r="AJ12" s="23">
        <f t="shared" si="10"/>
        <v>568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521</v>
      </c>
      <c r="AI13" s="28">
        <f>'19.Spieltag'!AK13</f>
        <v>6</v>
      </c>
      <c r="AJ13" s="23">
        <f t="shared" si="10"/>
        <v>566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520</v>
      </c>
      <c r="AI14" s="28">
        <f>'19.Spieltag'!AK14</f>
        <v>7</v>
      </c>
      <c r="AJ14" s="23">
        <f t="shared" si="10"/>
        <v>565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518</v>
      </c>
      <c r="AI15" s="28">
        <f>'19.Spieltag'!AK15</f>
        <v>8</v>
      </c>
      <c r="AJ15" s="23">
        <f t="shared" si="10"/>
        <v>563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518</v>
      </c>
      <c r="AI16" s="28">
        <f>'19.Spieltag'!AK16</f>
        <v>8</v>
      </c>
      <c r="AJ16" s="23">
        <f t="shared" si="10"/>
        <v>563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516</v>
      </c>
      <c r="AI17" s="28">
        <f>'19.Spieltag'!AK17</f>
        <v>10</v>
      </c>
      <c r="AJ17" s="23">
        <f t="shared" si="10"/>
        <v>561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512</v>
      </c>
      <c r="AI18" s="28">
        <f>'19.Spieltag'!AK18</f>
        <v>11</v>
      </c>
      <c r="AJ18" s="23">
        <f t="shared" si="10"/>
        <v>557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511</v>
      </c>
      <c r="AI19" s="28">
        <f>'19.Spieltag'!AK19</f>
        <v>12</v>
      </c>
      <c r="AJ19" s="23">
        <f t="shared" si="10"/>
        <v>556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506</v>
      </c>
      <c r="AI20" s="28">
        <f>'19.Spieltag'!AK20</f>
        <v>13</v>
      </c>
      <c r="AJ20" s="23">
        <f>AG20+AH20</f>
        <v>551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505</v>
      </c>
      <c r="AI21" s="28">
        <f>'19.Spieltag'!AK21</f>
        <v>14</v>
      </c>
      <c r="AJ21" s="23">
        <f>AG21+AH21</f>
        <v>550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505</v>
      </c>
      <c r="AI22" s="28">
        <f>'19.Spieltag'!AK22</f>
        <v>14</v>
      </c>
      <c r="AJ22" s="23">
        <f>AG22+AH22</f>
        <v>550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438</v>
      </c>
      <c r="AI23" s="28">
        <f>'19.Spieltag'!AK23</f>
        <v>16</v>
      </c>
      <c r="AJ23" s="23">
        <f>AG23+AH23</f>
        <v>483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412</v>
      </c>
      <c r="AI24" s="28">
        <f>'19.Spieltag'!AK24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580</v>
      </c>
      <c r="AI8" s="28">
        <f>'20.Spieltag'!AK8</f>
        <v>1</v>
      </c>
      <c r="AJ8" s="23">
        <f t="shared" ref="AJ8:AJ19" si="10">AG8+AH8</f>
        <v>625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572</v>
      </c>
      <c r="AI9" s="28">
        <f>'20.Spieltag'!AK9</f>
        <v>2</v>
      </c>
      <c r="AJ9" s="23">
        <f t="shared" si="10"/>
        <v>617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572</v>
      </c>
      <c r="AI10" s="28">
        <f>'20.Spieltag'!AK10</f>
        <v>2</v>
      </c>
      <c r="AJ10" s="23">
        <f t="shared" si="10"/>
        <v>617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572</v>
      </c>
      <c r="AI11" s="28">
        <f>'20.Spieltag'!AK11</f>
        <v>2</v>
      </c>
      <c r="AJ11" s="23">
        <f t="shared" si="10"/>
        <v>617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568</v>
      </c>
      <c r="AI12" s="28">
        <f>'20.Spieltag'!AK12</f>
        <v>5</v>
      </c>
      <c r="AJ12" s="23">
        <f t="shared" si="10"/>
        <v>613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566</v>
      </c>
      <c r="AI13" s="28">
        <f>'20.Spieltag'!AK13</f>
        <v>6</v>
      </c>
      <c r="AJ13" s="23">
        <f t="shared" si="10"/>
        <v>611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565</v>
      </c>
      <c r="AI14" s="28">
        <f>'20.Spieltag'!AK14</f>
        <v>7</v>
      </c>
      <c r="AJ14" s="23">
        <f t="shared" si="10"/>
        <v>610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563</v>
      </c>
      <c r="AI15" s="28">
        <f>'20.Spieltag'!AK15</f>
        <v>8</v>
      </c>
      <c r="AJ15" s="23">
        <f t="shared" si="10"/>
        <v>608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563</v>
      </c>
      <c r="AI16" s="28">
        <f>'20.Spieltag'!AK16</f>
        <v>8</v>
      </c>
      <c r="AJ16" s="23">
        <f t="shared" si="10"/>
        <v>608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561</v>
      </c>
      <c r="AI17" s="28">
        <f>'20.Spieltag'!AK17</f>
        <v>10</v>
      </c>
      <c r="AJ17" s="23">
        <f t="shared" si="10"/>
        <v>606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557</v>
      </c>
      <c r="AI18" s="28">
        <f>'20.Spieltag'!AK18</f>
        <v>11</v>
      </c>
      <c r="AJ18" s="23">
        <f t="shared" si="10"/>
        <v>602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556</v>
      </c>
      <c r="AI19" s="28">
        <f>'20.Spieltag'!AK19</f>
        <v>12</v>
      </c>
      <c r="AJ19" s="23">
        <f t="shared" si="10"/>
        <v>601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551</v>
      </c>
      <c r="AI20" s="28">
        <f>'20.Spieltag'!AK20</f>
        <v>13</v>
      </c>
      <c r="AJ20" s="23">
        <f>AG20+AH20</f>
        <v>596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550</v>
      </c>
      <c r="AI21" s="28">
        <f>'20.Spieltag'!AK21</f>
        <v>14</v>
      </c>
      <c r="AJ21" s="23">
        <f>AG21+AH21</f>
        <v>595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550</v>
      </c>
      <c r="AI22" s="28">
        <f>'20.Spieltag'!AK22</f>
        <v>14</v>
      </c>
      <c r="AJ22" s="23">
        <f>AG22+AH22</f>
        <v>595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483</v>
      </c>
      <c r="AI23" s="28">
        <f>'20.Spieltag'!AK23</f>
        <v>16</v>
      </c>
      <c r="AJ23" s="23">
        <f>AG23+AH23</f>
        <v>528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457</v>
      </c>
      <c r="AI24" s="28">
        <f>'20.Spieltag'!AK24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625</v>
      </c>
      <c r="AI8" s="28">
        <f>'21.Spieltag'!AK8</f>
        <v>1</v>
      </c>
      <c r="AJ8" s="23">
        <f t="shared" ref="AJ8:AJ19" si="10">AG8+AH8</f>
        <v>670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617</v>
      </c>
      <c r="AI9" s="28">
        <f>'21.Spieltag'!AK9</f>
        <v>2</v>
      </c>
      <c r="AJ9" s="23">
        <f t="shared" si="10"/>
        <v>662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617</v>
      </c>
      <c r="AI10" s="28">
        <f>'21.Spieltag'!AK10</f>
        <v>2</v>
      </c>
      <c r="AJ10" s="23">
        <f t="shared" si="10"/>
        <v>662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617</v>
      </c>
      <c r="AI11" s="28">
        <f>'21.Spieltag'!AK11</f>
        <v>2</v>
      </c>
      <c r="AJ11" s="23">
        <f t="shared" si="10"/>
        <v>662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613</v>
      </c>
      <c r="AI12" s="28">
        <f>'21.Spieltag'!AK12</f>
        <v>5</v>
      </c>
      <c r="AJ12" s="23">
        <f t="shared" si="10"/>
        <v>658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611</v>
      </c>
      <c r="AI13" s="28">
        <f>'21.Spieltag'!AK13</f>
        <v>6</v>
      </c>
      <c r="AJ13" s="23">
        <f t="shared" si="10"/>
        <v>656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610</v>
      </c>
      <c r="AI14" s="28">
        <f>'21.Spieltag'!AK14</f>
        <v>7</v>
      </c>
      <c r="AJ14" s="23">
        <f t="shared" si="10"/>
        <v>655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608</v>
      </c>
      <c r="AI15" s="28">
        <f>'21.Spieltag'!AK15</f>
        <v>8</v>
      </c>
      <c r="AJ15" s="23">
        <f t="shared" si="10"/>
        <v>653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608</v>
      </c>
      <c r="AI16" s="28">
        <f>'21.Spieltag'!AK16</f>
        <v>8</v>
      </c>
      <c r="AJ16" s="23">
        <f t="shared" si="10"/>
        <v>653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606</v>
      </c>
      <c r="AI17" s="28">
        <f>'21.Spieltag'!AK17</f>
        <v>10</v>
      </c>
      <c r="AJ17" s="23">
        <f t="shared" si="10"/>
        <v>651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602</v>
      </c>
      <c r="AI18" s="28">
        <f>'21.Spieltag'!AK18</f>
        <v>11</v>
      </c>
      <c r="AJ18" s="23">
        <f t="shared" si="10"/>
        <v>647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601</v>
      </c>
      <c r="AI19" s="28">
        <f>'21.Spieltag'!AK19</f>
        <v>12</v>
      </c>
      <c r="AJ19" s="23">
        <f t="shared" si="10"/>
        <v>646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596</v>
      </c>
      <c r="AI20" s="28">
        <f>'21.Spieltag'!AK20</f>
        <v>13</v>
      </c>
      <c r="AJ20" s="23">
        <f>AG20+AH20</f>
        <v>641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595</v>
      </c>
      <c r="AI21" s="28">
        <f>'21.Spieltag'!AK21</f>
        <v>14</v>
      </c>
      <c r="AJ21" s="23">
        <f>AG21+AH21</f>
        <v>640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595</v>
      </c>
      <c r="AI22" s="28">
        <f>'21.Spieltag'!AK22</f>
        <v>14</v>
      </c>
      <c r="AJ22" s="23">
        <f>AG22+AH22</f>
        <v>640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528</v>
      </c>
      <c r="AI23" s="28">
        <f>'21.Spieltag'!AK23</f>
        <v>16</v>
      </c>
      <c r="AJ23" s="23">
        <f>AG23+AH23</f>
        <v>573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502</v>
      </c>
      <c r="AI24" s="28">
        <f>'21.Spieltag'!AK24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670</v>
      </c>
      <c r="AI8" s="28">
        <f>'22.Spieltag'!AK8</f>
        <v>1</v>
      </c>
      <c r="AJ8" s="23">
        <f t="shared" ref="AJ8:AJ19" si="10">AG8+AH8</f>
        <v>715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662</v>
      </c>
      <c r="AI9" s="28">
        <f>'22.Spieltag'!AK9</f>
        <v>2</v>
      </c>
      <c r="AJ9" s="23">
        <f t="shared" si="10"/>
        <v>707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662</v>
      </c>
      <c r="AI10" s="28">
        <f>'22.Spieltag'!AK10</f>
        <v>2</v>
      </c>
      <c r="AJ10" s="23">
        <f t="shared" si="10"/>
        <v>707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662</v>
      </c>
      <c r="AI11" s="28">
        <f>'22.Spieltag'!AK11</f>
        <v>2</v>
      </c>
      <c r="AJ11" s="23">
        <f t="shared" si="10"/>
        <v>707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658</v>
      </c>
      <c r="AI12" s="28">
        <f>'22.Spieltag'!AK12</f>
        <v>5</v>
      </c>
      <c r="AJ12" s="23">
        <f t="shared" si="10"/>
        <v>703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656</v>
      </c>
      <c r="AI13" s="28">
        <f>'22.Spieltag'!AK13</f>
        <v>6</v>
      </c>
      <c r="AJ13" s="23">
        <f t="shared" si="10"/>
        <v>701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655</v>
      </c>
      <c r="AI14" s="28">
        <f>'22.Spieltag'!AK14</f>
        <v>7</v>
      </c>
      <c r="AJ14" s="23">
        <f t="shared" si="10"/>
        <v>700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653</v>
      </c>
      <c r="AI15" s="28">
        <f>'22.Spieltag'!AK15</f>
        <v>8</v>
      </c>
      <c r="AJ15" s="23">
        <f t="shared" si="10"/>
        <v>698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653</v>
      </c>
      <c r="AI16" s="28">
        <f>'22.Spieltag'!AK16</f>
        <v>8</v>
      </c>
      <c r="AJ16" s="23">
        <f t="shared" si="10"/>
        <v>698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651</v>
      </c>
      <c r="AI17" s="28">
        <f>'22.Spieltag'!AK17</f>
        <v>10</v>
      </c>
      <c r="AJ17" s="23">
        <f t="shared" si="10"/>
        <v>696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647</v>
      </c>
      <c r="AI18" s="28">
        <f>'22.Spieltag'!AK18</f>
        <v>11</v>
      </c>
      <c r="AJ18" s="23">
        <f t="shared" si="10"/>
        <v>692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646</v>
      </c>
      <c r="AI19" s="28">
        <f>'22.Spieltag'!AK19</f>
        <v>12</v>
      </c>
      <c r="AJ19" s="23">
        <f t="shared" si="10"/>
        <v>691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641</v>
      </c>
      <c r="AI20" s="28">
        <f>'22.Spieltag'!AK20</f>
        <v>13</v>
      </c>
      <c r="AJ20" s="23">
        <f>AG20+AH20</f>
        <v>686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640</v>
      </c>
      <c r="AI21" s="28">
        <f>'22.Spieltag'!AK21</f>
        <v>14</v>
      </c>
      <c r="AJ21" s="23">
        <f>AG21+AH21</f>
        <v>685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640</v>
      </c>
      <c r="AI22" s="28">
        <f>'22.Spieltag'!AK22</f>
        <v>14</v>
      </c>
      <c r="AJ22" s="23">
        <f>AG22+AH22</f>
        <v>685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573</v>
      </c>
      <c r="AI23" s="28">
        <f>'22.Spieltag'!AK23</f>
        <v>16</v>
      </c>
      <c r="AJ23" s="23">
        <f>AG23+AH23</f>
        <v>618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547</v>
      </c>
      <c r="AI24" s="28">
        <f>'22.Spieltag'!AK24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715</v>
      </c>
      <c r="AI8" s="28">
        <f>'23.Spieltag'!AK8</f>
        <v>1</v>
      </c>
      <c r="AJ8" s="23">
        <f t="shared" ref="AJ8:AJ19" si="10">AG8+AH8</f>
        <v>760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707</v>
      </c>
      <c r="AI9" s="28">
        <f>'23.Spieltag'!AK9</f>
        <v>2</v>
      </c>
      <c r="AJ9" s="23">
        <f t="shared" si="10"/>
        <v>752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707</v>
      </c>
      <c r="AI10" s="28">
        <f>'23.Spieltag'!AK10</f>
        <v>2</v>
      </c>
      <c r="AJ10" s="23">
        <f t="shared" si="10"/>
        <v>752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707</v>
      </c>
      <c r="AI11" s="28">
        <f>'23.Spieltag'!AK11</f>
        <v>2</v>
      </c>
      <c r="AJ11" s="23">
        <f t="shared" si="10"/>
        <v>752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703</v>
      </c>
      <c r="AI12" s="28">
        <f>'23.Spieltag'!AK12</f>
        <v>5</v>
      </c>
      <c r="AJ12" s="23">
        <f t="shared" si="10"/>
        <v>748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701</v>
      </c>
      <c r="AI13" s="28">
        <f>'23.Spieltag'!AK13</f>
        <v>6</v>
      </c>
      <c r="AJ13" s="23">
        <f t="shared" si="10"/>
        <v>746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700</v>
      </c>
      <c r="AI14" s="28">
        <f>'23.Spieltag'!AK14</f>
        <v>7</v>
      </c>
      <c r="AJ14" s="23">
        <f t="shared" si="10"/>
        <v>745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698</v>
      </c>
      <c r="AI15" s="28">
        <f>'23.Spieltag'!AK15</f>
        <v>8</v>
      </c>
      <c r="AJ15" s="23">
        <f t="shared" si="10"/>
        <v>743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698</v>
      </c>
      <c r="AI16" s="28">
        <f>'23.Spieltag'!AK16</f>
        <v>8</v>
      </c>
      <c r="AJ16" s="23">
        <f t="shared" si="10"/>
        <v>743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696</v>
      </c>
      <c r="AI17" s="28">
        <f>'23.Spieltag'!AK17</f>
        <v>10</v>
      </c>
      <c r="AJ17" s="23">
        <f t="shared" si="10"/>
        <v>741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692</v>
      </c>
      <c r="AI18" s="28">
        <f>'23.Spieltag'!AK18</f>
        <v>11</v>
      </c>
      <c r="AJ18" s="23">
        <f t="shared" si="10"/>
        <v>737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691</v>
      </c>
      <c r="AI19" s="28">
        <f>'23.Spieltag'!AK19</f>
        <v>12</v>
      </c>
      <c r="AJ19" s="23">
        <f t="shared" si="10"/>
        <v>736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686</v>
      </c>
      <c r="AI20" s="28">
        <f>'23.Spieltag'!AK20</f>
        <v>13</v>
      </c>
      <c r="AJ20" s="23">
        <f>AG20+AH20</f>
        <v>731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685</v>
      </c>
      <c r="AI21" s="28">
        <f>'23.Spieltag'!AK21</f>
        <v>14</v>
      </c>
      <c r="AJ21" s="23">
        <f>AG21+AH21</f>
        <v>730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685</v>
      </c>
      <c r="AI22" s="28">
        <f>'23.Spieltag'!AK22</f>
        <v>14</v>
      </c>
      <c r="AJ22" s="23">
        <f>AG22+AH22</f>
        <v>730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618</v>
      </c>
      <c r="AI23" s="28">
        <f>'23.Spieltag'!AK23</f>
        <v>16</v>
      </c>
      <c r="AJ23" s="23">
        <f>AG23+AH23</f>
        <v>663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592</v>
      </c>
      <c r="AI24" s="28">
        <f>'23.Spieltag'!AK24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760</v>
      </c>
      <c r="AI8" s="28">
        <f>'24.Spieltag'!AK8</f>
        <v>1</v>
      </c>
      <c r="AJ8" s="23">
        <f t="shared" ref="AJ8:AJ19" si="10">AG8+AH8</f>
        <v>805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752</v>
      </c>
      <c r="AI9" s="28">
        <f>'24.Spieltag'!AK9</f>
        <v>2</v>
      </c>
      <c r="AJ9" s="23">
        <f t="shared" si="10"/>
        <v>797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752</v>
      </c>
      <c r="AI10" s="28">
        <f>'24.Spieltag'!AK10</f>
        <v>2</v>
      </c>
      <c r="AJ10" s="23">
        <f t="shared" si="10"/>
        <v>797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752</v>
      </c>
      <c r="AI11" s="28">
        <f>'24.Spieltag'!AK11</f>
        <v>2</v>
      </c>
      <c r="AJ11" s="23">
        <f t="shared" si="10"/>
        <v>797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748</v>
      </c>
      <c r="AI12" s="28">
        <f>'24.Spieltag'!AK12</f>
        <v>5</v>
      </c>
      <c r="AJ12" s="23">
        <f t="shared" si="10"/>
        <v>793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746</v>
      </c>
      <c r="AI13" s="28">
        <f>'24.Spieltag'!AK13</f>
        <v>6</v>
      </c>
      <c r="AJ13" s="23">
        <f t="shared" si="10"/>
        <v>791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745</v>
      </c>
      <c r="AI14" s="28">
        <f>'24.Spieltag'!AK14</f>
        <v>7</v>
      </c>
      <c r="AJ14" s="23">
        <f t="shared" si="10"/>
        <v>790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743</v>
      </c>
      <c r="AI15" s="28">
        <f>'24.Spieltag'!AK15</f>
        <v>8</v>
      </c>
      <c r="AJ15" s="23">
        <f t="shared" si="10"/>
        <v>788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743</v>
      </c>
      <c r="AI16" s="28">
        <f>'24.Spieltag'!AK16</f>
        <v>8</v>
      </c>
      <c r="AJ16" s="23">
        <f t="shared" si="10"/>
        <v>788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741</v>
      </c>
      <c r="AI17" s="28">
        <f>'24.Spieltag'!AK17</f>
        <v>10</v>
      </c>
      <c r="AJ17" s="23">
        <f t="shared" si="10"/>
        <v>786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737</v>
      </c>
      <c r="AI18" s="28">
        <f>'24.Spieltag'!AK18</f>
        <v>11</v>
      </c>
      <c r="AJ18" s="23">
        <f t="shared" si="10"/>
        <v>782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736</v>
      </c>
      <c r="AI19" s="28">
        <f>'24.Spieltag'!AK19</f>
        <v>12</v>
      </c>
      <c r="AJ19" s="23">
        <f t="shared" si="10"/>
        <v>781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731</v>
      </c>
      <c r="AI20" s="28">
        <f>'24.Spieltag'!AK20</f>
        <v>13</v>
      </c>
      <c r="AJ20" s="23">
        <f>AG20+AH20</f>
        <v>776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730</v>
      </c>
      <c r="AI21" s="28">
        <f>'24.Spieltag'!AK21</f>
        <v>14</v>
      </c>
      <c r="AJ21" s="23">
        <f>AG21+AH21</f>
        <v>775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730</v>
      </c>
      <c r="AI22" s="28">
        <f>'24.Spieltag'!AK22</f>
        <v>14</v>
      </c>
      <c r="AJ22" s="23">
        <f>AG22+AH22</f>
        <v>775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663</v>
      </c>
      <c r="AI23" s="28">
        <f>'24.Spieltag'!AK23</f>
        <v>16</v>
      </c>
      <c r="AJ23" s="23">
        <f>AG23+AH23</f>
        <v>708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637</v>
      </c>
      <c r="AI24" s="28">
        <f>'24.Spieltag'!AK24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805</v>
      </c>
      <c r="AI8" s="28">
        <f>'25.Spieltag'!AK8</f>
        <v>1</v>
      </c>
      <c r="AJ8" s="23">
        <f t="shared" ref="AJ8:AJ19" si="10">AG8+AH8</f>
        <v>850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797</v>
      </c>
      <c r="AI9" s="28">
        <f>'25.Spieltag'!AK9</f>
        <v>2</v>
      </c>
      <c r="AJ9" s="23">
        <f t="shared" si="10"/>
        <v>842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797</v>
      </c>
      <c r="AI10" s="28">
        <f>'25.Spieltag'!AK10</f>
        <v>2</v>
      </c>
      <c r="AJ10" s="23">
        <f t="shared" si="10"/>
        <v>842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797</v>
      </c>
      <c r="AI11" s="28">
        <f>'25.Spieltag'!AK11</f>
        <v>2</v>
      </c>
      <c r="AJ11" s="23">
        <f t="shared" si="10"/>
        <v>842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793</v>
      </c>
      <c r="AI12" s="28">
        <f>'25.Spieltag'!AK12</f>
        <v>5</v>
      </c>
      <c r="AJ12" s="23">
        <f t="shared" si="10"/>
        <v>838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791</v>
      </c>
      <c r="AI13" s="28">
        <f>'25.Spieltag'!AK13</f>
        <v>6</v>
      </c>
      <c r="AJ13" s="23">
        <f t="shared" si="10"/>
        <v>836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790</v>
      </c>
      <c r="AI14" s="28">
        <f>'25.Spieltag'!AK14</f>
        <v>7</v>
      </c>
      <c r="AJ14" s="23">
        <f t="shared" si="10"/>
        <v>835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788</v>
      </c>
      <c r="AI15" s="28">
        <f>'25.Spieltag'!AK15</f>
        <v>8</v>
      </c>
      <c r="AJ15" s="23">
        <f t="shared" si="10"/>
        <v>833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788</v>
      </c>
      <c r="AI16" s="28">
        <f>'25.Spieltag'!AK16</f>
        <v>8</v>
      </c>
      <c r="AJ16" s="23">
        <f t="shared" si="10"/>
        <v>833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786</v>
      </c>
      <c r="AI17" s="28">
        <f>'25.Spieltag'!AK17</f>
        <v>10</v>
      </c>
      <c r="AJ17" s="23">
        <f t="shared" si="10"/>
        <v>831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782</v>
      </c>
      <c r="AI18" s="28">
        <f>'25.Spieltag'!AK18</f>
        <v>11</v>
      </c>
      <c r="AJ18" s="23">
        <f t="shared" si="10"/>
        <v>827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781</v>
      </c>
      <c r="AI19" s="28">
        <f>'25.Spieltag'!AK19</f>
        <v>12</v>
      </c>
      <c r="AJ19" s="23">
        <f t="shared" si="10"/>
        <v>826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776</v>
      </c>
      <c r="AI20" s="28">
        <f>'25.Spieltag'!AK20</f>
        <v>13</v>
      </c>
      <c r="AJ20" s="23">
        <f>AG20+AH20</f>
        <v>821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775</v>
      </c>
      <c r="AI21" s="28">
        <f>'25.Spieltag'!AK21</f>
        <v>14</v>
      </c>
      <c r="AJ21" s="23">
        <f>AG21+AH21</f>
        <v>820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775</v>
      </c>
      <c r="AI22" s="28">
        <f>'25.Spieltag'!AK22</f>
        <v>14</v>
      </c>
      <c r="AJ22" s="23">
        <f>AG22+AH22</f>
        <v>820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708</v>
      </c>
      <c r="AI23" s="28">
        <f>'25.Spieltag'!AK23</f>
        <v>16</v>
      </c>
      <c r="AJ23" s="23">
        <f>AG23+AH23</f>
        <v>753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682</v>
      </c>
      <c r="AI24" s="28">
        <f>'25.Spieltag'!AK24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850</v>
      </c>
      <c r="AI8" s="28">
        <f>'26.Spieltag'!AK8</f>
        <v>1</v>
      </c>
      <c r="AJ8" s="23">
        <f t="shared" ref="AJ8:AJ19" si="10">AG8+AH8</f>
        <v>895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842</v>
      </c>
      <c r="AI9" s="28">
        <f>'26.Spieltag'!AK9</f>
        <v>2</v>
      </c>
      <c r="AJ9" s="23">
        <f t="shared" si="10"/>
        <v>887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842</v>
      </c>
      <c r="AI10" s="28">
        <f>'26.Spieltag'!AK10</f>
        <v>2</v>
      </c>
      <c r="AJ10" s="23">
        <f t="shared" si="10"/>
        <v>887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842</v>
      </c>
      <c r="AI11" s="28">
        <f>'26.Spieltag'!AK11</f>
        <v>2</v>
      </c>
      <c r="AJ11" s="23">
        <f t="shared" si="10"/>
        <v>887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838</v>
      </c>
      <c r="AI12" s="28">
        <f>'26.Spieltag'!AK12</f>
        <v>5</v>
      </c>
      <c r="AJ12" s="23">
        <f t="shared" si="10"/>
        <v>883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836</v>
      </c>
      <c r="AI13" s="28">
        <f>'26.Spieltag'!AK13</f>
        <v>6</v>
      </c>
      <c r="AJ13" s="23">
        <f t="shared" si="10"/>
        <v>881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835</v>
      </c>
      <c r="AI14" s="28">
        <f>'26.Spieltag'!AK14</f>
        <v>7</v>
      </c>
      <c r="AJ14" s="23">
        <f t="shared" si="10"/>
        <v>880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833</v>
      </c>
      <c r="AI15" s="28">
        <f>'26.Spieltag'!AK15</f>
        <v>8</v>
      </c>
      <c r="AJ15" s="23">
        <f t="shared" si="10"/>
        <v>878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833</v>
      </c>
      <c r="AI16" s="28">
        <f>'26.Spieltag'!AK16</f>
        <v>8</v>
      </c>
      <c r="AJ16" s="23">
        <f t="shared" si="10"/>
        <v>878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831</v>
      </c>
      <c r="AI17" s="28">
        <f>'26.Spieltag'!AK17</f>
        <v>10</v>
      </c>
      <c r="AJ17" s="23">
        <f t="shared" si="10"/>
        <v>876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827</v>
      </c>
      <c r="AI18" s="28">
        <f>'26.Spieltag'!AK18</f>
        <v>11</v>
      </c>
      <c r="AJ18" s="23">
        <f t="shared" si="10"/>
        <v>872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826</v>
      </c>
      <c r="AI19" s="28">
        <f>'26.Spieltag'!AK19</f>
        <v>12</v>
      </c>
      <c r="AJ19" s="23">
        <f t="shared" si="10"/>
        <v>871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821</v>
      </c>
      <c r="AI20" s="28">
        <f>'26.Spieltag'!AK20</f>
        <v>13</v>
      </c>
      <c r="AJ20" s="23">
        <f>AG20+AH20</f>
        <v>866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820</v>
      </c>
      <c r="AI21" s="28">
        <f>'26.Spieltag'!AK21</f>
        <v>14</v>
      </c>
      <c r="AJ21" s="23">
        <f>AG21+AH21</f>
        <v>865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820</v>
      </c>
      <c r="AI22" s="28">
        <f>'26.Spieltag'!AK22</f>
        <v>14</v>
      </c>
      <c r="AJ22" s="23">
        <f>AG22+AH22</f>
        <v>865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753</v>
      </c>
      <c r="AI23" s="28">
        <f>'26.Spieltag'!AK23</f>
        <v>16</v>
      </c>
      <c r="AJ23" s="23">
        <f>AG23+AH23</f>
        <v>798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727</v>
      </c>
      <c r="AI24" s="28">
        <f>'26.Spieltag'!AK24</f>
        <v>17</v>
      </c>
      <c r="AJ24" s="23">
        <f>AG24+AH24</f>
        <v>772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895</v>
      </c>
      <c r="AI8" s="28">
        <f>'27.Spieltag'!AK8</f>
        <v>1</v>
      </c>
      <c r="AJ8" s="23">
        <f t="shared" ref="AJ8:AJ19" si="10">AG8+AH8</f>
        <v>940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887</v>
      </c>
      <c r="AI9" s="28">
        <f>'27.Spieltag'!AK9</f>
        <v>2</v>
      </c>
      <c r="AJ9" s="23">
        <f t="shared" si="10"/>
        <v>932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887</v>
      </c>
      <c r="AI10" s="28">
        <f>'27.Spieltag'!AK10</f>
        <v>2</v>
      </c>
      <c r="AJ10" s="23">
        <f t="shared" si="10"/>
        <v>932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887</v>
      </c>
      <c r="AI11" s="28">
        <f>'27.Spieltag'!AK11</f>
        <v>2</v>
      </c>
      <c r="AJ11" s="23">
        <f t="shared" si="10"/>
        <v>932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883</v>
      </c>
      <c r="AI12" s="28">
        <f>'27.Spieltag'!AK12</f>
        <v>5</v>
      </c>
      <c r="AJ12" s="23">
        <f t="shared" si="10"/>
        <v>928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881</v>
      </c>
      <c r="AI13" s="28">
        <f>'27.Spieltag'!AK13</f>
        <v>6</v>
      </c>
      <c r="AJ13" s="23">
        <f t="shared" si="10"/>
        <v>926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880</v>
      </c>
      <c r="AI14" s="28">
        <f>'27.Spieltag'!AK14</f>
        <v>7</v>
      </c>
      <c r="AJ14" s="23">
        <f t="shared" si="10"/>
        <v>925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878</v>
      </c>
      <c r="AI15" s="28">
        <f>'27.Spieltag'!AK15</f>
        <v>8</v>
      </c>
      <c r="AJ15" s="23">
        <f t="shared" si="10"/>
        <v>923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878</v>
      </c>
      <c r="AI16" s="28">
        <f>'27.Spieltag'!AK16</f>
        <v>8</v>
      </c>
      <c r="AJ16" s="23">
        <f t="shared" si="10"/>
        <v>923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876</v>
      </c>
      <c r="AI17" s="28">
        <f>'27.Spieltag'!AK17</f>
        <v>10</v>
      </c>
      <c r="AJ17" s="23">
        <f t="shared" si="10"/>
        <v>921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872</v>
      </c>
      <c r="AI18" s="28">
        <f>'27.Spieltag'!AK18</f>
        <v>11</v>
      </c>
      <c r="AJ18" s="23">
        <f t="shared" si="10"/>
        <v>917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871</v>
      </c>
      <c r="AI19" s="28">
        <f>'27.Spieltag'!AK19</f>
        <v>12</v>
      </c>
      <c r="AJ19" s="23">
        <f t="shared" si="10"/>
        <v>916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866</v>
      </c>
      <c r="AI20" s="28">
        <f>'27.Spieltag'!AK20</f>
        <v>13</v>
      </c>
      <c r="AJ20" s="23">
        <f>AG20+AH20</f>
        <v>911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865</v>
      </c>
      <c r="AI21" s="28">
        <f>'27.Spieltag'!AK21</f>
        <v>14</v>
      </c>
      <c r="AJ21" s="23">
        <f>AG21+AH21</f>
        <v>910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865</v>
      </c>
      <c r="AI22" s="28">
        <f>'27.Spieltag'!AK22</f>
        <v>14</v>
      </c>
      <c r="AJ22" s="23">
        <f>AG22+AH22</f>
        <v>910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798</v>
      </c>
      <c r="AI23" s="28">
        <f>'27.Spieltag'!AK23</f>
        <v>16</v>
      </c>
      <c r="AJ23" s="23">
        <f>AG23+AH23</f>
        <v>843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772</v>
      </c>
      <c r="AI24" s="28">
        <f>'27.Spieltag'!AK24</f>
        <v>17</v>
      </c>
      <c r="AJ24" s="23">
        <f>AG24+AH24</f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940</v>
      </c>
      <c r="AI8" s="28">
        <f>'28.Spieltag'!AK8</f>
        <v>1</v>
      </c>
      <c r="AJ8" s="23">
        <f t="shared" ref="AJ8:AJ24" si="10">AG8+AH8</f>
        <v>985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932</v>
      </c>
      <c r="AI9" s="28">
        <f>'28.Spieltag'!AK9</f>
        <v>2</v>
      </c>
      <c r="AJ9" s="23">
        <f t="shared" si="10"/>
        <v>977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932</v>
      </c>
      <c r="AI10" s="28">
        <f>'28.Spieltag'!AK10</f>
        <v>2</v>
      </c>
      <c r="AJ10" s="23">
        <f t="shared" si="10"/>
        <v>977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932</v>
      </c>
      <c r="AI11" s="28">
        <f>'28.Spieltag'!AK11</f>
        <v>2</v>
      </c>
      <c r="AJ11" s="23">
        <f t="shared" si="10"/>
        <v>977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928</v>
      </c>
      <c r="AI12" s="28">
        <f>'28.Spieltag'!AK12</f>
        <v>5</v>
      </c>
      <c r="AJ12" s="23">
        <f t="shared" si="10"/>
        <v>973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926</v>
      </c>
      <c r="AI13" s="28">
        <f>'28.Spieltag'!AK13</f>
        <v>6</v>
      </c>
      <c r="AJ13" s="23">
        <f t="shared" si="10"/>
        <v>971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925</v>
      </c>
      <c r="AI14" s="28">
        <f>'28.Spieltag'!AK14</f>
        <v>7</v>
      </c>
      <c r="AJ14" s="23">
        <f t="shared" si="10"/>
        <v>970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923</v>
      </c>
      <c r="AI15" s="28">
        <f>'28.Spieltag'!AK15</f>
        <v>8</v>
      </c>
      <c r="AJ15" s="23">
        <f t="shared" si="10"/>
        <v>968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923</v>
      </c>
      <c r="AI16" s="28">
        <f>'28.Spieltag'!AK16</f>
        <v>8</v>
      </c>
      <c r="AJ16" s="23">
        <f t="shared" si="10"/>
        <v>968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921</v>
      </c>
      <c r="AI17" s="28">
        <f>'28.Spieltag'!AK17</f>
        <v>10</v>
      </c>
      <c r="AJ17" s="23">
        <f t="shared" si="10"/>
        <v>966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917</v>
      </c>
      <c r="AI18" s="28">
        <f>'28.Spieltag'!AK18</f>
        <v>11</v>
      </c>
      <c r="AJ18" s="23">
        <f t="shared" si="10"/>
        <v>962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916</v>
      </c>
      <c r="AI19" s="28">
        <f>'28.Spieltag'!AK19</f>
        <v>12</v>
      </c>
      <c r="AJ19" s="23">
        <f t="shared" si="10"/>
        <v>961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911</v>
      </c>
      <c r="AI20" s="28">
        <f>'28.Spieltag'!AK20</f>
        <v>13</v>
      </c>
      <c r="AJ20" s="23">
        <f t="shared" si="10"/>
        <v>956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910</v>
      </c>
      <c r="AI21" s="28">
        <f>'28.Spieltag'!AK21</f>
        <v>14</v>
      </c>
      <c r="AJ21" s="23">
        <f t="shared" si="10"/>
        <v>955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910</v>
      </c>
      <c r="AI22" s="28">
        <f>'28.Spieltag'!AK22</f>
        <v>14</v>
      </c>
      <c r="AJ22" s="23">
        <f t="shared" si="10"/>
        <v>955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843</v>
      </c>
      <c r="AI23" s="28">
        <f>'28.Spieltag'!AK23</f>
        <v>16</v>
      </c>
      <c r="AJ23" s="23">
        <f t="shared" si="10"/>
        <v>888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817</v>
      </c>
      <c r="AI24" s="28">
        <f>'28.Spieltag'!AK24</f>
        <v>17</v>
      </c>
      <c r="AJ24" s="23">
        <f t="shared" si="10"/>
        <v>862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985</v>
      </c>
      <c r="AI8" s="28">
        <f>'29.Spieltag'!AK8</f>
        <v>1</v>
      </c>
      <c r="AJ8" s="23">
        <f t="shared" ref="AJ8:AJ24" si="10">AG8+AH8</f>
        <v>1030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977</v>
      </c>
      <c r="AI9" s="28">
        <f>'29.Spieltag'!AK9</f>
        <v>2</v>
      </c>
      <c r="AJ9" s="23">
        <f t="shared" si="10"/>
        <v>1022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977</v>
      </c>
      <c r="AI10" s="28">
        <f>'29.Spieltag'!AK10</f>
        <v>2</v>
      </c>
      <c r="AJ10" s="23">
        <f t="shared" si="10"/>
        <v>1022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977</v>
      </c>
      <c r="AI11" s="28">
        <f>'29.Spieltag'!AK11</f>
        <v>2</v>
      </c>
      <c r="AJ11" s="23">
        <f t="shared" si="10"/>
        <v>1022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973</v>
      </c>
      <c r="AI12" s="28">
        <f>'29.Spieltag'!AK12</f>
        <v>5</v>
      </c>
      <c r="AJ12" s="23">
        <f t="shared" si="10"/>
        <v>1018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971</v>
      </c>
      <c r="AI13" s="28">
        <f>'29.Spieltag'!AK13</f>
        <v>6</v>
      </c>
      <c r="AJ13" s="23">
        <f t="shared" si="10"/>
        <v>1016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970</v>
      </c>
      <c r="AI14" s="28">
        <f>'29.Spieltag'!AK14</f>
        <v>7</v>
      </c>
      <c r="AJ14" s="23">
        <f t="shared" si="10"/>
        <v>1015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968</v>
      </c>
      <c r="AI15" s="28">
        <f>'29.Spieltag'!AK15</f>
        <v>8</v>
      </c>
      <c r="AJ15" s="23">
        <f t="shared" si="10"/>
        <v>1013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968</v>
      </c>
      <c r="AI16" s="28">
        <f>'29.Spieltag'!AK16</f>
        <v>8</v>
      </c>
      <c r="AJ16" s="23">
        <f t="shared" si="10"/>
        <v>1013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966</v>
      </c>
      <c r="AI17" s="28">
        <f>'29.Spieltag'!AK17</f>
        <v>10</v>
      </c>
      <c r="AJ17" s="23">
        <f t="shared" si="10"/>
        <v>1011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962</v>
      </c>
      <c r="AI18" s="28">
        <f>'29.Spieltag'!AK18</f>
        <v>11</v>
      </c>
      <c r="AJ18" s="23">
        <f t="shared" si="10"/>
        <v>1007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961</v>
      </c>
      <c r="AI19" s="28">
        <f>'29.Spieltag'!AK19</f>
        <v>12</v>
      </c>
      <c r="AJ19" s="23">
        <f t="shared" si="10"/>
        <v>1006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956</v>
      </c>
      <c r="AI20" s="28">
        <f>'29.Spieltag'!AK20</f>
        <v>13</v>
      </c>
      <c r="AJ20" s="23">
        <f t="shared" si="10"/>
        <v>1001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955</v>
      </c>
      <c r="AI21" s="28">
        <f>'29.Spieltag'!AK21</f>
        <v>14</v>
      </c>
      <c r="AJ21" s="23">
        <f t="shared" si="10"/>
        <v>1000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955</v>
      </c>
      <c r="AI22" s="28">
        <f>'29.Spieltag'!AK22</f>
        <v>14</v>
      </c>
      <c r="AJ22" s="23">
        <f t="shared" si="10"/>
        <v>1000</v>
      </c>
      <c r="AK22" s="24">
        <f t="shared" si="11"/>
        <v>14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888</v>
      </c>
      <c r="AI23" s="28">
        <f>'29.Spieltag'!AK23</f>
        <v>16</v>
      </c>
      <c r="AJ23" s="23">
        <f t="shared" si="10"/>
        <v>933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862</v>
      </c>
      <c r="AI24" s="28">
        <f>'29.Spieltag'!AK24</f>
        <v>17</v>
      </c>
      <c r="AJ24" s="23">
        <f t="shared" si="10"/>
        <v>907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1030</v>
      </c>
      <c r="AI8" s="28">
        <f>'30.Spieltag'!AK8</f>
        <v>1</v>
      </c>
      <c r="AJ8" s="23">
        <f t="shared" ref="AJ8:AJ19" si="10">AG8+AH8</f>
        <v>1075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1022</v>
      </c>
      <c r="AI9" s="28">
        <f>'30.Spieltag'!AK9</f>
        <v>2</v>
      </c>
      <c r="AJ9" s="23">
        <f t="shared" si="10"/>
        <v>1067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1022</v>
      </c>
      <c r="AI10" s="28">
        <f>'30.Spieltag'!AK10</f>
        <v>2</v>
      </c>
      <c r="AJ10" s="23">
        <f t="shared" si="10"/>
        <v>1067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1022</v>
      </c>
      <c r="AI11" s="28">
        <f>'30.Spieltag'!AK11</f>
        <v>2</v>
      </c>
      <c r="AJ11" s="23">
        <f t="shared" si="10"/>
        <v>1067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1018</v>
      </c>
      <c r="AI12" s="28">
        <f>'30.Spieltag'!AK12</f>
        <v>5</v>
      </c>
      <c r="AJ12" s="23">
        <f t="shared" si="10"/>
        <v>1063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1016</v>
      </c>
      <c r="AI13" s="28">
        <f>'30.Spieltag'!AK13</f>
        <v>6</v>
      </c>
      <c r="AJ13" s="23">
        <f t="shared" si="10"/>
        <v>1061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1015</v>
      </c>
      <c r="AI14" s="28">
        <f>'30.Spieltag'!AK14</f>
        <v>7</v>
      </c>
      <c r="AJ14" s="23">
        <f t="shared" si="10"/>
        <v>1060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1013</v>
      </c>
      <c r="AI15" s="28">
        <f>'30.Spieltag'!AK15</f>
        <v>8</v>
      </c>
      <c r="AJ15" s="23">
        <f t="shared" si="10"/>
        <v>1058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1013</v>
      </c>
      <c r="AI16" s="28">
        <f>'30.Spieltag'!AK16</f>
        <v>8</v>
      </c>
      <c r="AJ16" s="23">
        <f t="shared" si="10"/>
        <v>1058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1011</v>
      </c>
      <c r="AI17" s="28">
        <f>'30.Spieltag'!AK17</f>
        <v>10</v>
      </c>
      <c r="AJ17" s="23">
        <f t="shared" si="10"/>
        <v>1056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1007</v>
      </c>
      <c r="AI18" s="28">
        <f>'30.Spieltag'!AK18</f>
        <v>11</v>
      </c>
      <c r="AJ18" s="23">
        <f t="shared" si="10"/>
        <v>1052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1006</v>
      </c>
      <c r="AI19" s="28">
        <f>'30.Spieltag'!AK19</f>
        <v>12</v>
      </c>
      <c r="AJ19" s="23">
        <f t="shared" si="10"/>
        <v>1051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1001</v>
      </c>
      <c r="AI20" s="28">
        <f>'30.Spieltag'!AK20</f>
        <v>13</v>
      </c>
      <c r="AJ20" s="23">
        <f>AG20+AH20</f>
        <v>1046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1000</v>
      </c>
      <c r="AI21" s="28">
        <f>'30.Spieltag'!AK21</f>
        <v>14</v>
      </c>
      <c r="AJ21" s="23">
        <f>AG21+AH21</f>
        <v>1045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1000</v>
      </c>
      <c r="AI22" s="28">
        <f>'30.Spieltag'!AK22</f>
        <v>14</v>
      </c>
      <c r="AJ22" s="23">
        <f>AG22+AH22</f>
        <v>1045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933</v>
      </c>
      <c r="AI23" s="28">
        <f>'30.Spieltag'!AK23</f>
        <v>16</v>
      </c>
      <c r="AJ23" s="23">
        <f>AG23+AH23</f>
        <v>978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907</v>
      </c>
      <c r="AI24" s="28">
        <f>'30.Spieltag'!AK24</f>
        <v>17</v>
      </c>
      <c r="AJ24" s="23">
        <f>AG24+AH24</f>
        <v>952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1075</v>
      </c>
      <c r="AI8" s="28">
        <f>'31.Spieltag'!AK8</f>
        <v>1</v>
      </c>
      <c r="AJ8" s="23">
        <f t="shared" ref="AJ8:AJ19" si="10">AG8+AH8</f>
        <v>1120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1067</v>
      </c>
      <c r="AI9" s="28">
        <f>'31.Spieltag'!AK9</f>
        <v>2</v>
      </c>
      <c r="AJ9" s="23">
        <f t="shared" si="10"/>
        <v>1112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1067</v>
      </c>
      <c r="AI10" s="28">
        <f>'31.Spieltag'!AK10</f>
        <v>2</v>
      </c>
      <c r="AJ10" s="23">
        <f t="shared" si="10"/>
        <v>1112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1067</v>
      </c>
      <c r="AI11" s="28">
        <f>'31.Spieltag'!AK11</f>
        <v>2</v>
      </c>
      <c r="AJ11" s="23">
        <f t="shared" si="10"/>
        <v>1112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1063</v>
      </c>
      <c r="AI12" s="28">
        <f>'31.Spieltag'!AK12</f>
        <v>5</v>
      </c>
      <c r="AJ12" s="23">
        <f t="shared" si="10"/>
        <v>1108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1061</v>
      </c>
      <c r="AI13" s="28">
        <f>'31.Spieltag'!AK13</f>
        <v>6</v>
      </c>
      <c r="AJ13" s="23">
        <f t="shared" si="10"/>
        <v>1106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1060</v>
      </c>
      <c r="AI14" s="28">
        <f>'31.Spieltag'!AK14</f>
        <v>7</v>
      </c>
      <c r="AJ14" s="23">
        <f t="shared" si="10"/>
        <v>1105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1058</v>
      </c>
      <c r="AI15" s="28">
        <f>'31.Spieltag'!AK15</f>
        <v>8</v>
      </c>
      <c r="AJ15" s="23">
        <f t="shared" si="10"/>
        <v>1103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1058</v>
      </c>
      <c r="AI16" s="28">
        <f>'31.Spieltag'!AK16</f>
        <v>8</v>
      </c>
      <c r="AJ16" s="23">
        <f t="shared" si="10"/>
        <v>1103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1056</v>
      </c>
      <c r="AI17" s="28">
        <f>'31.Spieltag'!AK17</f>
        <v>10</v>
      </c>
      <c r="AJ17" s="23">
        <f t="shared" si="10"/>
        <v>1101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1052</v>
      </c>
      <c r="AI18" s="28">
        <f>'31.Spieltag'!AK18</f>
        <v>11</v>
      </c>
      <c r="AJ18" s="23">
        <f t="shared" si="10"/>
        <v>1097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1051</v>
      </c>
      <c r="AI19" s="28">
        <f>'31.Spieltag'!AK19</f>
        <v>12</v>
      </c>
      <c r="AJ19" s="23">
        <f t="shared" si="10"/>
        <v>1096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1046</v>
      </c>
      <c r="AI20" s="28">
        <f>'31.Spieltag'!AK20</f>
        <v>13</v>
      </c>
      <c r="AJ20" s="23">
        <f>AG20+AH20</f>
        <v>1091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1045</v>
      </c>
      <c r="AI21" s="28">
        <f>'31.Spieltag'!AK21</f>
        <v>14</v>
      </c>
      <c r="AJ21" s="23">
        <f>AG21+AH21</f>
        <v>1090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1045</v>
      </c>
      <c r="AI22" s="28">
        <f>'31.Spieltag'!AK22</f>
        <v>14</v>
      </c>
      <c r="AJ22" s="23">
        <f>AG22+AH22</f>
        <v>1090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978</v>
      </c>
      <c r="AI23" s="28">
        <f>'31.Spieltag'!AK23</f>
        <v>16</v>
      </c>
      <c r="AJ23" s="23">
        <f>AG23+AH23</f>
        <v>1023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952</v>
      </c>
      <c r="AI24" s="28">
        <f>'31.Spieltag'!AK24</f>
        <v>17</v>
      </c>
      <c r="AJ24" s="23">
        <f>AG24+AH24</f>
        <v>997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1120</v>
      </c>
      <c r="AI8" s="28">
        <f>'32.Spieltag'!AK8</f>
        <v>1</v>
      </c>
      <c r="AJ8" s="23">
        <f t="shared" ref="AJ8:AJ19" si="10">AG8+AH8</f>
        <v>1165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1112</v>
      </c>
      <c r="AI9" s="28">
        <f>'32.Spieltag'!AK9</f>
        <v>2</v>
      </c>
      <c r="AJ9" s="23">
        <f t="shared" si="10"/>
        <v>1157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1112</v>
      </c>
      <c r="AI10" s="28">
        <f>'32.Spieltag'!AK10</f>
        <v>2</v>
      </c>
      <c r="AJ10" s="23">
        <f t="shared" si="10"/>
        <v>1157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1112</v>
      </c>
      <c r="AI11" s="28">
        <f>'32.Spieltag'!AK11</f>
        <v>2</v>
      </c>
      <c r="AJ11" s="23">
        <f t="shared" si="10"/>
        <v>1157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1108</v>
      </c>
      <c r="AI12" s="28">
        <f>'32.Spieltag'!AK12</f>
        <v>5</v>
      </c>
      <c r="AJ12" s="23">
        <f t="shared" si="10"/>
        <v>1153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1106</v>
      </c>
      <c r="AI13" s="28">
        <f>'32.Spieltag'!AK13</f>
        <v>6</v>
      </c>
      <c r="AJ13" s="23">
        <f t="shared" si="10"/>
        <v>1151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1105</v>
      </c>
      <c r="AI14" s="28">
        <f>'32.Spieltag'!AK14</f>
        <v>7</v>
      </c>
      <c r="AJ14" s="23">
        <f t="shared" si="10"/>
        <v>1150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1103</v>
      </c>
      <c r="AI15" s="28">
        <f>'32.Spieltag'!AK15</f>
        <v>8</v>
      </c>
      <c r="AJ15" s="23">
        <f t="shared" si="10"/>
        <v>1148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1103</v>
      </c>
      <c r="AI16" s="28">
        <f>'32.Spieltag'!AK16</f>
        <v>8</v>
      </c>
      <c r="AJ16" s="23">
        <f t="shared" si="10"/>
        <v>1148</v>
      </c>
      <c r="AK16" s="24">
        <f t="shared" si="11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1101</v>
      </c>
      <c r="AI17" s="28">
        <f>'32.Spieltag'!AK17</f>
        <v>10</v>
      </c>
      <c r="AJ17" s="23">
        <f t="shared" si="10"/>
        <v>1146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1097</v>
      </c>
      <c r="AI18" s="28">
        <f>'32.Spieltag'!AK18</f>
        <v>11</v>
      </c>
      <c r="AJ18" s="23">
        <f t="shared" si="10"/>
        <v>1142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1096</v>
      </c>
      <c r="AI19" s="28">
        <f>'32.Spieltag'!AK19</f>
        <v>12</v>
      </c>
      <c r="AJ19" s="23">
        <f t="shared" si="10"/>
        <v>1141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1091</v>
      </c>
      <c r="AI20" s="28">
        <f>'32.Spieltag'!AK20</f>
        <v>13</v>
      </c>
      <c r="AJ20" s="23">
        <f>AG20+AH20</f>
        <v>1136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1090</v>
      </c>
      <c r="AI21" s="28">
        <f>'32.Spieltag'!AK21</f>
        <v>14</v>
      </c>
      <c r="AJ21" s="23">
        <f>AG21+AH21</f>
        <v>1135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1090</v>
      </c>
      <c r="AI22" s="28">
        <f>'32.Spieltag'!AK22</f>
        <v>14</v>
      </c>
      <c r="AJ22" s="23">
        <f>AG22+AH22</f>
        <v>1135</v>
      </c>
      <c r="AK22" s="24">
        <f t="shared" si="11"/>
        <v>14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1023</v>
      </c>
      <c r="AI23" s="28">
        <f>'32.Spieltag'!AK23</f>
        <v>16</v>
      </c>
      <c r="AJ23" s="23">
        <f>AG23+AH23</f>
        <v>1068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997</v>
      </c>
      <c r="AI24" s="28">
        <f>'32.Spieltag'!AK24</f>
        <v>17</v>
      </c>
      <c r="AJ24" s="23">
        <f>AG24+AH24</f>
        <v>1042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1165</v>
      </c>
      <c r="AI8" s="28">
        <f>'33.Spieltag'!AK8</f>
        <v>1</v>
      </c>
      <c r="AJ8" s="23">
        <f t="shared" ref="AJ8" si="10">AG8+AH8</f>
        <v>1210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1157</v>
      </c>
      <c r="AI9" s="28">
        <f>'33.Spieltag'!AK9</f>
        <v>2</v>
      </c>
      <c r="AJ9" s="23">
        <f t="shared" ref="AJ9:AJ24" si="21">AG9+AH9</f>
        <v>1202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Master1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1157</v>
      </c>
      <c r="AI10" s="28">
        <f>'33.Spieltag'!AK10</f>
        <v>2</v>
      </c>
      <c r="AJ10" s="23">
        <f t="shared" si="21"/>
        <v>1202</v>
      </c>
      <c r="AK10" s="24">
        <f t="shared" si="22"/>
        <v>2</v>
      </c>
      <c r="AL10" s="72"/>
    </row>
    <row r="11" spans="1:41" ht="24.95" customHeight="1" thickBot="1" x14ac:dyDescent="0.25">
      <c r="A11" s="28">
        <f t="shared" si="0"/>
        <v>2</v>
      </c>
      <c r="B11" s="20" t="str">
        <f>'13.Spieltag'!B11</f>
        <v>Mike04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1157</v>
      </c>
      <c r="AI11" s="28">
        <f>'33.Spieltag'!AK11</f>
        <v>2</v>
      </c>
      <c r="AJ11" s="23">
        <f t="shared" si="21"/>
        <v>1202</v>
      </c>
      <c r="AK11" s="24">
        <f t="shared" si="22"/>
        <v>2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shiny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1153</v>
      </c>
      <c r="AI12" s="28">
        <f>'33.Spieltag'!AK12</f>
        <v>5</v>
      </c>
      <c r="AJ12" s="23">
        <f t="shared" si="21"/>
        <v>1198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UltraGE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1151</v>
      </c>
      <c r="AI13" s="28">
        <f>'33.Spieltag'!AK13</f>
        <v>6</v>
      </c>
      <c r="AJ13" s="23">
        <f t="shared" si="21"/>
        <v>1196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1150</v>
      </c>
      <c r="AI14" s="28">
        <f>'33.Spieltag'!AK14</f>
        <v>7</v>
      </c>
      <c r="AJ14" s="23">
        <f t="shared" si="21"/>
        <v>1195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Reinhold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1148</v>
      </c>
      <c r="AI15" s="28">
        <f>'33.Spieltag'!AK15</f>
        <v>8</v>
      </c>
      <c r="AJ15" s="23">
        <f t="shared" si="21"/>
        <v>1193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Tanja04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1148</v>
      </c>
      <c r="AI16" s="28">
        <f>'33.Spieltag'!AK16</f>
        <v>8</v>
      </c>
      <c r="AJ16" s="23">
        <f t="shared" si="21"/>
        <v>1193</v>
      </c>
      <c r="AK16" s="24">
        <f t="shared" si="22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Thomas Bülles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1146</v>
      </c>
      <c r="AI17" s="28">
        <f>'33.Spieltag'!AK17</f>
        <v>10</v>
      </c>
      <c r="AJ17" s="23">
        <f t="shared" si="21"/>
        <v>1191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1142</v>
      </c>
      <c r="AI18" s="28">
        <f>'33.Spieltag'!AK18</f>
        <v>11</v>
      </c>
      <c r="AJ18" s="23">
        <f t="shared" si="21"/>
        <v>1187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1141</v>
      </c>
      <c r="AI19" s="28">
        <f>'33.Spieltag'!AK19</f>
        <v>12</v>
      </c>
      <c r="AJ19" s="23">
        <f t="shared" si="21"/>
        <v>1186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1136</v>
      </c>
      <c r="AI20" s="28">
        <f>'33.Spieltag'!AK20</f>
        <v>13</v>
      </c>
      <c r="AJ20" s="23">
        <f t="shared" si="21"/>
        <v>1181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atschi91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1135</v>
      </c>
      <c r="AI21" s="28">
        <f>'33.Spieltag'!AK21</f>
        <v>14</v>
      </c>
      <c r="AJ21" s="23">
        <f t="shared" si="21"/>
        <v>1180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14</v>
      </c>
      <c r="B22" s="20" t="str">
        <f>'13.Spieltag'!B22</f>
        <v>schmiddi04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1135</v>
      </c>
      <c r="AI22" s="28">
        <f>'33.Spieltag'!AK22</f>
        <v>14</v>
      </c>
      <c r="AJ22" s="23">
        <f t="shared" si="21"/>
        <v>1180</v>
      </c>
      <c r="AK22" s="24">
        <f t="shared" si="22"/>
        <v>14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1068</v>
      </c>
      <c r="AI23" s="28">
        <f>'33.Spieltag'!AK23</f>
        <v>16</v>
      </c>
      <c r="AJ23" s="23">
        <f t="shared" si="21"/>
        <v>1113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1042</v>
      </c>
      <c r="AI24" s="28">
        <f>'33.Spieltag'!AK24</f>
        <v>17</v>
      </c>
      <c r="AJ24" s="23">
        <f t="shared" si="21"/>
        <v>1087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2023-10-23T09:25:31Z</cp:lastPrinted>
  <dcterms:created xsi:type="dcterms:W3CDTF">1998-11-12T06:25:58Z</dcterms:created>
  <dcterms:modified xsi:type="dcterms:W3CDTF">2023-10-23T09:25:47Z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