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Schain Dropbox\Franz Schain Transporte GmbH\Schalke\"/>
    </mc:Choice>
  </mc:AlternateContent>
  <xr:revisionPtr revIDLastSave="0" documentId="13_ncr:1_{FB385FDE-8C40-4A89-9BAF-388617F767C3}" xr6:coauthVersionLast="47" xr6:coauthVersionMax="47" xr10:uidLastSave="{00000000-0000-0000-0000-000000000000}"/>
  <bookViews>
    <workbookView xWindow="-120" yWindow="-120" windowWidth="29040" windowHeight="15720" tabRatio="571" firstSheet="10" activeTab="10" xr2:uid="{00000000-000D-0000-FFFF-FFFF00000000}"/>
  </bookViews>
  <sheets>
    <sheet name="1.Spieltag" sheetId="1" r:id="rId1"/>
    <sheet name="2.Spieltag " sheetId="38" r:id="rId2"/>
    <sheet name="3.Spieltag" sheetId="19" r:id="rId3"/>
    <sheet name="4.Spieltag" sheetId="9" r:id="rId4"/>
    <sheet name="5.Spieltag" sheetId="8" r:id="rId5"/>
    <sheet name="6.Spieltag" sheetId="33" r:id="rId6"/>
    <sheet name="7.Spieltag" sheetId="32" r:id="rId7"/>
    <sheet name="8.Spieltag" sheetId="31" r:id="rId8"/>
    <sheet name="9.Spieltag" sheetId="30" r:id="rId9"/>
    <sheet name="10.Spieltag" sheetId="29" r:id="rId10"/>
    <sheet name="11.Spieltag" sheetId="28" r:id="rId11"/>
    <sheet name="12.Spieltag" sheetId="26" r:id="rId12"/>
    <sheet name="13.Spieltag" sheetId="25" r:id="rId13"/>
    <sheet name="14.Spieltag" sheetId="24" r:id="rId14"/>
    <sheet name="15.Spieltag" sheetId="23" r:id="rId15"/>
    <sheet name="16.Spieltag" sheetId="22" r:id="rId16"/>
    <sheet name="17.Spieltag" sheetId="21" r:id="rId17"/>
    <sheet name="Ergebnisse" sheetId="35" r:id="rId18"/>
    <sheet name="18.Spieltag" sheetId="20" r:id="rId19"/>
    <sheet name="19.Spieltag" sheetId="10" r:id="rId20"/>
    <sheet name="20.Spieltag" sheetId="18" r:id="rId21"/>
    <sheet name="21.Spieltag" sheetId="7" r:id="rId22"/>
    <sheet name="22.Spieltag" sheetId="15" r:id="rId23"/>
    <sheet name="23.Spieltag" sheetId="14" r:id="rId24"/>
    <sheet name="24.Spieltag" sheetId="13" r:id="rId25"/>
    <sheet name="25.Spieltag" sheetId="12" r:id="rId26"/>
    <sheet name="26.Spieltag" sheetId="11" r:id="rId27"/>
    <sheet name="27.Spieltag" sheetId="6" r:id="rId28"/>
    <sheet name="28.Spieltag" sheetId="2" r:id="rId29"/>
    <sheet name="29.Spieltag" sheetId="3" r:id="rId30"/>
    <sheet name="30.Spieltag" sheetId="4" r:id="rId31"/>
    <sheet name="31.Spieltag" sheetId="5" r:id="rId32"/>
    <sheet name="32.Spieltag" sheetId="27" r:id="rId33"/>
    <sheet name="33.Spieltag" sheetId="16" r:id="rId34"/>
    <sheet name="34.Spieltag" sheetId="34" r:id="rId35"/>
  </sheets>
  <definedNames>
    <definedName name="_xlnm.Print_Area" localSheetId="0">'1.Spieltag'!$A$4:$AK$26</definedName>
    <definedName name="_xlnm.Print_Area" localSheetId="9">'10.Spieltag'!$A$1:$AK$19</definedName>
    <definedName name="_xlnm.Print_Area" localSheetId="10">'11.Spieltag'!$A$4:$AK$24</definedName>
    <definedName name="_xlnm.Print_Area" localSheetId="11">'12.Spieltag'!$A$4:$AK$26</definedName>
    <definedName name="_xlnm.Print_Area" localSheetId="12">'13.Spieltag'!$A$4:$AK$26</definedName>
    <definedName name="_xlnm.Print_Area" localSheetId="13">'14.Spieltag'!$A$4:$AK$26</definedName>
    <definedName name="_xlnm.Print_Area" localSheetId="14">'15.Spieltag'!$A$4:$AK$26</definedName>
    <definedName name="_xlnm.Print_Area" localSheetId="15">'16.Spieltag'!$A$4:$AK$27</definedName>
    <definedName name="_xlnm.Print_Area" localSheetId="16">'17.Spieltag'!$A$4:$AK$25</definedName>
    <definedName name="_xlnm.Print_Area" localSheetId="18">'18.Spieltag'!$A$1:$AK$25</definedName>
    <definedName name="_xlnm.Print_Area" localSheetId="19">'19.Spieltag'!$A$4:$AK$25</definedName>
    <definedName name="_xlnm.Print_Area" localSheetId="1">'2.Spieltag '!$A$4:$AK$26</definedName>
    <definedName name="_xlnm.Print_Area" localSheetId="20">'20.Spieltag'!$A$4:$AK$25</definedName>
    <definedName name="_xlnm.Print_Area" localSheetId="21">'21.Spieltag'!$A$4:$AK$25</definedName>
    <definedName name="_xlnm.Print_Area" localSheetId="22">'22.Spieltag'!$A$1:$AK$25</definedName>
    <definedName name="_xlnm.Print_Area" localSheetId="23">'23.Spieltag'!$A$4:$AK$26</definedName>
    <definedName name="_xlnm.Print_Area" localSheetId="24">'24.Spieltag'!$A$4:$AK$26</definedName>
    <definedName name="_xlnm.Print_Area" localSheetId="26">'26.Spieltag'!$A$1:$AK$25</definedName>
    <definedName name="_xlnm.Print_Area" localSheetId="27">'27.Spieltag'!$A$4:$AK$25</definedName>
    <definedName name="_xlnm.Print_Area" localSheetId="28">'28.Spieltag'!$A$1:$AK$25</definedName>
    <definedName name="_xlnm.Print_Area" localSheetId="2">'3.Spieltag'!$A$1:$AK$25</definedName>
    <definedName name="_xlnm.Print_Area" localSheetId="30">'30.Spieltag'!$A$4:$AK$19</definedName>
    <definedName name="_xlnm.Print_Area" localSheetId="32">'32.Spieltag'!$A$4:$AK$25</definedName>
    <definedName name="_xlnm.Print_Area" localSheetId="3">'4.Spieltag'!$A$1:$AK$25</definedName>
    <definedName name="_xlnm.Print_Area" localSheetId="4">'5.Spieltag'!$A$4:$AK$26</definedName>
    <definedName name="_xlnm.Print_Area" localSheetId="5">'6.Spieltag'!$A$4:$AK$26</definedName>
    <definedName name="_xlnm.Print_Area" localSheetId="6">'7.Spieltag'!$A$4:$AK$26</definedName>
    <definedName name="_xlnm.Print_Area" localSheetId="7">'8.Spieltag'!$A$4:$AK$26</definedName>
    <definedName name="_xlnm.Print_Area" localSheetId="8">'9.Spieltag'!$A$4:$AK$26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23" i="28" l="1"/>
  <c r="H23" i="28"/>
  <c r="K23" i="28"/>
  <c r="N23" i="28"/>
  <c r="Q23" i="28"/>
  <c r="T23" i="28"/>
  <c r="W23" i="28"/>
  <c r="Z23" i="28"/>
  <c r="AC23" i="28"/>
  <c r="Q18" i="28"/>
  <c r="E8" i="28"/>
  <c r="E17" i="28"/>
  <c r="E10" i="28"/>
  <c r="E18" i="28"/>
  <c r="E9" i="28"/>
  <c r="E11" i="28"/>
  <c r="E15" i="28"/>
  <c r="E16" i="28"/>
  <c r="E19" i="28"/>
  <c r="E13" i="28"/>
  <c r="E12" i="28"/>
  <c r="E20" i="28"/>
  <c r="E14" i="28"/>
  <c r="E21" i="28"/>
  <c r="E14" i="29"/>
  <c r="H14" i="29"/>
  <c r="K14" i="29"/>
  <c r="N14" i="29"/>
  <c r="N11" i="29"/>
  <c r="Z9" i="29"/>
  <c r="W12" i="29"/>
  <c r="W9" i="29"/>
  <c r="W10" i="29"/>
  <c r="W11" i="29"/>
  <c r="W13" i="29"/>
  <c r="W14" i="29"/>
  <c r="W15" i="29"/>
  <c r="W16" i="29"/>
  <c r="W17" i="29"/>
  <c r="W18" i="29"/>
  <c r="W20" i="29"/>
  <c r="W21" i="29"/>
  <c r="W22" i="29"/>
  <c r="W23" i="29"/>
  <c r="W24" i="29"/>
  <c r="W8" i="29"/>
  <c r="W9" i="30"/>
  <c r="W10" i="30"/>
  <c r="W11" i="30"/>
  <c r="W12" i="30"/>
  <c r="W13" i="30"/>
  <c r="W14" i="30"/>
  <c r="W15" i="30"/>
  <c r="W17" i="30"/>
  <c r="W18" i="30"/>
  <c r="W20" i="30"/>
  <c r="W21" i="30"/>
  <c r="W22" i="30"/>
  <c r="W23" i="30"/>
  <c r="W24" i="30"/>
  <c r="W8" i="30"/>
  <c r="W21" i="32"/>
  <c r="Z17" i="32"/>
  <c r="T9" i="33"/>
  <c r="T10" i="33"/>
  <c r="T11" i="33"/>
  <c r="T12" i="33"/>
  <c r="T13" i="33"/>
  <c r="T14" i="33"/>
  <c r="T15" i="33"/>
  <c r="T17" i="33"/>
  <c r="T18" i="33"/>
  <c r="T20" i="33"/>
  <c r="T21" i="33"/>
  <c r="T22" i="33"/>
  <c r="T23" i="33"/>
  <c r="T24" i="33"/>
  <c r="T8" i="33"/>
  <c r="Z22" i="8"/>
  <c r="W22" i="8"/>
  <c r="T22" i="8"/>
  <c r="Q22" i="8"/>
  <c r="N22" i="8"/>
  <c r="K22" i="8"/>
  <c r="H22" i="8"/>
  <c r="E22" i="8"/>
  <c r="Q9" i="8"/>
  <c r="Q10" i="8"/>
  <c r="Q11" i="8"/>
  <c r="Q12" i="8"/>
  <c r="Q13" i="8"/>
  <c r="Q14" i="8"/>
  <c r="Q15" i="8"/>
  <c r="Q17" i="8"/>
  <c r="Q18" i="8"/>
  <c r="Q20" i="8"/>
  <c r="Q21" i="8"/>
  <c r="Q23" i="8"/>
  <c r="Q24" i="8"/>
  <c r="Q8" i="8"/>
  <c r="E9" i="9"/>
  <c r="E10" i="9"/>
  <c r="E11" i="9"/>
  <c r="E12" i="9"/>
  <c r="E13" i="9"/>
  <c r="E14" i="9"/>
  <c r="E15" i="9"/>
  <c r="E17" i="9"/>
  <c r="E18" i="9"/>
  <c r="E20" i="9"/>
  <c r="E21" i="9"/>
  <c r="E22" i="9"/>
  <c r="E23" i="9"/>
  <c r="E24" i="9"/>
  <c r="E8" i="9"/>
  <c r="Z10" i="19"/>
  <c r="Z11" i="19"/>
  <c r="Z12" i="19"/>
  <c r="Z13" i="19"/>
  <c r="Z14" i="19"/>
  <c r="Z15" i="19"/>
  <c r="Z17" i="19"/>
  <c r="Z20" i="19"/>
  <c r="Z21" i="19"/>
  <c r="Z22" i="19"/>
  <c r="Z23" i="19"/>
  <c r="Z24" i="19"/>
  <c r="Z8" i="19"/>
  <c r="E9" i="10"/>
  <c r="H9" i="10"/>
  <c r="K9" i="10"/>
  <c r="N9" i="10"/>
  <c r="Q9" i="10"/>
  <c r="T9" i="10"/>
  <c r="W9" i="10"/>
  <c r="Z9" i="10"/>
  <c r="AC9" i="10"/>
  <c r="E10" i="10"/>
  <c r="H10" i="10"/>
  <c r="K10" i="10"/>
  <c r="N10" i="10"/>
  <c r="Q10" i="10"/>
  <c r="T10" i="10"/>
  <c r="W10" i="10"/>
  <c r="Z10" i="10"/>
  <c r="AC10" i="10"/>
  <c r="E11" i="10"/>
  <c r="H11" i="10"/>
  <c r="K11" i="10"/>
  <c r="N11" i="10"/>
  <c r="Q11" i="10"/>
  <c r="T11" i="10"/>
  <c r="W11" i="10"/>
  <c r="Z11" i="10"/>
  <c r="AC11" i="10"/>
  <c r="E12" i="10"/>
  <c r="H12" i="10"/>
  <c r="K12" i="10"/>
  <c r="N12" i="10"/>
  <c r="Q12" i="10"/>
  <c r="T12" i="10"/>
  <c r="W12" i="10"/>
  <c r="Z12" i="10"/>
  <c r="AC12" i="10"/>
  <c r="E13" i="10"/>
  <c r="H13" i="10"/>
  <c r="K13" i="10"/>
  <c r="N13" i="10"/>
  <c r="Q13" i="10"/>
  <c r="T13" i="10"/>
  <c r="W13" i="10"/>
  <c r="Z13" i="10"/>
  <c r="AC13" i="10"/>
  <c r="E14" i="10"/>
  <c r="H14" i="10"/>
  <c r="K14" i="10"/>
  <c r="N14" i="10"/>
  <c r="Q14" i="10"/>
  <c r="T14" i="10"/>
  <c r="W14" i="10"/>
  <c r="Z14" i="10"/>
  <c r="AC14" i="10"/>
  <c r="E15" i="10"/>
  <c r="H15" i="10"/>
  <c r="K15" i="10"/>
  <c r="N15" i="10"/>
  <c r="Q15" i="10"/>
  <c r="T15" i="10"/>
  <c r="W15" i="10"/>
  <c r="Z15" i="10"/>
  <c r="AC15" i="10"/>
  <c r="E16" i="10"/>
  <c r="H16" i="10"/>
  <c r="K16" i="10"/>
  <c r="N16" i="10"/>
  <c r="Q16" i="10"/>
  <c r="T16" i="10"/>
  <c r="W16" i="10"/>
  <c r="Z16" i="10"/>
  <c r="AC16" i="10"/>
  <c r="E17" i="10"/>
  <c r="H17" i="10"/>
  <c r="K17" i="10"/>
  <c r="N17" i="10"/>
  <c r="Q17" i="10"/>
  <c r="T17" i="10"/>
  <c r="W17" i="10"/>
  <c r="Z17" i="10"/>
  <c r="AC17" i="10"/>
  <c r="E18" i="10"/>
  <c r="H18" i="10"/>
  <c r="K18" i="10"/>
  <c r="N18" i="10"/>
  <c r="Q18" i="10"/>
  <c r="T18" i="10"/>
  <c r="W18" i="10"/>
  <c r="Z18" i="10"/>
  <c r="AC18" i="10"/>
  <c r="E19" i="10"/>
  <c r="H19" i="10"/>
  <c r="K19" i="10"/>
  <c r="N19" i="10"/>
  <c r="Q19" i="10"/>
  <c r="T19" i="10"/>
  <c r="W19" i="10"/>
  <c r="Z19" i="10"/>
  <c r="AC19" i="10"/>
  <c r="E20" i="10"/>
  <c r="H20" i="10"/>
  <c r="K20" i="10"/>
  <c r="N20" i="10"/>
  <c r="Q20" i="10"/>
  <c r="T20" i="10"/>
  <c r="W20" i="10"/>
  <c r="Z20" i="10"/>
  <c r="AC20" i="10"/>
  <c r="E21" i="10"/>
  <c r="H21" i="10"/>
  <c r="K21" i="10"/>
  <c r="N21" i="10"/>
  <c r="Q21" i="10"/>
  <c r="T21" i="10"/>
  <c r="W21" i="10"/>
  <c r="Z21" i="10"/>
  <c r="AC21" i="10"/>
  <c r="E22" i="10"/>
  <c r="H22" i="10"/>
  <c r="K22" i="10"/>
  <c r="N22" i="10"/>
  <c r="Q22" i="10"/>
  <c r="T22" i="10"/>
  <c r="W22" i="10"/>
  <c r="Z22" i="10"/>
  <c r="AC22" i="10"/>
  <c r="E23" i="10"/>
  <c r="H23" i="10"/>
  <c r="K23" i="10"/>
  <c r="N23" i="10"/>
  <c r="Q23" i="10"/>
  <c r="T23" i="10"/>
  <c r="W23" i="10"/>
  <c r="Z23" i="10"/>
  <c r="AC23" i="10"/>
  <c r="E24" i="10"/>
  <c r="H24" i="10"/>
  <c r="K24" i="10"/>
  <c r="N24" i="10"/>
  <c r="Q24" i="10"/>
  <c r="T24" i="10"/>
  <c r="W24" i="10"/>
  <c r="Z24" i="10"/>
  <c r="AC24" i="10"/>
  <c r="E9" i="18"/>
  <c r="H9" i="18"/>
  <c r="K9" i="18"/>
  <c r="N9" i="18"/>
  <c r="Q9" i="18"/>
  <c r="T9" i="18"/>
  <c r="W9" i="18"/>
  <c r="Z9" i="18"/>
  <c r="AC9" i="18"/>
  <c r="E10" i="18"/>
  <c r="H10" i="18"/>
  <c r="K10" i="18"/>
  <c r="N10" i="18"/>
  <c r="Q10" i="18"/>
  <c r="T10" i="18"/>
  <c r="W10" i="18"/>
  <c r="Z10" i="18"/>
  <c r="AC10" i="18"/>
  <c r="E11" i="18"/>
  <c r="H11" i="18"/>
  <c r="K11" i="18"/>
  <c r="N11" i="18"/>
  <c r="Q11" i="18"/>
  <c r="T11" i="18"/>
  <c r="W11" i="18"/>
  <c r="Z11" i="18"/>
  <c r="AC11" i="18"/>
  <c r="E12" i="18"/>
  <c r="H12" i="18"/>
  <c r="K12" i="18"/>
  <c r="N12" i="18"/>
  <c r="Q12" i="18"/>
  <c r="T12" i="18"/>
  <c r="W12" i="18"/>
  <c r="Z12" i="18"/>
  <c r="AC12" i="18"/>
  <c r="E13" i="18"/>
  <c r="H13" i="18"/>
  <c r="K13" i="18"/>
  <c r="N13" i="18"/>
  <c r="Q13" i="18"/>
  <c r="T13" i="18"/>
  <c r="W13" i="18"/>
  <c r="Z13" i="18"/>
  <c r="AC13" i="18"/>
  <c r="E14" i="18"/>
  <c r="H14" i="18"/>
  <c r="K14" i="18"/>
  <c r="N14" i="18"/>
  <c r="Q14" i="18"/>
  <c r="T14" i="18"/>
  <c r="W14" i="18"/>
  <c r="Z14" i="18"/>
  <c r="AC14" i="18"/>
  <c r="E15" i="18"/>
  <c r="H15" i="18"/>
  <c r="K15" i="18"/>
  <c r="N15" i="18"/>
  <c r="Q15" i="18"/>
  <c r="T15" i="18"/>
  <c r="W15" i="18"/>
  <c r="Z15" i="18"/>
  <c r="AC15" i="18"/>
  <c r="E16" i="18"/>
  <c r="H16" i="18"/>
  <c r="K16" i="18"/>
  <c r="N16" i="18"/>
  <c r="Q16" i="18"/>
  <c r="T16" i="18"/>
  <c r="W16" i="18"/>
  <c r="Z16" i="18"/>
  <c r="AC16" i="18"/>
  <c r="E17" i="18"/>
  <c r="H17" i="18"/>
  <c r="K17" i="18"/>
  <c r="N17" i="18"/>
  <c r="Q17" i="18"/>
  <c r="T17" i="18"/>
  <c r="W17" i="18"/>
  <c r="Z17" i="18"/>
  <c r="AC17" i="18"/>
  <c r="E18" i="18"/>
  <c r="H18" i="18"/>
  <c r="K18" i="18"/>
  <c r="N18" i="18"/>
  <c r="Q18" i="18"/>
  <c r="T18" i="18"/>
  <c r="W18" i="18"/>
  <c r="Z18" i="18"/>
  <c r="AC18" i="18"/>
  <c r="E19" i="18"/>
  <c r="H19" i="18"/>
  <c r="K19" i="18"/>
  <c r="N19" i="18"/>
  <c r="Q19" i="18"/>
  <c r="T19" i="18"/>
  <c r="W19" i="18"/>
  <c r="Z19" i="18"/>
  <c r="AC19" i="18"/>
  <c r="E20" i="18"/>
  <c r="H20" i="18"/>
  <c r="K20" i="18"/>
  <c r="N20" i="18"/>
  <c r="Q20" i="18"/>
  <c r="T20" i="18"/>
  <c r="W20" i="18"/>
  <c r="Z20" i="18"/>
  <c r="AC20" i="18"/>
  <c r="E21" i="18"/>
  <c r="H21" i="18"/>
  <c r="K21" i="18"/>
  <c r="N21" i="18"/>
  <c r="Q21" i="18"/>
  <c r="T21" i="18"/>
  <c r="W21" i="18"/>
  <c r="Z21" i="18"/>
  <c r="AC21" i="18"/>
  <c r="E22" i="18"/>
  <c r="H22" i="18"/>
  <c r="K22" i="18"/>
  <c r="N22" i="18"/>
  <c r="Q22" i="18"/>
  <c r="T22" i="18"/>
  <c r="W22" i="18"/>
  <c r="Z22" i="18"/>
  <c r="AC22" i="18"/>
  <c r="E23" i="18"/>
  <c r="H23" i="18"/>
  <c r="K23" i="18"/>
  <c r="N23" i="18"/>
  <c r="Q23" i="18"/>
  <c r="T23" i="18"/>
  <c r="W23" i="18"/>
  <c r="Z23" i="18"/>
  <c r="AC23" i="18"/>
  <c r="E24" i="18"/>
  <c r="H24" i="18"/>
  <c r="K24" i="18"/>
  <c r="N24" i="18"/>
  <c r="Q24" i="18"/>
  <c r="T24" i="18"/>
  <c r="W24" i="18"/>
  <c r="Z24" i="18"/>
  <c r="AC24" i="18"/>
  <c r="E9" i="7"/>
  <c r="H9" i="7"/>
  <c r="K9" i="7"/>
  <c r="N9" i="7"/>
  <c r="Q9" i="7"/>
  <c r="T9" i="7"/>
  <c r="W9" i="7"/>
  <c r="Z9" i="7"/>
  <c r="AC9" i="7"/>
  <c r="E10" i="7"/>
  <c r="H10" i="7"/>
  <c r="K10" i="7"/>
  <c r="N10" i="7"/>
  <c r="Q10" i="7"/>
  <c r="T10" i="7"/>
  <c r="W10" i="7"/>
  <c r="Z10" i="7"/>
  <c r="AC10" i="7"/>
  <c r="E11" i="7"/>
  <c r="H11" i="7"/>
  <c r="K11" i="7"/>
  <c r="N11" i="7"/>
  <c r="Q11" i="7"/>
  <c r="T11" i="7"/>
  <c r="W11" i="7"/>
  <c r="Z11" i="7"/>
  <c r="AC11" i="7"/>
  <c r="E12" i="7"/>
  <c r="H12" i="7"/>
  <c r="K12" i="7"/>
  <c r="N12" i="7"/>
  <c r="Q12" i="7"/>
  <c r="T12" i="7"/>
  <c r="W12" i="7"/>
  <c r="Z12" i="7"/>
  <c r="AC12" i="7"/>
  <c r="E13" i="7"/>
  <c r="H13" i="7"/>
  <c r="K13" i="7"/>
  <c r="N13" i="7"/>
  <c r="Q13" i="7"/>
  <c r="T13" i="7"/>
  <c r="W13" i="7"/>
  <c r="Z13" i="7"/>
  <c r="AC13" i="7"/>
  <c r="E14" i="7"/>
  <c r="H14" i="7"/>
  <c r="K14" i="7"/>
  <c r="N14" i="7"/>
  <c r="Q14" i="7"/>
  <c r="T14" i="7"/>
  <c r="W14" i="7"/>
  <c r="Z14" i="7"/>
  <c r="AC14" i="7"/>
  <c r="E15" i="7"/>
  <c r="H15" i="7"/>
  <c r="K15" i="7"/>
  <c r="N15" i="7"/>
  <c r="Q15" i="7"/>
  <c r="T15" i="7"/>
  <c r="W15" i="7"/>
  <c r="Z15" i="7"/>
  <c r="AC15" i="7"/>
  <c r="E16" i="7"/>
  <c r="H16" i="7"/>
  <c r="K16" i="7"/>
  <c r="N16" i="7"/>
  <c r="Q16" i="7"/>
  <c r="T16" i="7"/>
  <c r="W16" i="7"/>
  <c r="Z16" i="7"/>
  <c r="AC16" i="7"/>
  <c r="E17" i="7"/>
  <c r="H17" i="7"/>
  <c r="K17" i="7"/>
  <c r="N17" i="7"/>
  <c r="Q17" i="7"/>
  <c r="T17" i="7"/>
  <c r="W17" i="7"/>
  <c r="Z17" i="7"/>
  <c r="AC17" i="7"/>
  <c r="E18" i="7"/>
  <c r="H18" i="7"/>
  <c r="K18" i="7"/>
  <c r="N18" i="7"/>
  <c r="Q18" i="7"/>
  <c r="T18" i="7"/>
  <c r="W18" i="7"/>
  <c r="Z18" i="7"/>
  <c r="AC18" i="7"/>
  <c r="E19" i="7"/>
  <c r="H19" i="7"/>
  <c r="K19" i="7"/>
  <c r="N19" i="7"/>
  <c r="Q19" i="7"/>
  <c r="T19" i="7"/>
  <c r="W19" i="7"/>
  <c r="Z19" i="7"/>
  <c r="AC19" i="7"/>
  <c r="E20" i="7"/>
  <c r="H20" i="7"/>
  <c r="K20" i="7"/>
  <c r="N20" i="7"/>
  <c r="Q20" i="7"/>
  <c r="T20" i="7"/>
  <c r="W20" i="7"/>
  <c r="Z20" i="7"/>
  <c r="AC20" i="7"/>
  <c r="E21" i="7"/>
  <c r="H21" i="7"/>
  <c r="K21" i="7"/>
  <c r="N21" i="7"/>
  <c r="Q21" i="7"/>
  <c r="T21" i="7"/>
  <c r="W21" i="7"/>
  <c r="Z21" i="7"/>
  <c r="AC21" i="7"/>
  <c r="E22" i="7"/>
  <c r="H22" i="7"/>
  <c r="K22" i="7"/>
  <c r="N22" i="7"/>
  <c r="Q22" i="7"/>
  <c r="T22" i="7"/>
  <c r="W22" i="7"/>
  <c r="Z22" i="7"/>
  <c r="AC22" i="7"/>
  <c r="E23" i="7"/>
  <c r="H23" i="7"/>
  <c r="K23" i="7"/>
  <c r="N23" i="7"/>
  <c r="Q23" i="7"/>
  <c r="T23" i="7"/>
  <c r="W23" i="7"/>
  <c r="Z23" i="7"/>
  <c r="AC23" i="7"/>
  <c r="E24" i="7"/>
  <c r="H24" i="7"/>
  <c r="K24" i="7"/>
  <c r="N24" i="7"/>
  <c r="Q24" i="7"/>
  <c r="T24" i="7"/>
  <c r="W24" i="7"/>
  <c r="Z24" i="7"/>
  <c r="AC24" i="7"/>
  <c r="E9" i="15"/>
  <c r="H9" i="15"/>
  <c r="K9" i="15"/>
  <c r="N9" i="15"/>
  <c r="Q9" i="15"/>
  <c r="T9" i="15"/>
  <c r="W9" i="15"/>
  <c r="Z9" i="15"/>
  <c r="AC9" i="15"/>
  <c r="E10" i="15"/>
  <c r="H10" i="15"/>
  <c r="K10" i="15"/>
  <c r="N10" i="15"/>
  <c r="Q10" i="15"/>
  <c r="T10" i="15"/>
  <c r="W10" i="15"/>
  <c r="Z10" i="15"/>
  <c r="AC10" i="15"/>
  <c r="E11" i="15"/>
  <c r="H11" i="15"/>
  <c r="K11" i="15"/>
  <c r="N11" i="15"/>
  <c r="Q11" i="15"/>
  <c r="T11" i="15"/>
  <c r="W11" i="15"/>
  <c r="Z11" i="15"/>
  <c r="AC11" i="15"/>
  <c r="E12" i="15"/>
  <c r="H12" i="15"/>
  <c r="K12" i="15"/>
  <c r="N12" i="15"/>
  <c r="Q12" i="15"/>
  <c r="T12" i="15"/>
  <c r="W12" i="15"/>
  <c r="Z12" i="15"/>
  <c r="AC12" i="15"/>
  <c r="E13" i="15"/>
  <c r="H13" i="15"/>
  <c r="K13" i="15"/>
  <c r="N13" i="15"/>
  <c r="Q13" i="15"/>
  <c r="T13" i="15"/>
  <c r="W13" i="15"/>
  <c r="Z13" i="15"/>
  <c r="AC13" i="15"/>
  <c r="E14" i="15"/>
  <c r="H14" i="15"/>
  <c r="K14" i="15"/>
  <c r="N14" i="15"/>
  <c r="Q14" i="15"/>
  <c r="T14" i="15"/>
  <c r="W14" i="15"/>
  <c r="Z14" i="15"/>
  <c r="AC14" i="15"/>
  <c r="E15" i="15"/>
  <c r="H15" i="15"/>
  <c r="K15" i="15"/>
  <c r="N15" i="15"/>
  <c r="Q15" i="15"/>
  <c r="T15" i="15"/>
  <c r="W15" i="15"/>
  <c r="Z15" i="15"/>
  <c r="AC15" i="15"/>
  <c r="E16" i="15"/>
  <c r="H16" i="15"/>
  <c r="K16" i="15"/>
  <c r="N16" i="15"/>
  <c r="Q16" i="15"/>
  <c r="T16" i="15"/>
  <c r="W16" i="15"/>
  <c r="Z16" i="15"/>
  <c r="AC16" i="15"/>
  <c r="E17" i="15"/>
  <c r="H17" i="15"/>
  <c r="K17" i="15"/>
  <c r="N17" i="15"/>
  <c r="Q17" i="15"/>
  <c r="T17" i="15"/>
  <c r="W17" i="15"/>
  <c r="Z17" i="15"/>
  <c r="AC17" i="15"/>
  <c r="E18" i="15"/>
  <c r="H18" i="15"/>
  <c r="K18" i="15"/>
  <c r="N18" i="15"/>
  <c r="Q18" i="15"/>
  <c r="T18" i="15"/>
  <c r="W18" i="15"/>
  <c r="Z18" i="15"/>
  <c r="AC18" i="15"/>
  <c r="E19" i="15"/>
  <c r="H19" i="15"/>
  <c r="K19" i="15"/>
  <c r="N19" i="15"/>
  <c r="Q19" i="15"/>
  <c r="T19" i="15"/>
  <c r="W19" i="15"/>
  <c r="Z19" i="15"/>
  <c r="AC19" i="15"/>
  <c r="E20" i="15"/>
  <c r="H20" i="15"/>
  <c r="K20" i="15"/>
  <c r="N20" i="15"/>
  <c r="Q20" i="15"/>
  <c r="T20" i="15"/>
  <c r="W20" i="15"/>
  <c r="Z20" i="15"/>
  <c r="AC20" i="15"/>
  <c r="E21" i="15"/>
  <c r="H21" i="15"/>
  <c r="K21" i="15"/>
  <c r="N21" i="15"/>
  <c r="Q21" i="15"/>
  <c r="T21" i="15"/>
  <c r="W21" i="15"/>
  <c r="Z21" i="15"/>
  <c r="AC21" i="15"/>
  <c r="E22" i="15"/>
  <c r="H22" i="15"/>
  <c r="K22" i="15"/>
  <c r="N22" i="15"/>
  <c r="Q22" i="15"/>
  <c r="T22" i="15"/>
  <c r="W22" i="15"/>
  <c r="Z22" i="15"/>
  <c r="AC22" i="15"/>
  <c r="E23" i="15"/>
  <c r="H23" i="15"/>
  <c r="K23" i="15"/>
  <c r="N23" i="15"/>
  <c r="Q23" i="15"/>
  <c r="T23" i="15"/>
  <c r="W23" i="15"/>
  <c r="Z23" i="15"/>
  <c r="AC23" i="15"/>
  <c r="E24" i="15"/>
  <c r="H24" i="15"/>
  <c r="K24" i="15"/>
  <c r="N24" i="15"/>
  <c r="Q24" i="15"/>
  <c r="T24" i="15"/>
  <c r="W24" i="15"/>
  <c r="Z24" i="15"/>
  <c r="AC24" i="15"/>
  <c r="E9" i="14"/>
  <c r="H9" i="14"/>
  <c r="K9" i="14"/>
  <c r="N9" i="14"/>
  <c r="Q9" i="14"/>
  <c r="T9" i="14"/>
  <c r="W9" i="14"/>
  <c r="Z9" i="14"/>
  <c r="AC9" i="14"/>
  <c r="E10" i="14"/>
  <c r="H10" i="14"/>
  <c r="K10" i="14"/>
  <c r="N10" i="14"/>
  <c r="Q10" i="14"/>
  <c r="T10" i="14"/>
  <c r="W10" i="14"/>
  <c r="Z10" i="14"/>
  <c r="AC10" i="14"/>
  <c r="E11" i="14"/>
  <c r="H11" i="14"/>
  <c r="K11" i="14"/>
  <c r="N11" i="14"/>
  <c r="Q11" i="14"/>
  <c r="T11" i="14"/>
  <c r="W11" i="14"/>
  <c r="Z11" i="14"/>
  <c r="AC11" i="14"/>
  <c r="E12" i="14"/>
  <c r="H12" i="14"/>
  <c r="K12" i="14"/>
  <c r="N12" i="14"/>
  <c r="Q12" i="14"/>
  <c r="T12" i="14"/>
  <c r="W12" i="14"/>
  <c r="Z12" i="14"/>
  <c r="AC12" i="14"/>
  <c r="E13" i="14"/>
  <c r="H13" i="14"/>
  <c r="K13" i="14"/>
  <c r="N13" i="14"/>
  <c r="Q13" i="14"/>
  <c r="T13" i="14"/>
  <c r="W13" i="14"/>
  <c r="Z13" i="14"/>
  <c r="AC13" i="14"/>
  <c r="E14" i="14"/>
  <c r="H14" i="14"/>
  <c r="K14" i="14"/>
  <c r="N14" i="14"/>
  <c r="Q14" i="14"/>
  <c r="T14" i="14"/>
  <c r="W14" i="14"/>
  <c r="Z14" i="14"/>
  <c r="AC14" i="14"/>
  <c r="E15" i="14"/>
  <c r="H15" i="14"/>
  <c r="K15" i="14"/>
  <c r="N15" i="14"/>
  <c r="Q15" i="14"/>
  <c r="T15" i="14"/>
  <c r="W15" i="14"/>
  <c r="Z15" i="14"/>
  <c r="AC15" i="14"/>
  <c r="E16" i="14"/>
  <c r="H16" i="14"/>
  <c r="K16" i="14"/>
  <c r="N16" i="14"/>
  <c r="Q16" i="14"/>
  <c r="T16" i="14"/>
  <c r="W16" i="14"/>
  <c r="Z16" i="14"/>
  <c r="AC16" i="14"/>
  <c r="E17" i="14"/>
  <c r="H17" i="14"/>
  <c r="K17" i="14"/>
  <c r="N17" i="14"/>
  <c r="Q17" i="14"/>
  <c r="T17" i="14"/>
  <c r="W17" i="14"/>
  <c r="Z17" i="14"/>
  <c r="AC17" i="14"/>
  <c r="E18" i="14"/>
  <c r="H18" i="14"/>
  <c r="K18" i="14"/>
  <c r="N18" i="14"/>
  <c r="Q18" i="14"/>
  <c r="T18" i="14"/>
  <c r="W18" i="14"/>
  <c r="Z18" i="14"/>
  <c r="AC18" i="14"/>
  <c r="E19" i="14"/>
  <c r="H19" i="14"/>
  <c r="K19" i="14"/>
  <c r="N19" i="14"/>
  <c r="Q19" i="14"/>
  <c r="T19" i="14"/>
  <c r="W19" i="14"/>
  <c r="Z19" i="14"/>
  <c r="AC19" i="14"/>
  <c r="E20" i="14"/>
  <c r="H20" i="14"/>
  <c r="K20" i="14"/>
  <c r="N20" i="14"/>
  <c r="Q20" i="14"/>
  <c r="T20" i="14"/>
  <c r="W20" i="14"/>
  <c r="Z20" i="14"/>
  <c r="AC20" i="14"/>
  <c r="E21" i="14"/>
  <c r="H21" i="14"/>
  <c r="K21" i="14"/>
  <c r="N21" i="14"/>
  <c r="Q21" i="14"/>
  <c r="T21" i="14"/>
  <c r="W21" i="14"/>
  <c r="Z21" i="14"/>
  <c r="AC21" i="14"/>
  <c r="E22" i="14"/>
  <c r="H22" i="14"/>
  <c r="K22" i="14"/>
  <c r="N22" i="14"/>
  <c r="Q22" i="14"/>
  <c r="T22" i="14"/>
  <c r="W22" i="14"/>
  <c r="Z22" i="14"/>
  <c r="AC22" i="14"/>
  <c r="E23" i="14"/>
  <c r="H23" i="14"/>
  <c r="K23" i="14"/>
  <c r="N23" i="14"/>
  <c r="Q23" i="14"/>
  <c r="T23" i="14"/>
  <c r="W23" i="14"/>
  <c r="Z23" i="14"/>
  <c r="AC23" i="14"/>
  <c r="E24" i="14"/>
  <c r="H24" i="14"/>
  <c r="K24" i="14"/>
  <c r="N24" i="14"/>
  <c r="Q24" i="14"/>
  <c r="T24" i="14"/>
  <c r="W24" i="14"/>
  <c r="Z24" i="14"/>
  <c r="AC24" i="14"/>
  <c r="E9" i="13"/>
  <c r="H9" i="13"/>
  <c r="K9" i="13"/>
  <c r="N9" i="13"/>
  <c r="Q9" i="13"/>
  <c r="T9" i="13"/>
  <c r="W9" i="13"/>
  <c r="Z9" i="13"/>
  <c r="AC9" i="13"/>
  <c r="E10" i="13"/>
  <c r="H10" i="13"/>
  <c r="K10" i="13"/>
  <c r="N10" i="13"/>
  <c r="Q10" i="13"/>
  <c r="T10" i="13"/>
  <c r="W10" i="13"/>
  <c r="Z10" i="13"/>
  <c r="AC10" i="13"/>
  <c r="E11" i="13"/>
  <c r="H11" i="13"/>
  <c r="K11" i="13"/>
  <c r="N11" i="13"/>
  <c r="Q11" i="13"/>
  <c r="T11" i="13"/>
  <c r="W11" i="13"/>
  <c r="Z11" i="13"/>
  <c r="AC11" i="13"/>
  <c r="E12" i="13"/>
  <c r="H12" i="13"/>
  <c r="K12" i="13"/>
  <c r="N12" i="13"/>
  <c r="Q12" i="13"/>
  <c r="T12" i="13"/>
  <c r="W12" i="13"/>
  <c r="Z12" i="13"/>
  <c r="AC12" i="13"/>
  <c r="E13" i="13"/>
  <c r="H13" i="13"/>
  <c r="K13" i="13"/>
  <c r="N13" i="13"/>
  <c r="Q13" i="13"/>
  <c r="T13" i="13"/>
  <c r="W13" i="13"/>
  <c r="Z13" i="13"/>
  <c r="AC13" i="13"/>
  <c r="E14" i="13"/>
  <c r="H14" i="13"/>
  <c r="K14" i="13"/>
  <c r="N14" i="13"/>
  <c r="Q14" i="13"/>
  <c r="T14" i="13"/>
  <c r="W14" i="13"/>
  <c r="Z14" i="13"/>
  <c r="AC14" i="13"/>
  <c r="E15" i="13"/>
  <c r="H15" i="13"/>
  <c r="K15" i="13"/>
  <c r="N15" i="13"/>
  <c r="Q15" i="13"/>
  <c r="T15" i="13"/>
  <c r="W15" i="13"/>
  <c r="Z15" i="13"/>
  <c r="AC15" i="13"/>
  <c r="E16" i="13"/>
  <c r="H16" i="13"/>
  <c r="K16" i="13"/>
  <c r="N16" i="13"/>
  <c r="Q16" i="13"/>
  <c r="T16" i="13"/>
  <c r="W16" i="13"/>
  <c r="Z16" i="13"/>
  <c r="AC16" i="13"/>
  <c r="E17" i="13"/>
  <c r="H17" i="13"/>
  <c r="K17" i="13"/>
  <c r="N17" i="13"/>
  <c r="Q17" i="13"/>
  <c r="T17" i="13"/>
  <c r="W17" i="13"/>
  <c r="Z17" i="13"/>
  <c r="AC17" i="13"/>
  <c r="E18" i="13"/>
  <c r="H18" i="13"/>
  <c r="K18" i="13"/>
  <c r="N18" i="13"/>
  <c r="Q18" i="13"/>
  <c r="T18" i="13"/>
  <c r="W18" i="13"/>
  <c r="Z18" i="13"/>
  <c r="AC18" i="13"/>
  <c r="E19" i="13"/>
  <c r="H19" i="13"/>
  <c r="K19" i="13"/>
  <c r="N19" i="13"/>
  <c r="Q19" i="13"/>
  <c r="T19" i="13"/>
  <c r="W19" i="13"/>
  <c r="Z19" i="13"/>
  <c r="AC19" i="13"/>
  <c r="E20" i="13"/>
  <c r="H20" i="13"/>
  <c r="K20" i="13"/>
  <c r="N20" i="13"/>
  <c r="Q20" i="13"/>
  <c r="T20" i="13"/>
  <c r="W20" i="13"/>
  <c r="Z20" i="13"/>
  <c r="AC20" i="13"/>
  <c r="E21" i="13"/>
  <c r="H21" i="13"/>
  <c r="K21" i="13"/>
  <c r="N21" i="13"/>
  <c r="Q21" i="13"/>
  <c r="T21" i="13"/>
  <c r="W21" i="13"/>
  <c r="Z21" i="13"/>
  <c r="AC21" i="13"/>
  <c r="E22" i="13"/>
  <c r="H22" i="13"/>
  <c r="K22" i="13"/>
  <c r="N22" i="13"/>
  <c r="Q22" i="13"/>
  <c r="T22" i="13"/>
  <c r="W22" i="13"/>
  <c r="Z22" i="13"/>
  <c r="AC22" i="13"/>
  <c r="E23" i="13"/>
  <c r="H23" i="13"/>
  <c r="K23" i="13"/>
  <c r="N23" i="13"/>
  <c r="Q23" i="13"/>
  <c r="T23" i="13"/>
  <c r="W23" i="13"/>
  <c r="Z23" i="13"/>
  <c r="AC23" i="13"/>
  <c r="E24" i="13"/>
  <c r="H24" i="13"/>
  <c r="K24" i="13"/>
  <c r="N24" i="13"/>
  <c r="Q24" i="13"/>
  <c r="T24" i="13"/>
  <c r="W24" i="13"/>
  <c r="Z24" i="13"/>
  <c r="AC24" i="13"/>
  <c r="E9" i="12"/>
  <c r="H9" i="12"/>
  <c r="K9" i="12"/>
  <c r="N9" i="12"/>
  <c r="Q9" i="12"/>
  <c r="T9" i="12"/>
  <c r="W9" i="12"/>
  <c r="Z9" i="12"/>
  <c r="AC9" i="12"/>
  <c r="E10" i="12"/>
  <c r="H10" i="12"/>
  <c r="K10" i="12"/>
  <c r="N10" i="12"/>
  <c r="Q10" i="12"/>
  <c r="T10" i="12"/>
  <c r="W10" i="12"/>
  <c r="Z10" i="12"/>
  <c r="AC10" i="12"/>
  <c r="E11" i="12"/>
  <c r="H11" i="12"/>
  <c r="K11" i="12"/>
  <c r="N11" i="12"/>
  <c r="Q11" i="12"/>
  <c r="T11" i="12"/>
  <c r="W11" i="12"/>
  <c r="Z11" i="12"/>
  <c r="AC11" i="12"/>
  <c r="E12" i="12"/>
  <c r="H12" i="12"/>
  <c r="K12" i="12"/>
  <c r="N12" i="12"/>
  <c r="Q12" i="12"/>
  <c r="T12" i="12"/>
  <c r="W12" i="12"/>
  <c r="Z12" i="12"/>
  <c r="AC12" i="12"/>
  <c r="E13" i="12"/>
  <c r="H13" i="12"/>
  <c r="K13" i="12"/>
  <c r="N13" i="12"/>
  <c r="Q13" i="12"/>
  <c r="T13" i="12"/>
  <c r="W13" i="12"/>
  <c r="Z13" i="12"/>
  <c r="AC13" i="12"/>
  <c r="E14" i="12"/>
  <c r="H14" i="12"/>
  <c r="K14" i="12"/>
  <c r="N14" i="12"/>
  <c r="Q14" i="12"/>
  <c r="T14" i="12"/>
  <c r="W14" i="12"/>
  <c r="Z14" i="12"/>
  <c r="AC14" i="12"/>
  <c r="E15" i="12"/>
  <c r="H15" i="12"/>
  <c r="K15" i="12"/>
  <c r="N15" i="12"/>
  <c r="Q15" i="12"/>
  <c r="T15" i="12"/>
  <c r="W15" i="12"/>
  <c r="Z15" i="12"/>
  <c r="AC15" i="12"/>
  <c r="E16" i="12"/>
  <c r="H16" i="12"/>
  <c r="K16" i="12"/>
  <c r="N16" i="12"/>
  <c r="Q16" i="12"/>
  <c r="T16" i="12"/>
  <c r="W16" i="12"/>
  <c r="Z16" i="12"/>
  <c r="AC16" i="12"/>
  <c r="E17" i="12"/>
  <c r="H17" i="12"/>
  <c r="K17" i="12"/>
  <c r="N17" i="12"/>
  <c r="Q17" i="12"/>
  <c r="T17" i="12"/>
  <c r="W17" i="12"/>
  <c r="Z17" i="12"/>
  <c r="AC17" i="12"/>
  <c r="E18" i="12"/>
  <c r="H18" i="12"/>
  <c r="K18" i="12"/>
  <c r="N18" i="12"/>
  <c r="Q18" i="12"/>
  <c r="T18" i="12"/>
  <c r="W18" i="12"/>
  <c r="Z18" i="12"/>
  <c r="AC18" i="12"/>
  <c r="E19" i="12"/>
  <c r="H19" i="12"/>
  <c r="K19" i="12"/>
  <c r="N19" i="12"/>
  <c r="Q19" i="12"/>
  <c r="T19" i="12"/>
  <c r="W19" i="12"/>
  <c r="Z19" i="12"/>
  <c r="AC19" i="12"/>
  <c r="E20" i="12"/>
  <c r="H20" i="12"/>
  <c r="K20" i="12"/>
  <c r="N20" i="12"/>
  <c r="Q20" i="12"/>
  <c r="T20" i="12"/>
  <c r="W20" i="12"/>
  <c r="Z20" i="12"/>
  <c r="AC20" i="12"/>
  <c r="E21" i="12"/>
  <c r="H21" i="12"/>
  <c r="K21" i="12"/>
  <c r="N21" i="12"/>
  <c r="Q21" i="12"/>
  <c r="T21" i="12"/>
  <c r="W21" i="12"/>
  <c r="Z21" i="12"/>
  <c r="AC21" i="12"/>
  <c r="E22" i="12"/>
  <c r="H22" i="12"/>
  <c r="K22" i="12"/>
  <c r="N22" i="12"/>
  <c r="Q22" i="12"/>
  <c r="T22" i="12"/>
  <c r="W22" i="12"/>
  <c r="Z22" i="12"/>
  <c r="AC22" i="12"/>
  <c r="E23" i="12"/>
  <c r="H23" i="12"/>
  <c r="K23" i="12"/>
  <c r="N23" i="12"/>
  <c r="Q23" i="12"/>
  <c r="T23" i="12"/>
  <c r="W23" i="12"/>
  <c r="Z23" i="12"/>
  <c r="AC23" i="12"/>
  <c r="E24" i="12"/>
  <c r="H24" i="12"/>
  <c r="K24" i="12"/>
  <c r="N24" i="12"/>
  <c r="Q24" i="12"/>
  <c r="T24" i="12"/>
  <c r="W24" i="12"/>
  <c r="Z24" i="12"/>
  <c r="AC24" i="12"/>
  <c r="E9" i="11"/>
  <c r="H9" i="11"/>
  <c r="K9" i="11"/>
  <c r="N9" i="11"/>
  <c r="Q9" i="11"/>
  <c r="T9" i="11"/>
  <c r="W9" i="11"/>
  <c r="Z9" i="11"/>
  <c r="AC9" i="11"/>
  <c r="E10" i="11"/>
  <c r="H10" i="11"/>
  <c r="K10" i="11"/>
  <c r="N10" i="11"/>
  <c r="Q10" i="11"/>
  <c r="T10" i="11"/>
  <c r="W10" i="11"/>
  <c r="Z10" i="11"/>
  <c r="AC10" i="11"/>
  <c r="E11" i="11"/>
  <c r="H11" i="11"/>
  <c r="K11" i="11"/>
  <c r="N11" i="11"/>
  <c r="Q11" i="11"/>
  <c r="T11" i="11"/>
  <c r="W11" i="11"/>
  <c r="Z11" i="11"/>
  <c r="AC11" i="11"/>
  <c r="E12" i="11"/>
  <c r="H12" i="11"/>
  <c r="K12" i="11"/>
  <c r="N12" i="11"/>
  <c r="Q12" i="11"/>
  <c r="T12" i="11"/>
  <c r="W12" i="11"/>
  <c r="Z12" i="11"/>
  <c r="AC12" i="11"/>
  <c r="E13" i="11"/>
  <c r="H13" i="11"/>
  <c r="K13" i="11"/>
  <c r="N13" i="11"/>
  <c r="Q13" i="11"/>
  <c r="T13" i="11"/>
  <c r="W13" i="11"/>
  <c r="Z13" i="11"/>
  <c r="AC13" i="11"/>
  <c r="E14" i="11"/>
  <c r="H14" i="11"/>
  <c r="K14" i="11"/>
  <c r="N14" i="11"/>
  <c r="Q14" i="11"/>
  <c r="T14" i="11"/>
  <c r="W14" i="11"/>
  <c r="Z14" i="11"/>
  <c r="AC14" i="11"/>
  <c r="E15" i="11"/>
  <c r="H15" i="11"/>
  <c r="K15" i="11"/>
  <c r="N15" i="11"/>
  <c r="Q15" i="11"/>
  <c r="T15" i="11"/>
  <c r="W15" i="11"/>
  <c r="Z15" i="11"/>
  <c r="AC15" i="11"/>
  <c r="E16" i="11"/>
  <c r="H16" i="11"/>
  <c r="K16" i="11"/>
  <c r="N16" i="11"/>
  <c r="Q16" i="11"/>
  <c r="T16" i="11"/>
  <c r="W16" i="11"/>
  <c r="Z16" i="11"/>
  <c r="AC16" i="11"/>
  <c r="E17" i="11"/>
  <c r="H17" i="11"/>
  <c r="K17" i="11"/>
  <c r="N17" i="11"/>
  <c r="Q17" i="11"/>
  <c r="T17" i="11"/>
  <c r="W17" i="11"/>
  <c r="Z17" i="11"/>
  <c r="AC17" i="11"/>
  <c r="E18" i="11"/>
  <c r="H18" i="11"/>
  <c r="K18" i="11"/>
  <c r="N18" i="11"/>
  <c r="Q18" i="11"/>
  <c r="T18" i="11"/>
  <c r="W18" i="11"/>
  <c r="Z18" i="11"/>
  <c r="AC18" i="11"/>
  <c r="E19" i="11"/>
  <c r="H19" i="11"/>
  <c r="K19" i="11"/>
  <c r="N19" i="11"/>
  <c r="Q19" i="11"/>
  <c r="T19" i="11"/>
  <c r="W19" i="11"/>
  <c r="Z19" i="11"/>
  <c r="AC19" i="11"/>
  <c r="E20" i="11"/>
  <c r="H20" i="11"/>
  <c r="K20" i="11"/>
  <c r="N20" i="11"/>
  <c r="Q20" i="11"/>
  <c r="T20" i="11"/>
  <c r="W20" i="11"/>
  <c r="Z20" i="11"/>
  <c r="AC20" i="11"/>
  <c r="E21" i="11"/>
  <c r="H21" i="11"/>
  <c r="K21" i="11"/>
  <c r="N21" i="11"/>
  <c r="Q21" i="11"/>
  <c r="T21" i="11"/>
  <c r="W21" i="11"/>
  <c r="Z21" i="11"/>
  <c r="AC21" i="11"/>
  <c r="E22" i="11"/>
  <c r="H22" i="11"/>
  <c r="K22" i="11"/>
  <c r="N22" i="11"/>
  <c r="Q22" i="11"/>
  <c r="T22" i="11"/>
  <c r="W22" i="11"/>
  <c r="Z22" i="11"/>
  <c r="AC22" i="11"/>
  <c r="E23" i="11"/>
  <c r="H23" i="11"/>
  <c r="K23" i="11"/>
  <c r="N23" i="11"/>
  <c r="Q23" i="11"/>
  <c r="T23" i="11"/>
  <c r="W23" i="11"/>
  <c r="Z23" i="11"/>
  <c r="AC23" i="11"/>
  <c r="E24" i="11"/>
  <c r="H24" i="11"/>
  <c r="K24" i="11"/>
  <c r="N24" i="11"/>
  <c r="Q24" i="11"/>
  <c r="T24" i="11"/>
  <c r="W24" i="11"/>
  <c r="Z24" i="11"/>
  <c r="AC24" i="11"/>
  <c r="E9" i="6"/>
  <c r="H9" i="6"/>
  <c r="K9" i="6"/>
  <c r="N9" i="6"/>
  <c r="Q9" i="6"/>
  <c r="T9" i="6"/>
  <c r="W9" i="6"/>
  <c r="Z9" i="6"/>
  <c r="AC9" i="6"/>
  <c r="E10" i="6"/>
  <c r="H10" i="6"/>
  <c r="K10" i="6"/>
  <c r="N10" i="6"/>
  <c r="Q10" i="6"/>
  <c r="T10" i="6"/>
  <c r="W10" i="6"/>
  <c r="Z10" i="6"/>
  <c r="AC10" i="6"/>
  <c r="E11" i="6"/>
  <c r="H11" i="6"/>
  <c r="K11" i="6"/>
  <c r="N11" i="6"/>
  <c r="Q11" i="6"/>
  <c r="T11" i="6"/>
  <c r="W11" i="6"/>
  <c r="Z11" i="6"/>
  <c r="AC11" i="6"/>
  <c r="E12" i="6"/>
  <c r="H12" i="6"/>
  <c r="K12" i="6"/>
  <c r="N12" i="6"/>
  <c r="Q12" i="6"/>
  <c r="T12" i="6"/>
  <c r="W12" i="6"/>
  <c r="Z12" i="6"/>
  <c r="AC12" i="6"/>
  <c r="E13" i="6"/>
  <c r="H13" i="6"/>
  <c r="K13" i="6"/>
  <c r="N13" i="6"/>
  <c r="Q13" i="6"/>
  <c r="T13" i="6"/>
  <c r="W13" i="6"/>
  <c r="Z13" i="6"/>
  <c r="AC13" i="6"/>
  <c r="E14" i="6"/>
  <c r="H14" i="6"/>
  <c r="K14" i="6"/>
  <c r="N14" i="6"/>
  <c r="Q14" i="6"/>
  <c r="T14" i="6"/>
  <c r="W14" i="6"/>
  <c r="Z14" i="6"/>
  <c r="AC14" i="6"/>
  <c r="E15" i="6"/>
  <c r="H15" i="6"/>
  <c r="K15" i="6"/>
  <c r="N15" i="6"/>
  <c r="Q15" i="6"/>
  <c r="T15" i="6"/>
  <c r="W15" i="6"/>
  <c r="Z15" i="6"/>
  <c r="AC15" i="6"/>
  <c r="E16" i="6"/>
  <c r="H16" i="6"/>
  <c r="K16" i="6"/>
  <c r="N16" i="6"/>
  <c r="Q16" i="6"/>
  <c r="T16" i="6"/>
  <c r="W16" i="6"/>
  <c r="Z16" i="6"/>
  <c r="AC16" i="6"/>
  <c r="E17" i="6"/>
  <c r="H17" i="6"/>
  <c r="K17" i="6"/>
  <c r="N17" i="6"/>
  <c r="Q17" i="6"/>
  <c r="T17" i="6"/>
  <c r="W17" i="6"/>
  <c r="Z17" i="6"/>
  <c r="AC17" i="6"/>
  <c r="E18" i="6"/>
  <c r="H18" i="6"/>
  <c r="K18" i="6"/>
  <c r="N18" i="6"/>
  <c r="Q18" i="6"/>
  <c r="T18" i="6"/>
  <c r="W18" i="6"/>
  <c r="Z18" i="6"/>
  <c r="AC18" i="6"/>
  <c r="E19" i="6"/>
  <c r="H19" i="6"/>
  <c r="K19" i="6"/>
  <c r="N19" i="6"/>
  <c r="Q19" i="6"/>
  <c r="T19" i="6"/>
  <c r="W19" i="6"/>
  <c r="Z19" i="6"/>
  <c r="AC19" i="6"/>
  <c r="E20" i="6"/>
  <c r="H20" i="6"/>
  <c r="K20" i="6"/>
  <c r="N20" i="6"/>
  <c r="Q20" i="6"/>
  <c r="T20" i="6"/>
  <c r="W20" i="6"/>
  <c r="Z20" i="6"/>
  <c r="AC20" i="6"/>
  <c r="E21" i="6"/>
  <c r="H21" i="6"/>
  <c r="K21" i="6"/>
  <c r="N21" i="6"/>
  <c r="Q21" i="6"/>
  <c r="T21" i="6"/>
  <c r="W21" i="6"/>
  <c r="Z21" i="6"/>
  <c r="AC21" i="6"/>
  <c r="E22" i="6"/>
  <c r="H22" i="6"/>
  <c r="K22" i="6"/>
  <c r="N22" i="6"/>
  <c r="Q22" i="6"/>
  <c r="T22" i="6"/>
  <c r="W22" i="6"/>
  <c r="Z22" i="6"/>
  <c r="AC22" i="6"/>
  <c r="E23" i="6"/>
  <c r="H23" i="6"/>
  <c r="K23" i="6"/>
  <c r="N23" i="6"/>
  <c r="Q23" i="6"/>
  <c r="T23" i="6"/>
  <c r="W23" i="6"/>
  <c r="Z23" i="6"/>
  <c r="AC23" i="6"/>
  <c r="E24" i="6"/>
  <c r="H24" i="6"/>
  <c r="K24" i="6"/>
  <c r="N24" i="6"/>
  <c r="Q24" i="6"/>
  <c r="T24" i="6"/>
  <c r="W24" i="6"/>
  <c r="Z24" i="6"/>
  <c r="AC24" i="6"/>
  <c r="E9" i="2"/>
  <c r="H9" i="2"/>
  <c r="K9" i="2"/>
  <c r="N9" i="2"/>
  <c r="Q9" i="2"/>
  <c r="T9" i="2"/>
  <c r="W9" i="2"/>
  <c r="Z9" i="2"/>
  <c r="AC9" i="2"/>
  <c r="E10" i="2"/>
  <c r="H10" i="2"/>
  <c r="K10" i="2"/>
  <c r="N10" i="2"/>
  <c r="Q10" i="2"/>
  <c r="T10" i="2"/>
  <c r="W10" i="2"/>
  <c r="Z10" i="2"/>
  <c r="AC10" i="2"/>
  <c r="E11" i="2"/>
  <c r="H11" i="2"/>
  <c r="K11" i="2"/>
  <c r="N11" i="2"/>
  <c r="Q11" i="2"/>
  <c r="T11" i="2"/>
  <c r="W11" i="2"/>
  <c r="Z11" i="2"/>
  <c r="AC11" i="2"/>
  <c r="E12" i="2"/>
  <c r="H12" i="2"/>
  <c r="K12" i="2"/>
  <c r="N12" i="2"/>
  <c r="Q12" i="2"/>
  <c r="T12" i="2"/>
  <c r="W12" i="2"/>
  <c r="Z12" i="2"/>
  <c r="AC12" i="2"/>
  <c r="E13" i="2"/>
  <c r="H13" i="2"/>
  <c r="K13" i="2"/>
  <c r="N13" i="2"/>
  <c r="Q13" i="2"/>
  <c r="T13" i="2"/>
  <c r="W13" i="2"/>
  <c r="Z13" i="2"/>
  <c r="AC13" i="2"/>
  <c r="E14" i="2"/>
  <c r="H14" i="2"/>
  <c r="K14" i="2"/>
  <c r="N14" i="2"/>
  <c r="Q14" i="2"/>
  <c r="T14" i="2"/>
  <c r="W14" i="2"/>
  <c r="Z14" i="2"/>
  <c r="AC14" i="2"/>
  <c r="E15" i="2"/>
  <c r="H15" i="2"/>
  <c r="K15" i="2"/>
  <c r="N15" i="2"/>
  <c r="Q15" i="2"/>
  <c r="T15" i="2"/>
  <c r="W15" i="2"/>
  <c r="Z15" i="2"/>
  <c r="AC15" i="2"/>
  <c r="E16" i="2"/>
  <c r="H16" i="2"/>
  <c r="K16" i="2"/>
  <c r="N16" i="2"/>
  <c r="Q16" i="2"/>
  <c r="T16" i="2"/>
  <c r="W16" i="2"/>
  <c r="Z16" i="2"/>
  <c r="AC16" i="2"/>
  <c r="E17" i="2"/>
  <c r="H17" i="2"/>
  <c r="K17" i="2"/>
  <c r="N17" i="2"/>
  <c r="Q17" i="2"/>
  <c r="T17" i="2"/>
  <c r="W17" i="2"/>
  <c r="Z17" i="2"/>
  <c r="AC17" i="2"/>
  <c r="E18" i="2"/>
  <c r="H18" i="2"/>
  <c r="K18" i="2"/>
  <c r="N18" i="2"/>
  <c r="Q18" i="2"/>
  <c r="T18" i="2"/>
  <c r="W18" i="2"/>
  <c r="Z18" i="2"/>
  <c r="AC18" i="2"/>
  <c r="E19" i="2"/>
  <c r="H19" i="2"/>
  <c r="K19" i="2"/>
  <c r="N19" i="2"/>
  <c r="Q19" i="2"/>
  <c r="T19" i="2"/>
  <c r="W19" i="2"/>
  <c r="Z19" i="2"/>
  <c r="AC19" i="2"/>
  <c r="E20" i="2"/>
  <c r="H20" i="2"/>
  <c r="K20" i="2"/>
  <c r="N20" i="2"/>
  <c r="Q20" i="2"/>
  <c r="T20" i="2"/>
  <c r="W20" i="2"/>
  <c r="Z20" i="2"/>
  <c r="AC20" i="2"/>
  <c r="E21" i="2"/>
  <c r="H21" i="2"/>
  <c r="K21" i="2"/>
  <c r="N21" i="2"/>
  <c r="Q21" i="2"/>
  <c r="T21" i="2"/>
  <c r="W21" i="2"/>
  <c r="Z21" i="2"/>
  <c r="AC21" i="2"/>
  <c r="E22" i="2"/>
  <c r="H22" i="2"/>
  <c r="K22" i="2"/>
  <c r="N22" i="2"/>
  <c r="Q22" i="2"/>
  <c r="T22" i="2"/>
  <c r="W22" i="2"/>
  <c r="Z22" i="2"/>
  <c r="AC22" i="2"/>
  <c r="E23" i="2"/>
  <c r="H23" i="2"/>
  <c r="K23" i="2"/>
  <c r="N23" i="2"/>
  <c r="Q23" i="2"/>
  <c r="T23" i="2"/>
  <c r="W23" i="2"/>
  <c r="Z23" i="2"/>
  <c r="AC23" i="2"/>
  <c r="E24" i="2"/>
  <c r="H24" i="2"/>
  <c r="K24" i="2"/>
  <c r="N24" i="2"/>
  <c r="Q24" i="2"/>
  <c r="T24" i="2"/>
  <c r="W24" i="2"/>
  <c r="Z24" i="2"/>
  <c r="AC24" i="2"/>
  <c r="E9" i="3"/>
  <c r="H9" i="3"/>
  <c r="K9" i="3"/>
  <c r="N9" i="3"/>
  <c r="Q9" i="3"/>
  <c r="T9" i="3"/>
  <c r="W9" i="3"/>
  <c r="Z9" i="3"/>
  <c r="AC9" i="3"/>
  <c r="E10" i="3"/>
  <c r="H10" i="3"/>
  <c r="K10" i="3"/>
  <c r="N10" i="3"/>
  <c r="Q10" i="3"/>
  <c r="T10" i="3"/>
  <c r="W10" i="3"/>
  <c r="Z10" i="3"/>
  <c r="AC10" i="3"/>
  <c r="E11" i="3"/>
  <c r="H11" i="3"/>
  <c r="K11" i="3"/>
  <c r="N11" i="3"/>
  <c r="Q11" i="3"/>
  <c r="T11" i="3"/>
  <c r="W11" i="3"/>
  <c r="Z11" i="3"/>
  <c r="AC11" i="3"/>
  <c r="E12" i="3"/>
  <c r="H12" i="3"/>
  <c r="K12" i="3"/>
  <c r="N12" i="3"/>
  <c r="Q12" i="3"/>
  <c r="T12" i="3"/>
  <c r="W12" i="3"/>
  <c r="Z12" i="3"/>
  <c r="AC12" i="3"/>
  <c r="E13" i="3"/>
  <c r="H13" i="3"/>
  <c r="K13" i="3"/>
  <c r="N13" i="3"/>
  <c r="Q13" i="3"/>
  <c r="T13" i="3"/>
  <c r="W13" i="3"/>
  <c r="Z13" i="3"/>
  <c r="AC13" i="3"/>
  <c r="E14" i="3"/>
  <c r="H14" i="3"/>
  <c r="K14" i="3"/>
  <c r="N14" i="3"/>
  <c r="Q14" i="3"/>
  <c r="T14" i="3"/>
  <c r="W14" i="3"/>
  <c r="Z14" i="3"/>
  <c r="AC14" i="3"/>
  <c r="E15" i="3"/>
  <c r="H15" i="3"/>
  <c r="K15" i="3"/>
  <c r="N15" i="3"/>
  <c r="Q15" i="3"/>
  <c r="T15" i="3"/>
  <c r="W15" i="3"/>
  <c r="Z15" i="3"/>
  <c r="AC15" i="3"/>
  <c r="E16" i="3"/>
  <c r="H16" i="3"/>
  <c r="K16" i="3"/>
  <c r="N16" i="3"/>
  <c r="Q16" i="3"/>
  <c r="T16" i="3"/>
  <c r="W16" i="3"/>
  <c r="Z16" i="3"/>
  <c r="AC16" i="3"/>
  <c r="E17" i="3"/>
  <c r="H17" i="3"/>
  <c r="K17" i="3"/>
  <c r="N17" i="3"/>
  <c r="Q17" i="3"/>
  <c r="T17" i="3"/>
  <c r="W17" i="3"/>
  <c r="Z17" i="3"/>
  <c r="AC17" i="3"/>
  <c r="E18" i="3"/>
  <c r="H18" i="3"/>
  <c r="K18" i="3"/>
  <c r="N18" i="3"/>
  <c r="Q18" i="3"/>
  <c r="T18" i="3"/>
  <c r="W18" i="3"/>
  <c r="Z18" i="3"/>
  <c r="AC18" i="3"/>
  <c r="E19" i="3"/>
  <c r="H19" i="3"/>
  <c r="K19" i="3"/>
  <c r="N19" i="3"/>
  <c r="Q19" i="3"/>
  <c r="T19" i="3"/>
  <c r="W19" i="3"/>
  <c r="Z19" i="3"/>
  <c r="AC19" i="3"/>
  <c r="E20" i="3"/>
  <c r="H20" i="3"/>
  <c r="K20" i="3"/>
  <c r="N20" i="3"/>
  <c r="Q20" i="3"/>
  <c r="T20" i="3"/>
  <c r="W20" i="3"/>
  <c r="Z20" i="3"/>
  <c r="AC20" i="3"/>
  <c r="E21" i="3"/>
  <c r="H21" i="3"/>
  <c r="K21" i="3"/>
  <c r="N21" i="3"/>
  <c r="Q21" i="3"/>
  <c r="T21" i="3"/>
  <c r="W21" i="3"/>
  <c r="Z21" i="3"/>
  <c r="AC21" i="3"/>
  <c r="E22" i="3"/>
  <c r="H22" i="3"/>
  <c r="K22" i="3"/>
  <c r="N22" i="3"/>
  <c r="Q22" i="3"/>
  <c r="T22" i="3"/>
  <c r="W22" i="3"/>
  <c r="Z22" i="3"/>
  <c r="AC22" i="3"/>
  <c r="E23" i="3"/>
  <c r="H23" i="3"/>
  <c r="K23" i="3"/>
  <c r="N23" i="3"/>
  <c r="Q23" i="3"/>
  <c r="T23" i="3"/>
  <c r="W23" i="3"/>
  <c r="Z23" i="3"/>
  <c r="AC23" i="3"/>
  <c r="E24" i="3"/>
  <c r="H24" i="3"/>
  <c r="K24" i="3"/>
  <c r="N24" i="3"/>
  <c r="Q24" i="3"/>
  <c r="T24" i="3"/>
  <c r="W24" i="3"/>
  <c r="Z24" i="3"/>
  <c r="AC24" i="3"/>
  <c r="E9" i="4"/>
  <c r="H9" i="4"/>
  <c r="K9" i="4"/>
  <c r="N9" i="4"/>
  <c r="Q9" i="4"/>
  <c r="T9" i="4"/>
  <c r="W9" i="4"/>
  <c r="Z9" i="4"/>
  <c r="AC9" i="4"/>
  <c r="E10" i="4"/>
  <c r="H10" i="4"/>
  <c r="K10" i="4"/>
  <c r="N10" i="4"/>
  <c r="Q10" i="4"/>
  <c r="T10" i="4"/>
  <c r="W10" i="4"/>
  <c r="Z10" i="4"/>
  <c r="AC10" i="4"/>
  <c r="E11" i="4"/>
  <c r="H11" i="4"/>
  <c r="K11" i="4"/>
  <c r="N11" i="4"/>
  <c r="Q11" i="4"/>
  <c r="T11" i="4"/>
  <c r="W11" i="4"/>
  <c r="Z11" i="4"/>
  <c r="AC11" i="4"/>
  <c r="E12" i="4"/>
  <c r="H12" i="4"/>
  <c r="K12" i="4"/>
  <c r="N12" i="4"/>
  <c r="Q12" i="4"/>
  <c r="T12" i="4"/>
  <c r="W12" i="4"/>
  <c r="Z12" i="4"/>
  <c r="AC12" i="4"/>
  <c r="E13" i="4"/>
  <c r="H13" i="4"/>
  <c r="K13" i="4"/>
  <c r="N13" i="4"/>
  <c r="Q13" i="4"/>
  <c r="T13" i="4"/>
  <c r="W13" i="4"/>
  <c r="Z13" i="4"/>
  <c r="AC13" i="4"/>
  <c r="E14" i="4"/>
  <c r="H14" i="4"/>
  <c r="K14" i="4"/>
  <c r="N14" i="4"/>
  <c r="Q14" i="4"/>
  <c r="T14" i="4"/>
  <c r="W14" i="4"/>
  <c r="Z14" i="4"/>
  <c r="AC14" i="4"/>
  <c r="E15" i="4"/>
  <c r="H15" i="4"/>
  <c r="K15" i="4"/>
  <c r="N15" i="4"/>
  <c r="Q15" i="4"/>
  <c r="T15" i="4"/>
  <c r="W15" i="4"/>
  <c r="Z15" i="4"/>
  <c r="AC15" i="4"/>
  <c r="E16" i="4"/>
  <c r="H16" i="4"/>
  <c r="K16" i="4"/>
  <c r="N16" i="4"/>
  <c r="Q16" i="4"/>
  <c r="T16" i="4"/>
  <c r="W16" i="4"/>
  <c r="Z16" i="4"/>
  <c r="AC16" i="4"/>
  <c r="E17" i="4"/>
  <c r="H17" i="4"/>
  <c r="K17" i="4"/>
  <c r="N17" i="4"/>
  <c r="Q17" i="4"/>
  <c r="T17" i="4"/>
  <c r="W17" i="4"/>
  <c r="Z17" i="4"/>
  <c r="AC17" i="4"/>
  <c r="E18" i="4"/>
  <c r="H18" i="4"/>
  <c r="K18" i="4"/>
  <c r="N18" i="4"/>
  <c r="Q18" i="4"/>
  <c r="T18" i="4"/>
  <c r="W18" i="4"/>
  <c r="Z18" i="4"/>
  <c r="AC18" i="4"/>
  <c r="E19" i="4"/>
  <c r="H19" i="4"/>
  <c r="K19" i="4"/>
  <c r="N19" i="4"/>
  <c r="Q19" i="4"/>
  <c r="T19" i="4"/>
  <c r="W19" i="4"/>
  <c r="Z19" i="4"/>
  <c r="AC19" i="4"/>
  <c r="E20" i="4"/>
  <c r="H20" i="4"/>
  <c r="K20" i="4"/>
  <c r="N20" i="4"/>
  <c r="Q20" i="4"/>
  <c r="T20" i="4"/>
  <c r="W20" i="4"/>
  <c r="Z20" i="4"/>
  <c r="AC20" i="4"/>
  <c r="E21" i="4"/>
  <c r="H21" i="4"/>
  <c r="K21" i="4"/>
  <c r="N21" i="4"/>
  <c r="Q21" i="4"/>
  <c r="T21" i="4"/>
  <c r="W21" i="4"/>
  <c r="Z21" i="4"/>
  <c r="AC21" i="4"/>
  <c r="E22" i="4"/>
  <c r="H22" i="4"/>
  <c r="K22" i="4"/>
  <c r="N22" i="4"/>
  <c r="Q22" i="4"/>
  <c r="T22" i="4"/>
  <c r="W22" i="4"/>
  <c r="Z22" i="4"/>
  <c r="AC22" i="4"/>
  <c r="E23" i="4"/>
  <c r="H23" i="4"/>
  <c r="K23" i="4"/>
  <c r="N23" i="4"/>
  <c r="Q23" i="4"/>
  <c r="T23" i="4"/>
  <c r="W23" i="4"/>
  <c r="Z23" i="4"/>
  <c r="AC23" i="4"/>
  <c r="E24" i="4"/>
  <c r="H24" i="4"/>
  <c r="K24" i="4"/>
  <c r="N24" i="4"/>
  <c r="Q24" i="4"/>
  <c r="T24" i="4"/>
  <c r="W24" i="4"/>
  <c r="Z24" i="4"/>
  <c r="AC24" i="4"/>
  <c r="E9" i="5"/>
  <c r="H9" i="5"/>
  <c r="K9" i="5"/>
  <c r="N9" i="5"/>
  <c r="Q9" i="5"/>
  <c r="T9" i="5"/>
  <c r="W9" i="5"/>
  <c r="Z9" i="5"/>
  <c r="AC9" i="5"/>
  <c r="E10" i="5"/>
  <c r="H10" i="5"/>
  <c r="K10" i="5"/>
  <c r="N10" i="5"/>
  <c r="Q10" i="5"/>
  <c r="T10" i="5"/>
  <c r="W10" i="5"/>
  <c r="Z10" i="5"/>
  <c r="AC10" i="5"/>
  <c r="E11" i="5"/>
  <c r="H11" i="5"/>
  <c r="K11" i="5"/>
  <c r="N11" i="5"/>
  <c r="Q11" i="5"/>
  <c r="T11" i="5"/>
  <c r="W11" i="5"/>
  <c r="Z11" i="5"/>
  <c r="AC11" i="5"/>
  <c r="E12" i="5"/>
  <c r="H12" i="5"/>
  <c r="K12" i="5"/>
  <c r="N12" i="5"/>
  <c r="Q12" i="5"/>
  <c r="T12" i="5"/>
  <c r="W12" i="5"/>
  <c r="Z12" i="5"/>
  <c r="AC12" i="5"/>
  <c r="E13" i="5"/>
  <c r="H13" i="5"/>
  <c r="K13" i="5"/>
  <c r="N13" i="5"/>
  <c r="Q13" i="5"/>
  <c r="T13" i="5"/>
  <c r="W13" i="5"/>
  <c r="Z13" i="5"/>
  <c r="AC13" i="5"/>
  <c r="E14" i="5"/>
  <c r="H14" i="5"/>
  <c r="K14" i="5"/>
  <c r="N14" i="5"/>
  <c r="Q14" i="5"/>
  <c r="T14" i="5"/>
  <c r="W14" i="5"/>
  <c r="Z14" i="5"/>
  <c r="AC14" i="5"/>
  <c r="E15" i="5"/>
  <c r="H15" i="5"/>
  <c r="K15" i="5"/>
  <c r="N15" i="5"/>
  <c r="Q15" i="5"/>
  <c r="T15" i="5"/>
  <c r="W15" i="5"/>
  <c r="Z15" i="5"/>
  <c r="AC15" i="5"/>
  <c r="E16" i="5"/>
  <c r="H16" i="5"/>
  <c r="K16" i="5"/>
  <c r="N16" i="5"/>
  <c r="Q16" i="5"/>
  <c r="T16" i="5"/>
  <c r="W16" i="5"/>
  <c r="Z16" i="5"/>
  <c r="AC16" i="5"/>
  <c r="E17" i="5"/>
  <c r="H17" i="5"/>
  <c r="K17" i="5"/>
  <c r="N17" i="5"/>
  <c r="Q17" i="5"/>
  <c r="T17" i="5"/>
  <c r="W17" i="5"/>
  <c r="Z17" i="5"/>
  <c r="AC17" i="5"/>
  <c r="E18" i="5"/>
  <c r="H18" i="5"/>
  <c r="K18" i="5"/>
  <c r="N18" i="5"/>
  <c r="Q18" i="5"/>
  <c r="T18" i="5"/>
  <c r="W18" i="5"/>
  <c r="Z18" i="5"/>
  <c r="AC18" i="5"/>
  <c r="E19" i="5"/>
  <c r="H19" i="5"/>
  <c r="K19" i="5"/>
  <c r="N19" i="5"/>
  <c r="Q19" i="5"/>
  <c r="T19" i="5"/>
  <c r="W19" i="5"/>
  <c r="Z19" i="5"/>
  <c r="AC19" i="5"/>
  <c r="E20" i="5"/>
  <c r="H20" i="5"/>
  <c r="K20" i="5"/>
  <c r="N20" i="5"/>
  <c r="Q20" i="5"/>
  <c r="T20" i="5"/>
  <c r="W20" i="5"/>
  <c r="Z20" i="5"/>
  <c r="AC20" i="5"/>
  <c r="E21" i="5"/>
  <c r="H21" i="5"/>
  <c r="K21" i="5"/>
  <c r="N21" i="5"/>
  <c r="Q21" i="5"/>
  <c r="T21" i="5"/>
  <c r="W21" i="5"/>
  <c r="Z21" i="5"/>
  <c r="AC21" i="5"/>
  <c r="E22" i="5"/>
  <c r="H22" i="5"/>
  <c r="K22" i="5"/>
  <c r="N22" i="5"/>
  <c r="Q22" i="5"/>
  <c r="T22" i="5"/>
  <c r="W22" i="5"/>
  <c r="Z22" i="5"/>
  <c r="AC22" i="5"/>
  <c r="E23" i="5"/>
  <c r="H23" i="5"/>
  <c r="K23" i="5"/>
  <c r="N23" i="5"/>
  <c r="Q23" i="5"/>
  <c r="T23" i="5"/>
  <c r="W23" i="5"/>
  <c r="Z23" i="5"/>
  <c r="AC23" i="5"/>
  <c r="E24" i="5"/>
  <c r="H24" i="5"/>
  <c r="K24" i="5"/>
  <c r="N24" i="5"/>
  <c r="Q24" i="5"/>
  <c r="T24" i="5"/>
  <c r="W24" i="5"/>
  <c r="Z24" i="5"/>
  <c r="AC24" i="5"/>
  <c r="E9" i="27"/>
  <c r="H9" i="27"/>
  <c r="K9" i="27"/>
  <c r="N9" i="27"/>
  <c r="Q9" i="27"/>
  <c r="T9" i="27"/>
  <c r="W9" i="27"/>
  <c r="Z9" i="27"/>
  <c r="AC9" i="27"/>
  <c r="E10" i="27"/>
  <c r="H10" i="27"/>
  <c r="K10" i="27"/>
  <c r="N10" i="27"/>
  <c r="Q10" i="27"/>
  <c r="T10" i="27"/>
  <c r="W10" i="27"/>
  <c r="Z10" i="27"/>
  <c r="AC10" i="27"/>
  <c r="E11" i="27"/>
  <c r="H11" i="27"/>
  <c r="K11" i="27"/>
  <c r="N11" i="27"/>
  <c r="Q11" i="27"/>
  <c r="T11" i="27"/>
  <c r="W11" i="27"/>
  <c r="Z11" i="27"/>
  <c r="AC11" i="27"/>
  <c r="E12" i="27"/>
  <c r="H12" i="27"/>
  <c r="K12" i="27"/>
  <c r="N12" i="27"/>
  <c r="Q12" i="27"/>
  <c r="T12" i="27"/>
  <c r="W12" i="27"/>
  <c r="Z12" i="27"/>
  <c r="AC12" i="27"/>
  <c r="E13" i="27"/>
  <c r="H13" i="27"/>
  <c r="K13" i="27"/>
  <c r="N13" i="27"/>
  <c r="Q13" i="27"/>
  <c r="T13" i="27"/>
  <c r="W13" i="27"/>
  <c r="Z13" i="27"/>
  <c r="AC13" i="27"/>
  <c r="E14" i="27"/>
  <c r="H14" i="27"/>
  <c r="K14" i="27"/>
  <c r="N14" i="27"/>
  <c r="Q14" i="27"/>
  <c r="T14" i="27"/>
  <c r="W14" i="27"/>
  <c r="Z14" i="27"/>
  <c r="AC14" i="27"/>
  <c r="E15" i="27"/>
  <c r="H15" i="27"/>
  <c r="K15" i="27"/>
  <c r="N15" i="27"/>
  <c r="Q15" i="27"/>
  <c r="T15" i="27"/>
  <c r="W15" i="27"/>
  <c r="Z15" i="27"/>
  <c r="AC15" i="27"/>
  <c r="E16" i="27"/>
  <c r="H16" i="27"/>
  <c r="K16" i="27"/>
  <c r="N16" i="27"/>
  <c r="Q16" i="27"/>
  <c r="T16" i="27"/>
  <c r="W16" i="27"/>
  <c r="Z16" i="27"/>
  <c r="AC16" i="27"/>
  <c r="E17" i="27"/>
  <c r="H17" i="27"/>
  <c r="K17" i="27"/>
  <c r="N17" i="27"/>
  <c r="Q17" i="27"/>
  <c r="T17" i="27"/>
  <c r="W17" i="27"/>
  <c r="Z17" i="27"/>
  <c r="AC17" i="27"/>
  <c r="E18" i="27"/>
  <c r="H18" i="27"/>
  <c r="K18" i="27"/>
  <c r="N18" i="27"/>
  <c r="Q18" i="27"/>
  <c r="T18" i="27"/>
  <c r="W18" i="27"/>
  <c r="Z18" i="27"/>
  <c r="AC18" i="27"/>
  <c r="E19" i="27"/>
  <c r="H19" i="27"/>
  <c r="K19" i="27"/>
  <c r="N19" i="27"/>
  <c r="Q19" i="27"/>
  <c r="T19" i="27"/>
  <c r="W19" i="27"/>
  <c r="Z19" i="27"/>
  <c r="AC19" i="27"/>
  <c r="E20" i="27"/>
  <c r="H20" i="27"/>
  <c r="K20" i="27"/>
  <c r="N20" i="27"/>
  <c r="Q20" i="27"/>
  <c r="T20" i="27"/>
  <c r="W20" i="27"/>
  <c r="Z20" i="27"/>
  <c r="AC20" i="27"/>
  <c r="E21" i="27"/>
  <c r="H21" i="27"/>
  <c r="K21" i="27"/>
  <c r="N21" i="27"/>
  <c r="Q21" i="27"/>
  <c r="T21" i="27"/>
  <c r="W21" i="27"/>
  <c r="Z21" i="27"/>
  <c r="AC21" i="27"/>
  <c r="E22" i="27"/>
  <c r="H22" i="27"/>
  <c r="K22" i="27"/>
  <c r="N22" i="27"/>
  <c r="Q22" i="27"/>
  <c r="T22" i="27"/>
  <c r="W22" i="27"/>
  <c r="Z22" i="27"/>
  <c r="AC22" i="27"/>
  <c r="E23" i="27"/>
  <c r="H23" i="27"/>
  <c r="K23" i="27"/>
  <c r="N23" i="27"/>
  <c r="Q23" i="27"/>
  <c r="T23" i="27"/>
  <c r="W23" i="27"/>
  <c r="Z23" i="27"/>
  <c r="AC23" i="27"/>
  <c r="E24" i="27"/>
  <c r="H24" i="27"/>
  <c r="K24" i="27"/>
  <c r="N24" i="27"/>
  <c r="Q24" i="27"/>
  <c r="T24" i="27"/>
  <c r="W24" i="27"/>
  <c r="Z24" i="27"/>
  <c r="AC24" i="27"/>
  <c r="E9" i="16"/>
  <c r="H9" i="16"/>
  <c r="K9" i="16"/>
  <c r="N9" i="16"/>
  <c r="Q9" i="16"/>
  <c r="T9" i="16"/>
  <c r="W9" i="16"/>
  <c r="Z9" i="16"/>
  <c r="AC9" i="16"/>
  <c r="E10" i="16"/>
  <c r="H10" i="16"/>
  <c r="K10" i="16"/>
  <c r="N10" i="16"/>
  <c r="Q10" i="16"/>
  <c r="T10" i="16"/>
  <c r="W10" i="16"/>
  <c r="Z10" i="16"/>
  <c r="AC10" i="16"/>
  <c r="E11" i="16"/>
  <c r="H11" i="16"/>
  <c r="K11" i="16"/>
  <c r="N11" i="16"/>
  <c r="Q11" i="16"/>
  <c r="T11" i="16"/>
  <c r="W11" i="16"/>
  <c r="Z11" i="16"/>
  <c r="AC11" i="16"/>
  <c r="E12" i="16"/>
  <c r="H12" i="16"/>
  <c r="K12" i="16"/>
  <c r="N12" i="16"/>
  <c r="Q12" i="16"/>
  <c r="T12" i="16"/>
  <c r="W12" i="16"/>
  <c r="Z12" i="16"/>
  <c r="AC12" i="16"/>
  <c r="E13" i="16"/>
  <c r="H13" i="16"/>
  <c r="K13" i="16"/>
  <c r="N13" i="16"/>
  <c r="Q13" i="16"/>
  <c r="T13" i="16"/>
  <c r="W13" i="16"/>
  <c r="Z13" i="16"/>
  <c r="AC13" i="16"/>
  <c r="E14" i="16"/>
  <c r="H14" i="16"/>
  <c r="K14" i="16"/>
  <c r="N14" i="16"/>
  <c r="Q14" i="16"/>
  <c r="T14" i="16"/>
  <c r="W14" i="16"/>
  <c r="Z14" i="16"/>
  <c r="AC14" i="16"/>
  <c r="E15" i="16"/>
  <c r="H15" i="16"/>
  <c r="K15" i="16"/>
  <c r="N15" i="16"/>
  <c r="Q15" i="16"/>
  <c r="T15" i="16"/>
  <c r="W15" i="16"/>
  <c r="Z15" i="16"/>
  <c r="AC15" i="16"/>
  <c r="E16" i="16"/>
  <c r="H16" i="16"/>
  <c r="K16" i="16"/>
  <c r="N16" i="16"/>
  <c r="Q16" i="16"/>
  <c r="T16" i="16"/>
  <c r="W16" i="16"/>
  <c r="Z16" i="16"/>
  <c r="AC16" i="16"/>
  <c r="E17" i="16"/>
  <c r="H17" i="16"/>
  <c r="K17" i="16"/>
  <c r="N17" i="16"/>
  <c r="Q17" i="16"/>
  <c r="T17" i="16"/>
  <c r="W17" i="16"/>
  <c r="Z17" i="16"/>
  <c r="AC17" i="16"/>
  <c r="E18" i="16"/>
  <c r="H18" i="16"/>
  <c r="K18" i="16"/>
  <c r="N18" i="16"/>
  <c r="Q18" i="16"/>
  <c r="T18" i="16"/>
  <c r="W18" i="16"/>
  <c r="Z18" i="16"/>
  <c r="AC18" i="16"/>
  <c r="E19" i="16"/>
  <c r="H19" i="16"/>
  <c r="K19" i="16"/>
  <c r="N19" i="16"/>
  <c r="Q19" i="16"/>
  <c r="T19" i="16"/>
  <c r="W19" i="16"/>
  <c r="Z19" i="16"/>
  <c r="AC19" i="16"/>
  <c r="E20" i="16"/>
  <c r="H20" i="16"/>
  <c r="K20" i="16"/>
  <c r="N20" i="16"/>
  <c r="Q20" i="16"/>
  <c r="T20" i="16"/>
  <c r="W20" i="16"/>
  <c r="Z20" i="16"/>
  <c r="AC20" i="16"/>
  <c r="E21" i="16"/>
  <c r="H21" i="16"/>
  <c r="K21" i="16"/>
  <c r="N21" i="16"/>
  <c r="Q21" i="16"/>
  <c r="T21" i="16"/>
  <c r="W21" i="16"/>
  <c r="Z21" i="16"/>
  <c r="AC21" i="16"/>
  <c r="E22" i="16"/>
  <c r="H22" i="16"/>
  <c r="K22" i="16"/>
  <c r="N22" i="16"/>
  <c r="Q22" i="16"/>
  <c r="T22" i="16"/>
  <c r="W22" i="16"/>
  <c r="Z22" i="16"/>
  <c r="AC22" i="16"/>
  <c r="E23" i="16"/>
  <c r="H23" i="16"/>
  <c r="K23" i="16"/>
  <c r="N23" i="16"/>
  <c r="Q23" i="16"/>
  <c r="T23" i="16"/>
  <c r="W23" i="16"/>
  <c r="Z23" i="16"/>
  <c r="AC23" i="16"/>
  <c r="E24" i="16"/>
  <c r="H24" i="16"/>
  <c r="K24" i="16"/>
  <c r="N24" i="16"/>
  <c r="Q24" i="16"/>
  <c r="T24" i="16"/>
  <c r="W24" i="16"/>
  <c r="Z24" i="16"/>
  <c r="AC24" i="16"/>
  <c r="E9" i="34"/>
  <c r="H9" i="34"/>
  <c r="K9" i="34"/>
  <c r="N9" i="34"/>
  <c r="Q9" i="34"/>
  <c r="T9" i="34"/>
  <c r="W9" i="34"/>
  <c r="Z9" i="34"/>
  <c r="AC9" i="34"/>
  <c r="E10" i="34"/>
  <c r="AG10" i="34" s="1"/>
  <c r="AJ5" i="35" s="1"/>
  <c r="H10" i="34"/>
  <c r="K10" i="34"/>
  <c r="N10" i="34"/>
  <c r="Q10" i="34"/>
  <c r="T10" i="34"/>
  <c r="W10" i="34"/>
  <c r="Z10" i="34"/>
  <c r="AC10" i="34"/>
  <c r="E11" i="34"/>
  <c r="H11" i="34"/>
  <c r="K11" i="34"/>
  <c r="N11" i="34"/>
  <c r="Q11" i="34"/>
  <c r="T11" i="34"/>
  <c r="AG11" i="34" s="1"/>
  <c r="AJ6" i="35" s="1"/>
  <c r="W11" i="34"/>
  <c r="Z11" i="34"/>
  <c r="AC11" i="34"/>
  <c r="E12" i="34"/>
  <c r="H12" i="34"/>
  <c r="K12" i="34"/>
  <c r="N12" i="34"/>
  <c r="Q12" i="34"/>
  <c r="T12" i="34"/>
  <c r="W12" i="34"/>
  <c r="AG12" i="34" s="1"/>
  <c r="AJ7" i="35" s="1"/>
  <c r="Z12" i="34"/>
  <c r="AC12" i="34"/>
  <c r="E13" i="34"/>
  <c r="H13" i="34"/>
  <c r="AG13" i="34" s="1"/>
  <c r="AJ8" i="35" s="1"/>
  <c r="K13" i="34"/>
  <c r="N13" i="34"/>
  <c r="Q13" i="34"/>
  <c r="T13" i="34"/>
  <c r="W13" i="34"/>
  <c r="Z13" i="34"/>
  <c r="AC13" i="34"/>
  <c r="E14" i="34"/>
  <c r="AG14" i="34" s="1"/>
  <c r="AJ9" i="35" s="1"/>
  <c r="H14" i="34"/>
  <c r="K14" i="34"/>
  <c r="N14" i="34"/>
  <c r="Q14" i="34"/>
  <c r="T14" i="34"/>
  <c r="W14" i="34"/>
  <c r="Z14" i="34"/>
  <c r="AC14" i="34"/>
  <c r="E15" i="34"/>
  <c r="H15" i="34"/>
  <c r="K15" i="34"/>
  <c r="AG15" i="34" s="1"/>
  <c r="AJ10" i="35" s="1"/>
  <c r="N15" i="34"/>
  <c r="Q15" i="34"/>
  <c r="T15" i="34"/>
  <c r="W15" i="34"/>
  <c r="Z15" i="34"/>
  <c r="AC15" i="34"/>
  <c r="E16" i="34"/>
  <c r="H16" i="34"/>
  <c r="K16" i="34"/>
  <c r="N16" i="34"/>
  <c r="Q16" i="34"/>
  <c r="T16" i="34"/>
  <c r="AG16" i="34" s="1"/>
  <c r="AJ11" i="35" s="1"/>
  <c r="W16" i="34"/>
  <c r="Z16" i="34"/>
  <c r="AC16" i="34"/>
  <c r="E17" i="34"/>
  <c r="H17" i="34"/>
  <c r="AG17" i="34" s="1"/>
  <c r="AJ12" i="35" s="1"/>
  <c r="K17" i="34"/>
  <c r="N17" i="34"/>
  <c r="Q17" i="34"/>
  <c r="T17" i="34"/>
  <c r="W17" i="34"/>
  <c r="Z17" i="34"/>
  <c r="AC17" i="34"/>
  <c r="E18" i="34"/>
  <c r="H18" i="34"/>
  <c r="K18" i="34"/>
  <c r="AG18" i="34" s="1"/>
  <c r="AJ13" i="35" s="1"/>
  <c r="N18" i="34"/>
  <c r="Q18" i="34"/>
  <c r="T18" i="34"/>
  <c r="W18" i="34"/>
  <c r="Z18" i="34"/>
  <c r="AC18" i="34"/>
  <c r="E19" i="34"/>
  <c r="H19" i="34"/>
  <c r="K19" i="34"/>
  <c r="N19" i="34"/>
  <c r="AG19" i="34" s="1"/>
  <c r="AJ14" i="35" s="1"/>
  <c r="Q19" i="34"/>
  <c r="T19" i="34"/>
  <c r="W19" i="34"/>
  <c r="Z19" i="34"/>
  <c r="AC19" i="34"/>
  <c r="E20" i="34"/>
  <c r="H20" i="34"/>
  <c r="K20" i="34"/>
  <c r="N20" i="34"/>
  <c r="Q20" i="34"/>
  <c r="T20" i="34"/>
  <c r="AG20" i="34" s="1"/>
  <c r="AJ15" i="35" s="1"/>
  <c r="W20" i="34"/>
  <c r="Z20" i="34"/>
  <c r="AC20" i="34"/>
  <c r="E21" i="34"/>
  <c r="H21" i="34"/>
  <c r="K21" i="34"/>
  <c r="N21" i="34"/>
  <c r="Q21" i="34"/>
  <c r="T21" i="34"/>
  <c r="W21" i="34"/>
  <c r="Z21" i="34"/>
  <c r="AC21" i="34"/>
  <c r="E22" i="34"/>
  <c r="AG22" i="34" s="1"/>
  <c r="AJ17" i="35" s="1"/>
  <c r="H22" i="34"/>
  <c r="K22" i="34"/>
  <c r="N22" i="34"/>
  <c r="Q22" i="34"/>
  <c r="T22" i="34"/>
  <c r="W22" i="34"/>
  <c r="Z22" i="34"/>
  <c r="AC22" i="34"/>
  <c r="E23" i="34"/>
  <c r="H23" i="34"/>
  <c r="K23" i="34"/>
  <c r="N23" i="34"/>
  <c r="Q23" i="34"/>
  <c r="T23" i="34"/>
  <c r="AG23" i="34" s="1"/>
  <c r="AJ18" i="35" s="1"/>
  <c r="W23" i="34"/>
  <c r="Z23" i="34"/>
  <c r="AC23" i="34"/>
  <c r="E24" i="34"/>
  <c r="H24" i="34"/>
  <c r="K24" i="34"/>
  <c r="N24" i="34"/>
  <c r="Q24" i="34"/>
  <c r="T24" i="34"/>
  <c r="W24" i="34"/>
  <c r="AG24" i="34" s="1"/>
  <c r="AJ19" i="35" s="1"/>
  <c r="Z24" i="34"/>
  <c r="AC24" i="34"/>
  <c r="E9" i="20"/>
  <c r="H9" i="20"/>
  <c r="K9" i="20"/>
  <c r="N9" i="20"/>
  <c r="Q9" i="20"/>
  <c r="T9" i="20"/>
  <c r="W9" i="20"/>
  <c r="Z9" i="20"/>
  <c r="AC9" i="20"/>
  <c r="E10" i="20"/>
  <c r="H10" i="20"/>
  <c r="K10" i="20"/>
  <c r="N10" i="20"/>
  <c r="Q10" i="20"/>
  <c r="T10" i="20"/>
  <c r="W10" i="20"/>
  <c r="Z10" i="20"/>
  <c r="AC10" i="20"/>
  <c r="E11" i="20"/>
  <c r="H11" i="20"/>
  <c r="K11" i="20"/>
  <c r="N11" i="20"/>
  <c r="Q11" i="20"/>
  <c r="T11" i="20"/>
  <c r="W11" i="20"/>
  <c r="Z11" i="20"/>
  <c r="AC11" i="20"/>
  <c r="E12" i="20"/>
  <c r="H12" i="20"/>
  <c r="K12" i="20"/>
  <c r="N12" i="20"/>
  <c r="Q12" i="20"/>
  <c r="T12" i="20"/>
  <c r="W12" i="20"/>
  <c r="Z12" i="20"/>
  <c r="AC12" i="20"/>
  <c r="E13" i="20"/>
  <c r="H13" i="20"/>
  <c r="K13" i="20"/>
  <c r="N13" i="20"/>
  <c r="Q13" i="20"/>
  <c r="T13" i="20"/>
  <c r="W13" i="20"/>
  <c r="Z13" i="20"/>
  <c r="AC13" i="20"/>
  <c r="E14" i="20"/>
  <c r="H14" i="20"/>
  <c r="K14" i="20"/>
  <c r="N14" i="20"/>
  <c r="Q14" i="20"/>
  <c r="T14" i="20"/>
  <c r="W14" i="20"/>
  <c r="Z14" i="20"/>
  <c r="AC14" i="20"/>
  <c r="E15" i="20"/>
  <c r="H15" i="20"/>
  <c r="K15" i="20"/>
  <c r="N15" i="20"/>
  <c r="Q15" i="20"/>
  <c r="T15" i="20"/>
  <c r="W15" i="20"/>
  <c r="Z15" i="20"/>
  <c r="AC15" i="20"/>
  <c r="E16" i="20"/>
  <c r="H16" i="20"/>
  <c r="K16" i="20"/>
  <c r="N16" i="20"/>
  <c r="Q16" i="20"/>
  <c r="T16" i="20"/>
  <c r="W16" i="20"/>
  <c r="Z16" i="20"/>
  <c r="AC16" i="20"/>
  <c r="E17" i="20"/>
  <c r="H17" i="20"/>
  <c r="K17" i="20"/>
  <c r="N17" i="20"/>
  <c r="Q17" i="20"/>
  <c r="T17" i="20"/>
  <c r="W17" i="20"/>
  <c r="Z17" i="20"/>
  <c r="AC17" i="20"/>
  <c r="E18" i="20"/>
  <c r="H18" i="20"/>
  <c r="K18" i="20"/>
  <c r="N18" i="20"/>
  <c r="Q18" i="20"/>
  <c r="T18" i="20"/>
  <c r="W18" i="20"/>
  <c r="Z18" i="20"/>
  <c r="AC18" i="20"/>
  <c r="E19" i="20"/>
  <c r="H19" i="20"/>
  <c r="K19" i="20"/>
  <c r="N19" i="20"/>
  <c r="Q19" i="20"/>
  <c r="T19" i="20"/>
  <c r="W19" i="20"/>
  <c r="Z19" i="20"/>
  <c r="AC19" i="20"/>
  <c r="E20" i="20"/>
  <c r="H20" i="20"/>
  <c r="K20" i="20"/>
  <c r="N20" i="20"/>
  <c r="Q20" i="20"/>
  <c r="T20" i="20"/>
  <c r="W20" i="20"/>
  <c r="Z20" i="20"/>
  <c r="AC20" i="20"/>
  <c r="E21" i="20"/>
  <c r="H21" i="20"/>
  <c r="K21" i="20"/>
  <c r="N21" i="20"/>
  <c r="Q21" i="20"/>
  <c r="T21" i="20"/>
  <c r="W21" i="20"/>
  <c r="Z21" i="20"/>
  <c r="AC21" i="20"/>
  <c r="E22" i="20"/>
  <c r="H22" i="20"/>
  <c r="K22" i="20"/>
  <c r="N22" i="20"/>
  <c r="Q22" i="20"/>
  <c r="T22" i="20"/>
  <c r="W22" i="20"/>
  <c r="Z22" i="20"/>
  <c r="AC22" i="20"/>
  <c r="E23" i="20"/>
  <c r="H23" i="20"/>
  <c r="K23" i="20"/>
  <c r="N23" i="20"/>
  <c r="Q23" i="20"/>
  <c r="T23" i="20"/>
  <c r="W23" i="20"/>
  <c r="Z23" i="20"/>
  <c r="AC23" i="20"/>
  <c r="E24" i="20"/>
  <c r="H24" i="20"/>
  <c r="K24" i="20"/>
  <c r="N24" i="20"/>
  <c r="Q24" i="20"/>
  <c r="T24" i="20"/>
  <c r="W24" i="20"/>
  <c r="Z24" i="20"/>
  <c r="AC24" i="20"/>
  <c r="H9" i="9"/>
  <c r="K9" i="9"/>
  <c r="N9" i="9"/>
  <c r="Q9" i="9"/>
  <c r="T9" i="9"/>
  <c r="W9" i="9"/>
  <c r="Z9" i="9"/>
  <c r="AC9" i="9"/>
  <c r="H10" i="9"/>
  <c r="K10" i="9"/>
  <c r="N10" i="9"/>
  <c r="Q10" i="9"/>
  <c r="T10" i="9"/>
  <c r="W10" i="9"/>
  <c r="Z10" i="9"/>
  <c r="AC10" i="9"/>
  <c r="H11" i="9"/>
  <c r="K11" i="9"/>
  <c r="N11" i="9"/>
  <c r="Q11" i="9"/>
  <c r="T11" i="9"/>
  <c r="W11" i="9"/>
  <c r="Z11" i="9"/>
  <c r="AC11" i="9"/>
  <c r="H12" i="9"/>
  <c r="K12" i="9"/>
  <c r="N12" i="9"/>
  <c r="Q12" i="9"/>
  <c r="T12" i="9"/>
  <c r="W12" i="9"/>
  <c r="Z12" i="9"/>
  <c r="AC12" i="9"/>
  <c r="H13" i="9"/>
  <c r="K13" i="9"/>
  <c r="N13" i="9"/>
  <c r="Q13" i="9"/>
  <c r="T13" i="9"/>
  <c r="W13" i="9"/>
  <c r="Z13" i="9"/>
  <c r="AC13" i="9"/>
  <c r="H14" i="9"/>
  <c r="K14" i="9"/>
  <c r="N14" i="9"/>
  <c r="Q14" i="9"/>
  <c r="T14" i="9"/>
  <c r="W14" i="9"/>
  <c r="Z14" i="9"/>
  <c r="AC14" i="9"/>
  <c r="H15" i="9"/>
  <c r="K15" i="9"/>
  <c r="N15" i="9"/>
  <c r="Q15" i="9"/>
  <c r="T15" i="9"/>
  <c r="W15" i="9"/>
  <c r="Z15" i="9"/>
  <c r="AC15" i="9"/>
  <c r="H17" i="9"/>
  <c r="K17" i="9"/>
  <c r="N17" i="9"/>
  <c r="Q17" i="9"/>
  <c r="T17" i="9"/>
  <c r="W17" i="9"/>
  <c r="Z17" i="9"/>
  <c r="AC17" i="9"/>
  <c r="H18" i="9"/>
  <c r="K18" i="9"/>
  <c r="N18" i="9"/>
  <c r="Q18" i="9"/>
  <c r="T18" i="9"/>
  <c r="W18" i="9"/>
  <c r="Z18" i="9"/>
  <c r="AC18" i="9"/>
  <c r="H20" i="9"/>
  <c r="K20" i="9"/>
  <c r="N20" i="9"/>
  <c r="Q20" i="9"/>
  <c r="T20" i="9"/>
  <c r="W20" i="9"/>
  <c r="Z20" i="9"/>
  <c r="AC20" i="9"/>
  <c r="H21" i="9"/>
  <c r="K21" i="9"/>
  <c r="N21" i="9"/>
  <c r="Q21" i="9"/>
  <c r="T21" i="9"/>
  <c r="W21" i="9"/>
  <c r="Z21" i="9"/>
  <c r="AC21" i="9"/>
  <c r="H22" i="9"/>
  <c r="K22" i="9"/>
  <c r="N22" i="9"/>
  <c r="Q22" i="9"/>
  <c r="T22" i="9"/>
  <c r="W22" i="9"/>
  <c r="Z22" i="9"/>
  <c r="AC22" i="9"/>
  <c r="H23" i="9"/>
  <c r="K23" i="9"/>
  <c r="N23" i="9"/>
  <c r="Q23" i="9"/>
  <c r="T23" i="9"/>
  <c r="W23" i="9"/>
  <c r="Z23" i="9"/>
  <c r="AC23" i="9"/>
  <c r="H24" i="9"/>
  <c r="K24" i="9"/>
  <c r="N24" i="9"/>
  <c r="Q24" i="9"/>
  <c r="T24" i="9"/>
  <c r="W24" i="9"/>
  <c r="Z24" i="9"/>
  <c r="AC24" i="9"/>
  <c r="E9" i="8"/>
  <c r="H9" i="8"/>
  <c r="K9" i="8"/>
  <c r="N9" i="8"/>
  <c r="T9" i="8"/>
  <c r="W9" i="8"/>
  <c r="Z9" i="8"/>
  <c r="AC9" i="8"/>
  <c r="E10" i="8"/>
  <c r="H10" i="8"/>
  <c r="K10" i="8"/>
  <c r="N10" i="8"/>
  <c r="T10" i="8"/>
  <c r="W10" i="8"/>
  <c r="Z10" i="8"/>
  <c r="AC10" i="8"/>
  <c r="E11" i="8"/>
  <c r="H11" i="8"/>
  <c r="K11" i="8"/>
  <c r="N11" i="8"/>
  <c r="T11" i="8"/>
  <c r="W11" i="8"/>
  <c r="Z11" i="8"/>
  <c r="AC11" i="8"/>
  <c r="E12" i="8"/>
  <c r="H12" i="8"/>
  <c r="K12" i="8"/>
  <c r="N12" i="8"/>
  <c r="T12" i="8"/>
  <c r="W12" i="8"/>
  <c r="Z12" i="8"/>
  <c r="AC12" i="8"/>
  <c r="E13" i="8"/>
  <c r="H13" i="8"/>
  <c r="K13" i="8"/>
  <c r="N13" i="8"/>
  <c r="T13" i="8"/>
  <c r="W13" i="8"/>
  <c r="Z13" i="8"/>
  <c r="AC13" i="8"/>
  <c r="E14" i="8"/>
  <c r="H14" i="8"/>
  <c r="K14" i="8"/>
  <c r="N14" i="8"/>
  <c r="T14" i="8"/>
  <c r="W14" i="8"/>
  <c r="Z14" i="8"/>
  <c r="AC14" i="8"/>
  <c r="E15" i="8"/>
  <c r="H15" i="8"/>
  <c r="K15" i="8"/>
  <c r="N15" i="8"/>
  <c r="T15" i="8"/>
  <c r="W15" i="8"/>
  <c r="Z15" i="8"/>
  <c r="AC15" i="8"/>
  <c r="E17" i="8"/>
  <c r="H17" i="8"/>
  <c r="K17" i="8"/>
  <c r="N17" i="8"/>
  <c r="T17" i="8"/>
  <c r="W17" i="8"/>
  <c r="Z17" i="8"/>
  <c r="AC17" i="8"/>
  <c r="E18" i="8"/>
  <c r="H18" i="8"/>
  <c r="K18" i="8"/>
  <c r="N18" i="8"/>
  <c r="T18" i="8"/>
  <c r="W18" i="8"/>
  <c r="Z18" i="8"/>
  <c r="AC18" i="8"/>
  <c r="E20" i="8"/>
  <c r="H20" i="8"/>
  <c r="K20" i="8"/>
  <c r="N20" i="8"/>
  <c r="T20" i="8"/>
  <c r="W20" i="8"/>
  <c r="Z20" i="8"/>
  <c r="AC20" i="8"/>
  <c r="E21" i="8"/>
  <c r="H21" i="8"/>
  <c r="K21" i="8"/>
  <c r="N21" i="8"/>
  <c r="T21" i="8"/>
  <c r="W21" i="8"/>
  <c r="Z21" i="8"/>
  <c r="AC21" i="8"/>
  <c r="AC22" i="8"/>
  <c r="E23" i="8"/>
  <c r="H23" i="8"/>
  <c r="K23" i="8"/>
  <c r="N23" i="8"/>
  <c r="T23" i="8"/>
  <c r="W23" i="8"/>
  <c r="Z23" i="8"/>
  <c r="AC23" i="8"/>
  <c r="E24" i="8"/>
  <c r="H24" i="8"/>
  <c r="K24" i="8"/>
  <c r="N24" i="8"/>
  <c r="T24" i="8"/>
  <c r="W24" i="8"/>
  <c r="Z24" i="8"/>
  <c r="AC24" i="8"/>
  <c r="E9" i="33"/>
  <c r="H9" i="33"/>
  <c r="K9" i="33"/>
  <c r="N9" i="33"/>
  <c r="Q9" i="33"/>
  <c r="W9" i="33"/>
  <c r="Z9" i="33"/>
  <c r="AC9" i="33"/>
  <c r="E10" i="33"/>
  <c r="H10" i="33"/>
  <c r="K10" i="33"/>
  <c r="N10" i="33"/>
  <c r="Q10" i="33"/>
  <c r="W10" i="33"/>
  <c r="Z10" i="33"/>
  <c r="AC10" i="33"/>
  <c r="E11" i="33"/>
  <c r="H11" i="33"/>
  <c r="K11" i="33"/>
  <c r="N11" i="33"/>
  <c r="Q11" i="33"/>
  <c r="W11" i="33"/>
  <c r="Z11" i="33"/>
  <c r="AC11" i="33"/>
  <c r="E12" i="33"/>
  <c r="H12" i="33"/>
  <c r="K12" i="33"/>
  <c r="N12" i="33"/>
  <c r="Q12" i="33"/>
  <c r="W12" i="33"/>
  <c r="Z12" i="33"/>
  <c r="AC12" i="33"/>
  <c r="E13" i="33"/>
  <c r="H13" i="33"/>
  <c r="K13" i="33"/>
  <c r="N13" i="33"/>
  <c r="Q13" i="33"/>
  <c r="W13" i="33"/>
  <c r="Z13" i="33"/>
  <c r="AC13" i="33"/>
  <c r="E14" i="33"/>
  <c r="H14" i="33"/>
  <c r="K14" i="33"/>
  <c r="N14" i="33"/>
  <c r="Q14" i="33"/>
  <c r="W14" i="33"/>
  <c r="Z14" i="33"/>
  <c r="AC14" i="33"/>
  <c r="E15" i="33"/>
  <c r="H15" i="33"/>
  <c r="K15" i="33"/>
  <c r="N15" i="33"/>
  <c r="Q15" i="33"/>
  <c r="W15" i="33"/>
  <c r="Z15" i="33"/>
  <c r="AC15" i="33"/>
  <c r="E17" i="33"/>
  <c r="H17" i="33"/>
  <c r="K17" i="33"/>
  <c r="N17" i="33"/>
  <c r="Q17" i="33"/>
  <c r="W17" i="33"/>
  <c r="Z17" i="33"/>
  <c r="AC17" i="33"/>
  <c r="E18" i="33"/>
  <c r="H18" i="33"/>
  <c r="K18" i="33"/>
  <c r="N18" i="33"/>
  <c r="Q18" i="33"/>
  <c r="W18" i="33"/>
  <c r="Z18" i="33"/>
  <c r="AC18" i="33"/>
  <c r="E20" i="33"/>
  <c r="H20" i="33"/>
  <c r="K20" i="33"/>
  <c r="N20" i="33"/>
  <c r="Q20" i="33"/>
  <c r="W20" i="33"/>
  <c r="Z20" i="33"/>
  <c r="AC20" i="33"/>
  <c r="E21" i="33"/>
  <c r="H21" i="33"/>
  <c r="K21" i="33"/>
  <c r="N21" i="33"/>
  <c r="Q21" i="33"/>
  <c r="W21" i="33"/>
  <c r="Z21" i="33"/>
  <c r="AC21" i="33"/>
  <c r="E22" i="33"/>
  <c r="H22" i="33"/>
  <c r="K22" i="33"/>
  <c r="N22" i="33"/>
  <c r="Q22" i="33"/>
  <c r="W22" i="33"/>
  <c r="Z22" i="33"/>
  <c r="AC22" i="33"/>
  <c r="E23" i="33"/>
  <c r="H23" i="33"/>
  <c r="K23" i="33"/>
  <c r="N23" i="33"/>
  <c r="Q23" i="33"/>
  <c r="W23" i="33"/>
  <c r="Z23" i="33"/>
  <c r="AC23" i="33"/>
  <c r="E24" i="33"/>
  <c r="H24" i="33"/>
  <c r="K24" i="33"/>
  <c r="N24" i="33"/>
  <c r="Q24" i="33"/>
  <c r="W24" i="33"/>
  <c r="Z24" i="33"/>
  <c r="AC24" i="33"/>
  <c r="E9" i="32"/>
  <c r="H9" i="32"/>
  <c r="K9" i="32"/>
  <c r="N9" i="32"/>
  <c r="Q9" i="32"/>
  <c r="T9" i="32"/>
  <c r="W9" i="32"/>
  <c r="Z9" i="32"/>
  <c r="AC9" i="32"/>
  <c r="E10" i="32"/>
  <c r="H10" i="32"/>
  <c r="K10" i="32"/>
  <c r="N10" i="32"/>
  <c r="Q10" i="32"/>
  <c r="T10" i="32"/>
  <c r="W10" i="32"/>
  <c r="Z10" i="32"/>
  <c r="AC10" i="32"/>
  <c r="E11" i="32"/>
  <c r="H11" i="32"/>
  <c r="K11" i="32"/>
  <c r="N11" i="32"/>
  <c r="Q11" i="32"/>
  <c r="T11" i="32"/>
  <c r="W11" i="32"/>
  <c r="Z11" i="32"/>
  <c r="AC11" i="32"/>
  <c r="E12" i="32"/>
  <c r="H12" i="32"/>
  <c r="K12" i="32"/>
  <c r="N12" i="32"/>
  <c r="Q12" i="32"/>
  <c r="T12" i="32"/>
  <c r="W12" i="32"/>
  <c r="Z12" i="32"/>
  <c r="AC12" i="32"/>
  <c r="E13" i="32"/>
  <c r="H13" i="32"/>
  <c r="K13" i="32"/>
  <c r="N13" i="32"/>
  <c r="Q13" i="32"/>
  <c r="T13" i="32"/>
  <c r="W13" i="32"/>
  <c r="Z13" i="32"/>
  <c r="AC13" i="32"/>
  <c r="E14" i="32"/>
  <c r="H14" i="32"/>
  <c r="K14" i="32"/>
  <c r="N14" i="32"/>
  <c r="Q14" i="32"/>
  <c r="T14" i="32"/>
  <c r="W14" i="32"/>
  <c r="Z14" i="32"/>
  <c r="AC14" i="32"/>
  <c r="E15" i="32"/>
  <c r="H15" i="32"/>
  <c r="K15" i="32"/>
  <c r="N15" i="32"/>
  <c r="Q15" i="32"/>
  <c r="T15" i="32"/>
  <c r="W15" i="32"/>
  <c r="Z15" i="32"/>
  <c r="AC15" i="32"/>
  <c r="E16" i="32"/>
  <c r="H16" i="32"/>
  <c r="K16" i="32"/>
  <c r="N16" i="32"/>
  <c r="Q16" i="32"/>
  <c r="T16" i="32"/>
  <c r="W16" i="32"/>
  <c r="Z16" i="32"/>
  <c r="AC16" i="32"/>
  <c r="E17" i="32"/>
  <c r="H17" i="32"/>
  <c r="K17" i="32"/>
  <c r="N17" i="32"/>
  <c r="Q17" i="32"/>
  <c r="T17" i="32"/>
  <c r="W17" i="32"/>
  <c r="AC17" i="32"/>
  <c r="E18" i="32"/>
  <c r="H18" i="32"/>
  <c r="K18" i="32"/>
  <c r="N18" i="32"/>
  <c r="Q18" i="32"/>
  <c r="T18" i="32"/>
  <c r="W18" i="32"/>
  <c r="Z18" i="32"/>
  <c r="AC18" i="32"/>
  <c r="E20" i="32"/>
  <c r="H20" i="32"/>
  <c r="K20" i="32"/>
  <c r="N20" i="32"/>
  <c r="Q20" i="32"/>
  <c r="T20" i="32"/>
  <c r="W20" i="32"/>
  <c r="Z20" i="32"/>
  <c r="AC20" i="32"/>
  <c r="E21" i="32"/>
  <c r="H21" i="32"/>
  <c r="K21" i="32"/>
  <c r="N21" i="32"/>
  <c r="Q21" i="32"/>
  <c r="T21" i="32"/>
  <c r="Z21" i="32"/>
  <c r="AC21" i="32"/>
  <c r="E22" i="32"/>
  <c r="H22" i="32"/>
  <c r="K22" i="32"/>
  <c r="N22" i="32"/>
  <c r="Q22" i="32"/>
  <c r="T22" i="32"/>
  <c r="W22" i="32"/>
  <c r="Z22" i="32"/>
  <c r="AC22" i="32"/>
  <c r="E23" i="32"/>
  <c r="H23" i="32"/>
  <c r="K23" i="32"/>
  <c r="N23" i="32"/>
  <c r="Q23" i="32"/>
  <c r="T23" i="32"/>
  <c r="W23" i="32"/>
  <c r="Z23" i="32"/>
  <c r="AC23" i="32"/>
  <c r="E24" i="32"/>
  <c r="H24" i="32"/>
  <c r="K24" i="32"/>
  <c r="N24" i="32"/>
  <c r="Q24" i="32"/>
  <c r="T24" i="32"/>
  <c r="W24" i="32"/>
  <c r="Z24" i="32"/>
  <c r="AC24" i="32"/>
  <c r="E9" i="31"/>
  <c r="H9" i="31"/>
  <c r="K9" i="31"/>
  <c r="N9" i="31"/>
  <c r="Q9" i="31"/>
  <c r="T9" i="31"/>
  <c r="W9" i="31"/>
  <c r="Z9" i="31"/>
  <c r="AC9" i="31"/>
  <c r="E10" i="31"/>
  <c r="H10" i="31"/>
  <c r="K10" i="31"/>
  <c r="N10" i="31"/>
  <c r="Q10" i="31"/>
  <c r="T10" i="31"/>
  <c r="W10" i="31"/>
  <c r="Z10" i="31"/>
  <c r="AC10" i="31"/>
  <c r="E11" i="31"/>
  <c r="H11" i="31"/>
  <c r="K11" i="31"/>
  <c r="N11" i="31"/>
  <c r="Q11" i="31"/>
  <c r="T11" i="31"/>
  <c r="W11" i="31"/>
  <c r="Z11" i="31"/>
  <c r="AC11" i="31"/>
  <c r="E12" i="31"/>
  <c r="H12" i="31"/>
  <c r="K12" i="31"/>
  <c r="N12" i="31"/>
  <c r="Q12" i="31"/>
  <c r="T12" i="31"/>
  <c r="W12" i="31"/>
  <c r="Z12" i="31"/>
  <c r="AC12" i="31"/>
  <c r="E13" i="31"/>
  <c r="H13" i="31"/>
  <c r="K13" i="31"/>
  <c r="N13" i="31"/>
  <c r="Q13" i="31"/>
  <c r="T13" i="31"/>
  <c r="W13" i="31"/>
  <c r="Z13" i="31"/>
  <c r="AC13" i="31"/>
  <c r="E14" i="31"/>
  <c r="H14" i="31"/>
  <c r="K14" i="31"/>
  <c r="N14" i="31"/>
  <c r="Q14" i="31"/>
  <c r="T14" i="31"/>
  <c r="W14" i="31"/>
  <c r="Z14" i="31"/>
  <c r="AC14" i="31"/>
  <c r="E15" i="31"/>
  <c r="H15" i="31"/>
  <c r="K15" i="31"/>
  <c r="N15" i="31"/>
  <c r="Q15" i="31"/>
  <c r="T15" i="31"/>
  <c r="W15" i="31"/>
  <c r="Z15" i="31"/>
  <c r="AC15" i="31"/>
  <c r="E17" i="31"/>
  <c r="H17" i="31"/>
  <c r="K17" i="31"/>
  <c r="N17" i="31"/>
  <c r="Q17" i="31"/>
  <c r="T17" i="31"/>
  <c r="W17" i="31"/>
  <c r="Z17" i="31"/>
  <c r="AC17" i="31"/>
  <c r="E18" i="31"/>
  <c r="H18" i="31"/>
  <c r="K18" i="31"/>
  <c r="N18" i="31"/>
  <c r="Q18" i="31"/>
  <c r="T18" i="31"/>
  <c r="W18" i="31"/>
  <c r="Z18" i="31"/>
  <c r="AC18" i="31"/>
  <c r="E20" i="31"/>
  <c r="H20" i="31"/>
  <c r="K20" i="31"/>
  <c r="N20" i="31"/>
  <c r="Q20" i="31"/>
  <c r="T20" i="31"/>
  <c r="W20" i="31"/>
  <c r="Z20" i="31"/>
  <c r="AC20" i="31"/>
  <c r="E21" i="31"/>
  <c r="H21" i="31"/>
  <c r="K21" i="31"/>
  <c r="N21" i="31"/>
  <c r="Q21" i="31"/>
  <c r="T21" i="31"/>
  <c r="W21" i="31"/>
  <c r="Z21" i="31"/>
  <c r="AC21" i="31"/>
  <c r="E22" i="31"/>
  <c r="H22" i="31"/>
  <c r="K22" i="31"/>
  <c r="N22" i="31"/>
  <c r="Q22" i="31"/>
  <c r="T22" i="31"/>
  <c r="W22" i="31"/>
  <c r="Z22" i="31"/>
  <c r="AC22" i="31"/>
  <c r="E23" i="31"/>
  <c r="H23" i="31"/>
  <c r="K23" i="31"/>
  <c r="N23" i="31"/>
  <c r="Q23" i="31"/>
  <c r="T23" i="31"/>
  <c r="W23" i="31"/>
  <c r="Z23" i="31"/>
  <c r="AC23" i="31"/>
  <c r="E24" i="31"/>
  <c r="H24" i="31"/>
  <c r="K24" i="31"/>
  <c r="N24" i="31"/>
  <c r="Q24" i="31"/>
  <c r="T24" i="31"/>
  <c r="W24" i="31"/>
  <c r="Z24" i="31"/>
  <c r="AC24" i="31"/>
  <c r="E9" i="30"/>
  <c r="H9" i="30"/>
  <c r="K9" i="30"/>
  <c r="N9" i="30"/>
  <c r="Q9" i="30"/>
  <c r="T9" i="30"/>
  <c r="Z9" i="30"/>
  <c r="AC9" i="30"/>
  <c r="K10" i="30"/>
  <c r="N10" i="30"/>
  <c r="Q10" i="30"/>
  <c r="T10" i="30"/>
  <c r="Z10" i="30"/>
  <c r="AC10" i="30"/>
  <c r="E11" i="30"/>
  <c r="H11" i="30"/>
  <c r="K11" i="30"/>
  <c r="N11" i="30"/>
  <c r="Q11" i="30"/>
  <c r="T11" i="30"/>
  <c r="Z11" i="30"/>
  <c r="AC11" i="30"/>
  <c r="E12" i="30"/>
  <c r="H12" i="30"/>
  <c r="K12" i="30"/>
  <c r="N12" i="30"/>
  <c r="Q12" i="30"/>
  <c r="T12" i="30"/>
  <c r="Z12" i="30"/>
  <c r="AC12" i="30"/>
  <c r="E13" i="30"/>
  <c r="H13" i="30"/>
  <c r="K13" i="30"/>
  <c r="N13" i="30"/>
  <c r="Q13" i="30"/>
  <c r="T13" i="30"/>
  <c r="Z13" i="30"/>
  <c r="AC13" i="30"/>
  <c r="E14" i="30"/>
  <c r="H14" i="30"/>
  <c r="K14" i="30"/>
  <c r="N14" i="30"/>
  <c r="Q14" i="30"/>
  <c r="T14" i="30"/>
  <c r="Z14" i="30"/>
  <c r="AC14" i="30"/>
  <c r="E15" i="30"/>
  <c r="H15" i="30"/>
  <c r="K15" i="30"/>
  <c r="N15" i="30"/>
  <c r="Q15" i="30"/>
  <c r="T15" i="30"/>
  <c r="Z15" i="30"/>
  <c r="AC15" i="30"/>
  <c r="E17" i="30"/>
  <c r="H17" i="30"/>
  <c r="K17" i="30"/>
  <c r="N17" i="30"/>
  <c r="Q17" i="30"/>
  <c r="T17" i="30"/>
  <c r="Z17" i="30"/>
  <c r="AC17" i="30"/>
  <c r="E18" i="30"/>
  <c r="H18" i="30"/>
  <c r="K18" i="30"/>
  <c r="N18" i="30"/>
  <c r="Q18" i="30"/>
  <c r="T18" i="30"/>
  <c r="Z18" i="30"/>
  <c r="AC18" i="30"/>
  <c r="E20" i="30"/>
  <c r="H20" i="30"/>
  <c r="K20" i="30"/>
  <c r="N20" i="30"/>
  <c r="Q20" i="30"/>
  <c r="T20" i="30"/>
  <c r="Z20" i="30"/>
  <c r="AC20" i="30"/>
  <c r="E21" i="30"/>
  <c r="H21" i="30"/>
  <c r="K21" i="30"/>
  <c r="N21" i="30"/>
  <c r="Q21" i="30"/>
  <c r="T21" i="30"/>
  <c r="Z21" i="30"/>
  <c r="AC21" i="30"/>
  <c r="E22" i="30"/>
  <c r="H22" i="30"/>
  <c r="K22" i="30"/>
  <c r="N22" i="30"/>
  <c r="Q22" i="30"/>
  <c r="T22" i="30"/>
  <c r="Z22" i="30"/>
  <c r="AC22" i="30"/>
  <c r="E23" i="30"/>
  <c r="H23" i="30"/>
  <c r="K23" i="30"/>
  <c r="N23" i="30"/>
  <c r="Q23" i="30"/>
  <c r="T23" i="30"/>
  <c r="Z23" i="30"/>
  <c r="AC23" i="30"/>
  <c r="E24" i="30"/>
  <c r="H24" i="30"/>
  <c r="K24" i="30"/>
  <c r="N24" i="30"/>
  <c r="Q24" i="30"/>
  <c r="T24" i="30"/>
  <c r="Z24" i="30"/>
  <c r="AC24" i="30"/>
  <c r="E9" i="29"/>
  <c r="H9" i="29"/>
  <c r="K9" i="29"/>
  <c r="N9" i="29"/>
  <c r="Q9" i="29"/>
  <c r="T9" i="29"/>
  <c r="AC9" i="29"/>
  <c r="E10" i="29"/>
  <c r="H10" i="29"/>
  <c r="K10" i="29"/>
  <c r="N10" i="29"/>
  <c r="Q10" i="29"/>
  <c r="T10" i="29"/>
  <c r="Z10" i="29"/>
  <c r="AC10" i="29"/>
  <c r="E11" i="29"/>
  <c r="H11" i="29"/>
  <c r="K11" i="29"/>
  <c r="Q11" i="29"/>
  <c r="T11" i="29"/>
  <c r="Z11" i="29"/>
  <c r="AC11" i="29"/>
  <c r="E12" i="29"/>
  <c r="H12" i="29"/>
  <c r="K12" i="29"/>
  <c r="N12" i="29"/>
  <c r="Q12" i="29"/>
  <c r="T12" i="29"/>
  <c r="Z12" i="29"/>
  <c r="AC12" i="29"/>
  <c r="E13" i="29"/>
  <c r="H13" i="29"/>
  <c r="K13" i="29"/>
  <c r="N13" i="29"/>
  <c r="Q13" i="29"/>
  <c r="T13" i="29"/>
  <c r="Z13" i="29"/>
  <c r="AC13" i="29"/>
  <c r="Q14" i="29"/>
  <c r="T14" i="29"/>
  <c r="Z14" i="29"/>
  <c r="AC14" i="29"/>
  <c r="E15" i="29"/>
  <c r="H15" i="29"/>
  <c r="K15" i="29"/>
  <c r="N15" i="29"/>
  <c r="Q15" i="29"/>
  <c r="T15" i="29"/>
  <c r="Z15" i="29"/>
  <c r="AC15" i="29"/>
  <c r="E16" i="29"/>
  <c r="H16" i="29"/>
  <c r="K16" i="29"/>
  <c r="N16" i="29"/>
  <c r="Q16" i="29"/>
  <c r="T16" i="29"/>
  <c r="Z16" i="29"/>
  <c r="AC16" i="29"/>
  <c r="E17" i="29"/>
  <c r="H17" i="29"/>
  <c r="K17" i="29"/>
  <c r="N17" i="29"/>
  <c r="Q17" i="29"/>
  <c r="T17" i="29"/>
  <c r="Z17" i="29"/>
  <c r="AC17" i="29"/>
  <c r="E18" i="29"/>
  <c r="H18" i="29"/>
  <c r="K18" i="29"/>
  <c r="N18" i="29"/>
  <c r="Q18" i="29"/>
  <c r="T18" i="29"/>
  <c r="Z18" i="29"/>
  <c r="AC18" i="29"/>
  <c r="E20" i="29"/>
  <c r="H20" i="29"/>
  <c r="K20" i="29"/>
  <c r="N20" i="29"/>
  <c r="Q20" i="29"/>
  <c r="T20" i="29"/>
  <c r="Z20" i="29"/>
  <c r="AC20" i="29"/>
  <c r="E21" i="29"/>
  <c r="H21" i="29"/>
  <c r="K21" i="29"/>
  <c r="N21" i="29"/>
  <c r="Q21" i="29"/>
  <c r="T21" i="29"/>
  <c r="Z21" i="29"/>
  <c r="AC21" i="29"/>
  <c r="E22" i="29"/>
  <c r="H22" i="29"/>
  <c r="K22" i="29"/>
  <c r="N22" i="29"/>
  <c r="Q22" i="29"/>
  <c r="T22" i="29"/>
  <c r="Z22" i="29"/>
  <c r="AC22" i="29"/>
  <c r="E23" i="29"/>
  <c r="H23" i="29"/>
  <c r="K23" i="29"/>
  <c r="N23" i="29"/>
  <c r="Q23" i="29"/>
  <c r="T23" i="29"/>
  <c r="Z23" i="29"/>
  <c r="AC23" i="29"/>
  <c r="E24" i="29"/>
  <c r="H24" i="29"/>
  <c r="K24" i="29"/>
  <c r="N24" i="29"/>
  <c r="Q24" i="29"/>
  <c r="T24" i="29"/>
  <c r="Z24" i="29"/>
  <c r="AC24" i="29"/>
  <c r="H8" i="28"/>
  <c r="K8" i="28"/>
  <c r="N8" i="28"/>
  <c r="Q8" i="28"/>
  <c r="T8" i="28"/>
  <c r="W8" i="28"/>
  <c r="Z8" i="28"/>
  <c r="AC8" i="28"/>
  <c r="H17" i="28"/>
  <c r="K17" i="28"/>
  <c r="N17" i="28"/>
  <c r="Q17" i="28"/>
  <c r="T17" i="28"/>
  <c r="AC17" i="28"/>
  <c r="H10" i="28"/>
  <c r="K10" i="28"/>
  <c r="N10" i="28"/>
  <c r="Q10" i="28"/>
  <c r="T10" i="28"/>
  <c r="W10" i="28"/>
  <c r="Z10" i="28"/>
  <c r="AC10" i="28"/>
  <c r="H18" i="28"/>
  <c r="K18" i="28"/>
  <c r="N18" i="28"/>
  <c r="T18" i="28"/>
  <c r="AC18" i="28"/>
  <c r="H9" i="28"/>
  <c r="K9" i="28"/>
  <c r="N9" i="28"/>
  <c r="Q9" i="28"/>
  <c r="T9" i="28"/>
  <c r="W9" i="28"/>
  <c r="Z9" i="28"/>
  <c r="AC9" i="28"/>
  <c r="H11" i="28"/>
  <c r="K11" i="28"/>
  <c r="N11" i="28"/>
  <c r="Q11" i="28"/>
  <c r="T11" i="28"/>
  <c r="W11" i="28"/>
  <c r="Z11" i="28"/>
  <c r="AC11" i="28"/>
  <c r="H15" i="28"/>
  <c r="K15" i="28"/>
  <c r="N15" i="28"/>
  <c r="Q15" i="28"/>
  <c r="T15" i="28"/>
  <c r="W15" i="28"/>
  <c r="Z15" i="28"/>
  <c r="AC15" i="28"/>
  <c r="H16" i="28"/>
  <c r="K16" i="28"/>
  <c r="N16" i="28"/>
  <c r="Q16" i="28"/>
  <c r="T16" i="28"/>
  <c r="AC16" i="28"/>
  <c r="H19" i="28"/>
  <c r="K19" i="28"/>
  <c r="N19" i="28"/>
  <c r="Q19" i="28"/>
  <c r="T19" i="28"/>
  <c r="W19" i="28"/>
  <c r="Z19" i="28"/>
  <c r="AC19" i="28"/>
  <c r="H13" i="28"/>
  <c r="K13" i="28"/>
  <c r="N13" i="28"/>
  <c r="Q13" i="28"/>
  <c r="T13" i="28"/>
  <c r="W13" i="28"/>
  <c r="Z13" i="28"/>
  <c r="AC13" i="28"/>
  <c r="H12" i="28"/>
  <c r="K12" i="28"/>
  <c r="N12" i="28"/>
  <c r="Q12" i="28"/>
  <c r="T12" i="28"/>
  <c r="W12" i="28"/>
  <c r="Z12" i="28"/>
  <c r="AC12" i="28"/>
  <c r="H20" i="28"/>
  <c r="K20" i="28"/>
  <c r="N20" i="28"/>
  <c r="Q20" i="28"/>
  <c r="T20" i="28"/>
  <c r="W20" i="28"/>
  <c r="Z20" i="28"/>
  <c r="AC20" i="28"/>
  <c r="H14" i="28"/>
  <c r="K14" i="28"/>
  <c r="N14" i="28"/>
  <c r="Q14" i="28"/>
  <c r="T14" i="28"/>
  <c r="W14" i="28"/>
  <c r="Z14" i="28"/>
  <c r="AC14" i="28"/>
  <c r="E9" i="26"/>
  <c r="H9" i="26"/>
  <c r="K9" i="26"/>
  <c r="N9" i="26"/>
  <c r="Q9" i="26"/>
  <c r="T9" i="26"/>
  <c r="W9" i="26"/>
  <c r="Z9" i="26"/>
  <c r="AC9" i="26"/>
  <c r="E10" i="26"/>
  <c r="H10" i="26"/>
  <c r="K10" i="26"/>
  <c r="N10" i="26"/>
  <c r="Q10" i="26"/>
  <c r="T10" i="26"/>
  <c r="W10" i="26"/>
  <c r="Z10" i="26"/>
  <c r="AC10" i="26"/>
  <c r="E11" i="26"/>
  <c r="H11" i="26"/>
  <c r="K11" i="26"/>
  <c r="N11" i="26"/>
  <c r="Q11" i="26"/>
  <c r="T11" i="26"/>
  <c r="W11" i="26"/>
  <c r="Z11" i="26"/>
  <c r="AC11" i="26"/>
  <c r="E12" i="26"/>
  <c r="H12" i="26"/>
  <c r="K12" i="26"/>
  <c r="N12" i="26"/>
  <c r="Q12" i="26"/>
  <c r="T12" i="26"/>
  <c r="W12" i="26"/>
  <c r="Z12" i="26"/>
  <c r="AC12" i="26"/>
  <c r="E13" i="26"/>
  <c r="H13" i="26"/>
  <c r="K13" i="26"/>
  <c r="N13" i="26"/>
  <c r="Q13" i="26"/>
  <c r="T13" i="26"/>
  <c r="W13" i="26"/>
  <c r="Z13" i="26"/>
  <c r="AC13" i="26"/>
  <c r="E14" i="26"/>
  <c r="H14" i="26"/>
  <c r="K14" i="26"/>
  <c r="N14" i="26"/>
  <c r="Q14" i="26"/>
  <c r="T14" i="26"/>
  <c r="W14" i="26"/>
  <c r="Z14" i="26"/>
  <c r="AC14" i="26"/>
  <c r="E15" i="26"/>
  <c r="H15" i="26"/>
  <c r="K15" i="26"/>
  <c r="N15" i="26"/>
  <c r="Q15" i="26"/>
  <c r="T15" i="26"/>
  <c r="W15" i="26"/>
  <c r="Z15" i="26"/>
  <c r="AC15" i="26"/>
  <c r="E16" i="26"/>
  <c r="H16" i="26"/>
  <c r="K16" i="26"/>
  <c r="N16" i="26"/>
  <c r="Q16" i="26"/>
  <c r="T16" i="26"/>
  <c r="W16" i="26"/>
  <c r="Z16" i="26"/>
  <c r="AC16" i="26"/>
  <c r="E17" i="26"/>
  <c r="H17" i="26"/>
  <c r="K17" i="26"/>
  <c r="N17" i="26"/>
  <c r="Q17" i="26"/>
  <c r="T17" i="26"/>
  <c r="W17" i="26"/>
  <c r="Z17" i="26"/>
  <c r="AC17" i="26"/>
  <c r="E18" i="26"/>
  <c r="H18" i="26"/>
  <c r="K18" i="26"/>
  <c r="N18" i="26"/>
  <c r="Q18" i="26"/>
  <c r="T18" i="26"/>
  <c r="W18" i="26"/>
  <c r="Z18" i="26"/>
  <c r="AC18" i="26"/>
  <c r="E19" i="26"/>
  <c r="H19" i="26"/>
  <c r="K19" i="26"/>
  <c r="N19" i="26"/>
  <c r="Q19" i="26"/>
  <c r="T19" i="26"/>
  <c r="W19" i="26"/>
  <c r="Z19" i="26"/>
  <c r="AC19" i="26"/>
  <c r="E20" i="26"/>
  <c r="H20" i="26"/>
  <c r="K20" i="26"/>
  <c r="N20" i="26"/>
  <c r="Q20" i="26"/>
  <c r="T20" i="26"/>
  <c r="W20" i="26"/>
  <c r="Z20" i="26"/>
  <c r="AC20" i="26"/>
  <c r="E21" i="26"/>
  <c r="H21" i="26"/>
  <c r="K21" i="26"/>
  <c r="N21" i="26"/>
  <c r="Q21" i="26"/>
  <c r="T21" i="26"/>
  <c r="W21" i="26"/>
  <c r="Z21" i="26"/>
  <c r="AC21" i="26"/>
  <c r="E22" i="26"/>
  <c r="H22" i="26"/>
  <c r="K22" i="26"/>
  <c r="N22" i="26"/>
  <c r="Q22" i="26"/>
  <c r="T22" i="26"/>
  <c r="W22" i="26"/>
  <c r="Z22" i="26"/>
  <c r="AC22" i="26"/>
  <c r="E23" i="26"/>
  <c r="H23" i="26"/>
  <c r="K23" i="26"/>
  <c r="N23" i="26"/>
  <c r="Q23" i="26"/>
  <c r="T23" i="26"/>
  <c r="W23" i="26"/>
  <c r="Z23" i="26"/>
  <c r="AC23" i="26"/>
  <c r="E24" i="26"/>
  <c r="H24" i="26"/>
  <c r="K24" i="26"/>
  <c r="N24" i="26"/>
  <c r="Q24" i="26"/>
  <c r="T24" i="26"/>
  <c r="W24" i="26"/>
  <c r="Z24" i="26"/>
  <c r="AC24" i="26"/>
  <c r="E9" i="25"/>
  <c r="H9" i="25"/>
  <c r="K9" i="25"/>
  <c r="N9" i="25"/>
  <c r="Q9" i="25"/>
  <c r="T9" i="25"/>
  <c r="W9" i="25"/>
  <c r="Z9" i="25"/>
  <c r="AC9" i="25"/>
  <c r="E10" i="25"/>
  <c r="H10" i="25"/>
  <c r="K10" i="25"/>
  <c r="N10" i="25"/>
  <c r="Q10" i="25"/>
  <c r="T10" i="25"/>
  <c r="W10" i="25"/>
  <c r="Z10" i="25"/>
  <c r="AC10" i="25"/>
  <c r="E11" i="25"/>
  <c r="H11" i="25"/>
  <c r="K11" i="25"/>
  <c r="N11" i="25"/>
  <c r="Q11" i="25"/>
  <c r="T11" i="25"/>
  <c r="W11" i="25"/>
  <c r="Z11" i="25"/>
  <c r="AC11" i="25"/>
  <c r="E12" i="25"/>
  <c r="H12" i="25"/>
  <c r="K12" i="25"/>
  <c r="N12" i="25"/>
  <c r="Q12" i="25"/>
  <c r="T12" i="25"/>
  <c r="W12" i="25"/>
  <c r="Z12" i="25"/>
  <c r="AC12" i="25"/>
  <c r="E13" i="25"/>
  <c r="H13" i="25"/>
  <c r="K13" i="25"/>
  <c r="N13" i="25"/>
  <c r="Q13" i="25"/>
  <c r="T13" i="25"/>
  <c r="W13" i="25"/>
  <c r="Z13" i="25"/>
  <c r="AC13" i="25"/>
  <c r="E14" i="25"/>
  <c r="H14" i="25"/>
  <c r="K14" i="25"/>
  <c r="N14" i="25"/>
  <c r="Q14" i="25"/>
  <c r="T14" i="25"/>
  <c r="W14" i="25"/>
  <c r="Z14" i="25"/>
  <c r="AC14" i="25"/>
  <c r="E15" i="25"/>
  <c r="H15" i="25"/>
  <c r="K15" i="25"/>
  <c r="N15" i="25"/>
  <c r="Q15" i="25"/>
  <c r="T15" i="25"/>
  <c r="W15" i="25"/>
  <c r="Z15" i="25"/>
  <c r="AC15" i="25"/>
  <c r="E16" i="25"/>
  <c r="H16" i="25"/>
  <c r="K16" i="25"/>
  <c r="N16" i="25"/>
  <c r="Q16" i="25"/>
  <c r="T16" i="25"/>
  <c r="W16" i="25"/>
  <c r="Z16" i="25"/>
  <c r="AC16" i="25"/>
  <c r="E17" i="25"/>
  <c r="H17" i="25"/>
  <c r="K17" i="25"/>
  <c r="N17" i="25"/>
  <c r="Q17" i="25"/>
  <c r="T17" i="25"/>
  <c r="W17" i="25"/>
  <c r="Z17" i="25"/>
  <c r="AC17" i="25"/>
  <c r="E18" i="25"/>
  <c r="H18" i="25"/>
  <c r="K18" i="25"/>
  <c r="N18" i="25"/>
  <c r="Q18" i="25"/>
  <c r="T18" i="25"/>
  <c r="W18" i="25"/>
  <c r="Z18" i="25"/>
  <c r="AC18" i="25"/>
  <c r="E19" i="25"/>
  <c r="H19" i="25"/>
  <c r="K19" i="25"/>
  <c r="N19" i="25"/>
  <c r="Q19" i="25"/>
  <c r="T19" i="25"/>
  <c r="W19" i="25"/>
  <c r="Z19" i="25"/>
  <c r="AC19" i="25"/>
  <c r="E20" i="25"/>
  <c r="H20" i="25"/>
  <c r="K20" i="25"/>
  <c r="N20" i="25"/>
  <c r="Q20" i="25"/>
  <c r="T20" i="25"/>
  <c r="W20" i="25"/>
  <c r="Z20" i="25"/>
  <c r="AC20" i="25"/>
  <c r="E21" i="25"/>
  <c r="H21" i="25"/>
  <c r="K21" i="25"/>
  <c r="N21" i="25"/>
  <c r="Q21" i="25"/>
  <c r="T21" i="25"/>
  <c r="W21" i="25"/>
  <c r="Z21" i="25"/>
  <c r="AC21" i="25"/>
  <c r="E22" i="25"/>
  <c r="H22" i="25"/>
  <c r="K22" i="25"/>
  <c r="N22" i="25"/>
  <c r="Q22" i="25"/>
  <c r="T22" i="25"/>
  <c r="W22" i="25"/>
  <c r="Z22" i="25"/>
  <c r="AC22" i="25"/>
  <c r="E23" i="25"/>
  <c r="H23" i="25"/>
  <c r="K23" i="25"/>
  <c r="N23" i="25"/>
  <c r="Q23" i="25"/>
  <c r="T23" i="25"/>
  <c r="W23" i="25"/>
  <c r="Z23" i="25"/>
  <c r="AC23" i="25"/>
  <c r="E24" i="25"/>
  <c r="H24" i="25"/>
  <c r="K24" i="25"/>
  <c r="N24" i="25"/>
  <c r="Q24" i="25"/>
  <c r="T24" i="25"/>
  <c r="W24" i="25"/>
  <c r="Z24" i="25"/>
  <c r="AC24" i="25"/>
  <c r="E9" i="24"/>
  <c r="H9" i="24"/>
  <c r="K9" i="24"/>
  <c r="N9" i="24"/>
  <c r="Q9" i="24"/>
  <c r="T9" i="24"/>
  <c r="W9" i="24"/>
  <c r="Z9" i="24"/>
  <c r="AC9" i="24"/>
  <c r="E10" i="24"/>
  <c r="H10" i="24"/>
  <c r="K10" i="24"/>
  <c r="N10" i="24"/>
  <c r="Q10" i="24"/>
  <c r="T10" i="24"/>
  <c r="W10" i="24"/>
  <c r="Z10" i="24"/>
  <c r="AC10" i="24"/>
  <c r="E11" i="24"/>
  <c r="H11" i="24"/>
  <c r="K11" i="24"/>
  <c r="N11" i="24"/>
  <c r="Q11" i="24"/>
  <c r="T11" i="24"/>
  <c r="W11" i="24"/>
  <c r="Z11" i="24"/>
  <c r="AC11" i="24"/>
  <c r="E12" i="24"/>
  <c r="H12" i="24"/>
  <c r="K12" i="24"/>
  <c r="N12" i="24"/>
  <c r="Q12" i="24"/>
  <c r="T12" i="24"/>
  <c r="W12" i="24"/>
  <c r="Z12" i="24"/>
  <c r="AC12" i="24"/>
  <c r="E13" i="24"/>
  <c r="H13" i="24"/>
  <c r="K13" i="24"/>
  <c r="N13" i="24"/>
  <c r="Q13" i="24"/>
  <c r="T13" i="24"/>
  <c r="W13" i="24"/>
  <c r="Z13" i="24"/>
  <c r="AC13" i="24"/>
  <c r="E14" i="24"/>
  <c r="H14" i="24"/>
  <c r="K14" i="24"/>
  <c r="N14" i="24"/>
  <c r="Q14" i="24"/>
  <c r="T14" i="24"/>
  <c r="W14" i="24"/>
  <c r="Z14" i="24"/>
  <c r="AC14" i="24"/>
  <c r="E15" i="24"/>
  <c r="H15" i="24"/>
  <c r="K15" i="24"/>
  <c r="N15" i="24"/>
  <c r="Q15" i="24"/>
  <c r="T15" i="24"/>
  <c r="W15" i="24"/>
  <c r="Z15" i="24"/>
  <c r="AC15" i="24"/>
  <c r="E16" i="24"/>
  <c r="H16" i="24"/>
  <c r="K16" i="24"/>
  <c r="N16" i="24"/>
  <c r="Q16" i="24"/>
  <c r="T16" i="24"/>
  <c r="W16" i="24"/>
  <c r="Z16" i="24"/>
  <c r="AC16" i="24"/>
  <c r="E17" i="24"/>
  <c r="H17" i="24"/>
  <c r="K17" i="24"/>
  <c r="N17" i="24"/>
  <c r="Q17" i="24"/>
  <c r="T17" i="24"/>
  <c r="W17" i="24"/>
  <c r="Z17" i="24"/>
  <c r="AC17" i="24"/>
  <c r="E18" i="24"/>
  <c r="H18" i="24"/>
  <c r="K18" i="24"/>
  <c r="N18" i="24"/>
  <c r="Q18" i="24"/>
  <c r="T18" i="24"/>
  <c r="W18" i="24"/>
  <c r="Z18" i="24"/>
  <c r="AC18" i="24"/>
  <c r="E19" i="24"/>
  <c r="H19" i="24"/>
  <c r="K19" i="24"/>
  <c r="N19" i="24"/>
  <c r="Q19" i="24"/>
  <c r="T19" i="24"/>
  <c r="W19" i="24"/>
  <c r="Z19" i="24"/>
  <c r="AC19" i="24"/>
  <c r="E20" i="24"/>
  <c r="H20" i="24"/>
  <c r="K20" i="24"/>
  <c r="N20" i="24"/>
  <c r="Q20" i="24"/>
  <c r="T20" i="24"/>
  <c r="W20" i="24"/>
  <c r="Z20" i="24"/>
  <c r="AC20" i="24"/>
  <c r="E21" i="24"/>
  <c r="H21" i="24"/>
  <c r="K21" i="24"/>
  <c r="N21" i="24"/>
  <c r="Q21" i="24"/>
  <c r="T21" i="24"/>
  <c r="W21" i="24"/>
  <c r="Z21" i="24"/>
  <c r="AC21" i="24"/>
  <c r="E22" i="24"/>
  <c r="H22" i="24"/>
  <c r="K22" i="24"/>
  <c r="N22" i="24"/>
  <c r="Q22" i="24"/>
  <c r="T22" i="24"/>
  <c r="W22" i="24"/>
  <c r="Z22" i="24"/>
  <c r="AC22" i="24"/>
  <c r="E23" i="24"/>
  <c r="H23" i="24"/>
  <c r="K23" i="24"/>
  <c r="N23" i="24"/>
  <c r="Q23" i="24"/>
  <c r="T23" i="24"/>
  <c r="W23" i="24"/>
  <c r="Z23" i="24"/>
  <c r="AC23" i="24"/>
  <c r="E24" i="24"/>
  <c r="H24" i="24"/>
  <c r="K24" i="24"/>
  <c r="N24" i="24"/>
  <c r="Q24" i="24"/>
  <c r="T24" i="24"/>
  <c r="W24" i="24"/>
  <c r="Z24" i="24"/>
  <c r="AC24" i="24"/>
  <c r="E9" i="23"/>
  <c r="H9" i="23"/>
  <c r="K9" i="23"/>
  <c r="N9" i="23"/>
  <c r="Q9" i="23"/>
  <c r="T9" i="23"/>
  <c r="W9" i="23"/>
  <c r="Z9" i="23"/>
  <c r="AC9" i="23"/>
  <c r="E10" i="23"/>
  <c r="H10" i="23"/>
  <c r="K10" i="23"/>
  <c r="N10" i="23"/>
  <c r="Q10" i="23"/>
  <c r="T10" i="23"/>
  <c r="W10" i="23"/>
  <c r="Z10" i="23"/>
  <c r="AC10" i="23"/>
  <c r="E11" i="23"/>
  <c r="H11" i="23"/>
  <c r="K11" i="23"/>
  <c r="N11" i="23"/>
  <c r="Q11" i="23"/>
  <c r="T11" i="23"/>
  <c r="W11" i="23"/>
  <c r="Z11" i="23"/>
  <c r="AC11" i="23"/>
  <c r="E12" i="23"/>
  <c r="H12" i="23"/>
  <c r="K12" i="23"/>
  <c r="N12" i="23"/>
  <c r="Q12" i="23"/>
  <c r="T12" i="23"/>
  <c r="W12" i="23"/>
  <c r="Z12" i="23"/>
  <c r="AC12" i="23"/>
  <c r="E13" i="23"/>
  <c r="H13" i="23"/>
  <c r="K13" i="23"/>
  <c r="N13" i="23"/>
  <c r="Q13" i="23"/>
  <c r="T13" i="23"/>
  <c r="W13" i="23"/>
  <c r="Z13" i="23"/>
  <c r="AC13" i="23"/>
  <c r="E14" i="23"/>
  <c r="H14" i="23"/>
  <c r="K14" i="23"/>
  <c r="N14" i="23"/>
  <c r="Q14" i="23"/>
  <c r="T14" i="23"/>
  <c r="W14" i="23"/>
  <c r="Z14" i="23"/>
  <c r="AC14" i="23"/>
  <c r="E15" i="23"/>
  <c r="H15" i="23"/>
  <c r="K15" i="23"/>
  <c r="N15" i="23"/>
  <c r="Q15" i="23"/>
  <c r="T15" i="23"/>
  <c r="W15" i="23"/>
  <c r="Z15" i="23"/>
  <c r="AC15" i="23"/>
  <c r="E16" i="23"/>
  <c r="H16" i="23"/>
  <c r="K16" i="23"/>
  <c r="N16" i="23"/>
  <c r="Q16" i="23"/>
  <c r="T16" i="23"/>
  <c r="W16" i="23"/>
  <c r="Z16" i="23"/>
  <c r="AC16" i="23"/>
  <c r="E17" i="23"/>
  <c r="H17" i="23"/>
  <c r="K17" i="23"/>
  <c r="N17" i="23"/>
  <c r="Q17" i="23"/>
  <c r="T17" i="23"/>
  <c r="W17" i="23"/>
  <c r="Z17" i="23"/>
  <c r="AC17" i="23"/>
  <c r="E18" i="23"/>
  <c r="H18" i="23"/>
  <c r="K18" i="23"/>
  <c r="N18" i="23"/>
  <c r="Q18" i="23"/>
  <c r="T18" i="23"/>
  <c r="W18" i="23"/>
  <c r="Z18" i="23"/>
  <c r="AC18" i="23"/>
  <c r="E19" i="23"/>
  <c r="H19" i="23"/>
  <c r="K19" i="23"/>
  <c r="N19" i="23"/>
  <c r="Q19" i="23"/>
  <c r="T19" i="23"/>
  <c r="W19" i="23"/>
  <c r="Z19" i="23"/>
  <c r="AC19" i="23"/>
  <c r="E20" i="23"/>
  <c r="H20" i="23"/>
  <c r="K20" i="23"/>
  <c r="N20" i="23"/>
  <c r="Q20" i="23"/>
  <c r="T20" i="23"/>
  <c r="W20" i="23"/>
  <c r="Z20" i="23"/>
  <c r="AC20" i="23"/>
  <c r="E21" i="23"/>
  <c r="H21" i="23"/>
  <c r="K21" i="23"/>
  <c r="N21" i="23"/>
  <c r="Q21" i="23"/>
  <c r="T21" i="23"/>
  <c r="W21" i="23"/>
  <c r="Z21" i="23"/>
  <c r="AC21" i="23"/>
  <c r="E22" i="23"/>
  <c r="H22" i="23"/>
  <c r="K22" i="23"/>
  <c r="N22" i="23"/>
  <c r="Q22" i="23"/>
  <c r="T22" i="23"/>
  <c r="W22" i="23"/>
  <c r="Z22" i="23"/>
  <c r="AC22" i="23"/>
  <c r="E23" i="23"/>
  <c r="H23" i="23"/>
  <c r="K23" i="23"/>
  <c r="N23" i="23"/>
  <c r="Q23" i="23"/>
  <c r="T23" i="23"/>
  <c r="W23" i="23"/>
  <c r="Z23" i="23"/>
  <c r="AC23" i="23"/>
  <c r="E24" i="23"/>
  <c r="H24" i="23"/>
  <c r="K24" i="23"/>
  <c r="N24" i="23"/>
  <c r="Q24" i="23"/>
  <c r="T24" i="23"/>
  <c r="W24" i="23"/>
  <c r="Z24" i="23"/>
  <c r="AC24" i="23"/>
  <c r="E9" i="22"/>
  <c r="H9" i="22"/>
  <c r="K9" i="22"/>
  <c r="N9" i="22"/>
  <c r="Q9" i="22"/>
  <c r="T9" i="22"/>
  <c r="W9" i="22"/>
  <c r="Z9" i="22"/>
  <c r="AC9" i="22"/>
  <c r="E10" i="22"/>
  <c r="H10" i="22"/>
  <c r="K10" i="22"/>
  <c r="N10" i="22"/>
  <c r="Q10" i="22"/>
  <c r="T10" i="22"/>
  <c r="W10" i="22"/>
  <c r="Z10" i="22"/>
  <c r="AC10" i="22"/>
  <c r="E11" i="22"/>
  <c r="H11" i="22"/>
  <c r="K11" i="22"/>
  <c r="N11" i="22"/>
  <c r="Q11" i="22"/>
  <c r="T11" i="22"/>
  <c r="W11" i="22"/>
  <c r="Z11" i="22"/>
  <c r="AC11" i="22"/>
  <c r="E12" i="22"/>
  <c r="H12" i="22"/>
  <c r="K12" i="22"/>
  <c r="N12" i="22"/>
  <c r="Q12" i="22"/>
  <c r="T12" i="22"/>
  <c r="W12" i="22"/>
  <c r="Z12" i="22"/>
  <c r="AC12" i="22"/>
  <c r="E13" i="22"/>
  <c r="H13" i="22"/>
  <c r="K13" i="22"/>
  <c r="N13" i="22"/>
  <c r="Q13" i="22"/>
  <c r="T13" i="22"/>
  <c r="W13" i="22"/>
  <c r="Z13" i="22"/>
  <c r="AC13" i="22"/>
  <c r="E14" i="22"/>
  <c r="H14" i="22"/>
  <c r="K14" i="22"/>
  <c r="N14" i="22"/>
  <c r="Q14" i="22"/>
  <c r="T14" i="22"/>
  <c r="W14" i="22"/>
  <c r="Z14" i="22"/>
  <c r="AC14" i="22"/>
  <c r="E15" i="22"/>
  <c r="H15" i="22"/>
  <c r="K15" i="22"/>
  <c r="N15" i="22"/>
  <c r="Q15" i="22"/>
  <c r="T15" i="22"/>
  <c r="W15" i="22"/>
  <c r="Z15" i="22"/>
  <c r="AC15" i="22"/>
  <c r="E16" i="22"/>
  <c r="H16" i="22"/>
  <c r="K16" i="22"/>
  <c r="N16" i="22"/>
  <c r="Q16" i="22"/>
  <c r="T16" i="22"/>
  <c r="W16" i="22"/>
  <c r="Z16" i="22"/>
  <c r="AC16" i="22"/>
  <c r="E17" i="22"/>
  <c r="H17" i="22"/>
  <c r="K17" i="22"/>
  <c r="N17" i="22"/>
  <c r="Q17" i="22"/>
  <c r="T17" i="22"/>
  <c r="W17" i="22"/>
  <c r="Z17" i="22"/>
  <c r="AC17" i="22"/>
  <c r="E18" i="22"/>
  <c r="H18" i="22"/>
  <c r="K18" i="22"/>
  <c r="N18" i="22"/>
  <c r="Q18" i="22"/>
  <c r="T18" i="22"/>
  <c r="W18" i="22"/>
  <c r="Z18" i="22"/>
  <c r="AC18" i="22"/>
  <c r="E19" i="22"/>
  <c r="H19" i="22"/>
  <c r="K19" i="22"/>
  <c r="N19" i="22"/>
  <c r="Q19" i="22"/>
  <c r="T19" i="22"/>
  <c r="W19" i="22"/>
  <c r="Z19" i="22"/>
  <c r="AC19" i="22"/>
  <c r="E20" i="22"/>
  <c r="H20" i="22"/>
  <c r="K20" i="22"/>
  <c r="N20" i="22"/>
  <c r="Q20" i="22"/>
  <c r="T20" i="22"/>
  <c r="W20" i="22"/>
  <c r="Z20" i="22"/>
  <c r="AC20" i="22"/>
  <c r="E21" i="22"/>
  <c r="H21" i="22"/>
  <c r="K21" i="22"/>
  <c r="N21" i="22"/>
  <c r="Q21" i="22"/>
  <c r="T21" i="22"/>
  <c r="W21" i="22"/>
  <c r="Z21" i="22"/>
  <c r="AC21" i="22"/>
  <c r="E22" i="22"/>
  <c r="H22" i="22"/>
  <c r="K22" i="22"/>
  <c r="N22" i="22"/>
  <c r="Q22" i="22"/>
  <c r="T22" i="22"/>
  <c r="W22" i="22"/>
  <c r="Z22" i="22"/>
  <c r="AC22" i="22"/>
  <c r="E23" i="22"/>
  <c r="H23" i="22"/>
  <c r="K23" i="22"/>
  <c r="N23" i="22"/>
  <c r="Q23" i="22"/>
  <c r="T23" i="22"/>
  <c r="W23" i="22"/>
  <c r="Z23" i="22"/>
  <c r="AC23" i="22"/>
  <c r="E24" i="22"/>
  <c r="H24" i="22"/>
  <c r="K24" i="22"/>
  <c r="N24" i="22"/>
  <c r="Q24" i="22"/>
  <c r="T24" i="22"/>
  <c r="W24" i="22"/>
  <c r="Z24" i="22"/>
  <c r="AC24" i="22"/>
  <c r="E9" i="21"/>
  <c r="H9" i="21"/>
  <c r="K9" i="21"/>
  <c r="N9" i="21"/>
  <c r="Q9" i="21"/>
  <c r="T9" i="21"/>
  <c r="W9" i="21"/>
  <c r="Z9" i="21"/>
  <c r="AC9" i="21"/>
  <c r="E10" i="21"/>
  <c r="H10" i="21"/>
  <c r="K10" i="21"/>
  <c r="N10" i="21"/>
  <c r="Q10" i="21"/>
  <c r="T10" i="21"/>
  <c r="W10" i="21"/>
  <c r="Z10" i="21"/>
  <c r="AC10" i="21"/>
  <c r="E11" i="21"/>
  <c r="H11" i="21"/>
  <c r="K11" i="21"/>
  <c r="N11" i="21"/>
  <c r="Q11" i="21"/>
  <c r="T11" i="21"/>
  <c r="W11" i="21"/>
  <c r="Z11" i="21"/>
  <c r="AC11" i="21"/>
  <c r="E12" i="21"/>
  <c r="H12" i="21"/>
  <c r="K12" i="21"/>
  <c r="N12" i="21"/>
  <c r="Q12" i="21"/>
  <c r="T12" i="21"/>
  <c r="W12" i="21"/>
  <c r="Z12" i="21"/>
  <c r="AC12" i="21"/>
  <c r="E13" i="21"/>
  <c r="H13" i="21"/>
  <c r="K13" i="21"/>
  <c r="N13" i="21"/>
  <c r="Q13" i="21"/>
  <c r="T13" i="21"/>
  <c r="W13" i="21"/>
  <c r="Z13" i="21"/>
  <c r="AC13" i="21"/>
  <c r="E14" i="21"/>
  <c r="H14" i="21"/>
  <c r="K14" i="21"/>
  <c r="N14" i="21"/>
  <c r="Q14" i="21"/>
  <c r="T14" i="21"/>
  <c r="W14" i="21"/>
  <c r="Z14" i="21"/>
  <c r="AC14" i="21"/>
  <c r="E15" i="21"/>
  <c r="H15" i="21"/>
  <c r="K15" i="21"/>
  <c r="N15" i="21"/>
  <c r="Q15" i="21"/>
  <c r="T15" i="21"/>
  <c r="W15" i="21"/>
  <c r="Z15" i="21"/>
  <c r="AC15" i="21"/>
  <c r="E16" i="21"/>
  <c r="H16" i="21"/>
  <c r="K16" i="21"/>
  <c r="N16" i="21"/>
  <c r="Q16" i="21"/>
  <c r="T16" i="21"/>
  <c r="W16" i="21"/>
  <c r="Z16" i="21"/>
  <c r="AC16" i="21"/>
  <c r="E17" i="21"/>
  <c r="H17" i="21"/>
  <c r="K17" i="21"/>
  <c r="N17" i="21"/>
  <c r="Q17" i="21"/>
  <c r="T17" i="21"/>
  <c r="W17" i="21"/>
  <c r="Z17" i="21"/>
  <c r="AC17" i="21"/>
  <c r="E18" i="21"/>
  <c r="H18" i="21"/>
  <c r="K18" i="21"/>
  <c r="N18" i="21"/>
  <c r="Q18" i="21"/>
  <c r="T18" i="21"/>
  <c r="W18" i="21"/>
  <c r="Z18" i="21"/>
  <c r="AC18" i="21"/>
  <c r="E19" i="21"/>
  <c r="H19" i="21"/>
  <c r="K19" i="21"/>
  <c r="N19" i="21"/>
  <c r="Q19" i="21"/>
  <c r="T19" i="21"/>
  <c r="W19" i="21"/>
  <c r="Z19" i="21"/>
  <c r="AC19" i="21"/>
  <c r="E20" i="21"/>
  <c r="H20" i="21"/>
  <c r="K20" i="21"/>
  <c r="N20" i="21"/>
  <c r="Q20" i="21"/>
  <c r="T20" i="21"/>
  <c r="W20" i="21"/>
  <c r="Z20" i="21"/>
  <c r="AC20" i="21"/>
  <c r="E21" i="21"/>
  <c r="H21" i="21"/>
  <c r="K21" i="21"/>
  <c r="N21" i="21"/>
  <c r="Q21" i="21"/>
  <c r="T21" i="21"/>
  <c r="W21" i="21"/>
  <c r="Z21" i="21"/>
  <c r="AC21" i="21"/>
  <c r="E22" i="21"/>
  <c r="H22" i="21"/>
  <c r="K22" i="21"/>
  <c r="N22" i="21"/>
  <c r="Q22" i="21"/>
  <c r="T22" i="21"/>
  <c r="W22" i="21"/>
  <c r="Z22" i="21"/>
  <c r="AC22" i="21"/>
  <c r="E23" i="21"/>
  <c r="H23" i="21"/>
  <c r="K23" i="21"/>
  <c r="N23" i="21"/>
  <c r="Q23" i="21"/>
  <c r="T23" i="21"/>
  <c r="W23" i="21"/>
  <c r="Z23" i="21"/>
  <c r="AC23" i="21"/>
  <c r="E24" i="21"/>
  <c r="H24" i="21"/>
  <c r="K24" i="21"/>
  <c r="N24" i="21"/>
  <c r="Q24" i="21"/>
  <c r="T24" i="21"/>
  <c r="W24" i="21"/>
  <c r="Z24" i="21"/>
  <c r="AC24" i="21"/>
  <c r="E10" i="19"/>
  <c r="H10" i="19"/>
  <c r="K10" i="19"/>
  <c r="N10" i="19"/>
  <c r="Q10" i="19"/>
  <c r="T10" i="19"/>
  <c r="W10" i="19"/>
  <c r="AC10" i="19"/>
  <c r="E11" i="19"/>
  <c r="H11" i="19"/>
  <c r="K11" i="19"/>
  <c r="N11" i="19"/>
  <c r="Q11" i="19"/>
  <c r="T11" i="19"/>
  <c r="W11" i="19"/>
  <c r="AC11" i="19"/>
  <c r="E12" i="19"/>
  <c r="H12" i="19"/>
  <c r="K12" i="19"/>
  <c r="N12" i="19"/>
  <c r="Q12" i="19"/>
  <c r="T12" i="19"/>
  <c r="W12" i="19"/>
  <c r="AC12" i="19"/>
  <c r="E13" i="19"/>
  <c r="H13" i="19"/>
  <c r="K13" i="19"/>
  <c r="N13" i="19"/>
  <c r="Q13" i="19"/>
  <c r="T13" i="19"/>
  <c r="W13" i="19"/>
  <c r="AC13" i="19"/>
  <c r="E14" i="19"/>
  <c r="H14" i="19"/>
  <c r="K14" i="19"/>
  <c r="N14" i="19"/>
  <c r="Q14" i="19"/>
  <c r="T14" i="19"/>
  <c r="W14" i="19"/>
  <c r="AC14" i="19"/>
  <c r="E15" i="19"/>
  <c r="H15" i="19"/>
  <c r="K15" i="19"/>
  <c r="N15" i="19"/>
  <c r="Q15" i="19"/>
  <c r="T15" i="19"/>
  <c r="W15" i="19"/>
  <c r="AC15" i="19"/>
  <c r="E17" i="19"/>
  <c r="H17" i="19"/>
  <c r="K17" i="19"/>
  <c r="N17" i="19"/>
  <c r="Q17" i="19"/>
  <c r="T17" i="19"/>
  <c r="W17" i="19"/>
  <c r="AC17" i="19"/>
  <c r="E20" i="19"/>
  <c r="H20" i="19"/>
  <c r="K20" i="19"/>
  <c r="N20" i="19"/>
  <c r="Q20" i="19"/>
  <c r="T20" i="19"/>
  <c r="W20" i="19"/>
  <c r="AC20" i="19"/>
  <c r="E21" i="19"/>
  <c r="H21" i="19"/>
  <c r="K21" i="19"/>
  <c r="N21" i="19"/>
  <c r="Q21" i="19"/>
  <c r="T21" i="19"/>
  <c r="W21" i="19"/>
  <c r="AC21" i="19"/>
  <c r="E22" i="19"/>
  <c r="H22" i="19"/>
  <c r="K22" i="19"/>
  <c r="N22" i="19"/>
  <c r="Q22" i="19"/>
  <c r="T22" i="19"/>
  <c r="W22" i="19"/>
  <c r="AC22" i="19"/>
  <c r="E23" i="19"/>
  <c r="H23" i="19"/>
  <c r="K23" i="19"/>
  <c r="N23" i="19"/>
  <c r="Q23" i="19"/>
  <c r="T23" i="19"/>
  <c r="W23" i="19"/>
  <c r="AC23" i="19"/>
  <c r="E24" i="19"/>
  <c r="H24" i="19"/>
  <c r="K24" i="19"/>
  <c r="N24" i="19"/>
  <c r="Q24" i="19"/>
  <c r="T24" i="19"/>
  <c r="W24" i="19"/>
  <c r="AC24" i="19"/>
  <c r="Z9" i="38"/>
  <c r="Z10" i="38"/>
  <c r="Z11" i="38"/>
  <c r="Z13" i="38"/>
  <c r="Z14" i="38"/>
  <c r="Z15" i="38"/>
  <c r="Z16" i="38"/>
  <c r="Z17" i="38"/>
  <c r="Z18" i="38"/>
  <c r="Z20" i="38"/>
  <c r="T9" i="38"/>
  <c r="T10" i="38"/>
  <c r="T11" i="38"/>
  <c r="T13" i="38"/>
  <c r="T14" i="38"/>
  <c r="T15" i="38"/>
  <c r="T16" i="38"/>
  <c r="T17" i="38"/>
  <c r="T18" i="38"/>
  <c r="T20" i="38"/>
  <c r="T21" i="38"/>
  <c r="T22" i="38"/>
  <c r="T23" i="38"/>
  <c r="T24" i="38"/>
  <c r="T8" i="38"/>
  <c r="W10" i="38"/>
  <c r="Z22" i="38"/>
  <c r="Z8" i="38"/>
  <c r="B8" i="38"/>
  <c r="E8" i="38"/>
  <c r="H8" i="38"/>
  <c r="K8" i="38"/>
  <c r="N8" i="38"/>
  <c r="Q8" i="38"/>
  <c r="W8" i="38"/>
  <c r="B24" i="35"/>
  <c r="B23" i="35"/>
  <c r="B22" i="35"/>
  <c r="B21" i="35"/>
  <c r="B20" i="35"/>
  <c r="AG21" i="34"/>
  <c r="AJ16" i="35" s="1"/>
  <c r="AG9" i="34"/>
  <c r="AJ4" i="35" s="1"/>
  <c r="AG8" i="34"/>
  <c r="AJ3" i="35" s="1"/>
  <c r="Z20" i="35"/>
  <c r="AA20" i="35"/>
  <c r="AB20" i="35"/>
  <c r="AC20" i="35"/>
  <c r="AD20" i="35"/>
  <c r="AE20" i="35"/>
  <c r="AF20" i="35"/>
  <c r="AG20" i="35"/>
  <c r="AH20" i="35"/>
  <c r="AI20" i="35"/>
  <c r="AJ20" i="35"/>
  <c r="Z21" i="35"/>
  <c r="AA21" i="35"/>
  <c r="AB21" i="35"/>
  <c r="AC21" i="35"/>
  <c r="AD21" i="35"/>
  <c r="AE21" i="35"/>
  <c r="AF21" i="35"/>
  <c r="AG21" i="35"/>
  <c r="AH21" i="35"/>
  <c r="AI21" i="35"/>
  <c r="AJ21" i="35"/>
  <c r="Z22" i="35"/>
  <c r="AA22" i="35"/>
  <c r="AB22" i="35"/>
  <c r="AC22" i="35"/>
  <c r="AD22" i="35"/>
  <c r="AE22" i="35"/>
  <c r="AF22" i="35"/>
  <c r="AG22" i="35"/>
  <c r="AH22" i="35"/>
  <c r="AI22" i="35"/>
  <c r="AJ22" i="35"/>
  <c r="Z23" i="35"/>
  <c r="AA23" i="35"/>
  <c r="AB23" i="35"/>
  <c r="AC23" i="35"/>
  <c r="AD23" i="35"/>
  <c r="AE23" i="35"/>
  <c r="AF23" i="35"/>
  <c r="AG23" i="35"/>
  <c r="AH23" i="35"/>
  <c r="AI23" i="35"/>
  <c r="AJ23" i="35"/>
  <c r="Z24" i="35"/>
  <c r="AA24" i="35"/>
  <c r="AB24" i="35"/>
  <c r="AC24" i="35"/>
  <c r="AD24" i="35"/>
  <c r="AE24" i="35"/>
  <c r="AF24" i="35"/>
  <c r="AG24" i="35"/>
  <c r="AH24" i="35"/>
  <c r="AI24" i="35"/>
  <c r="AJ24" i="35"/>
  <c r="AI3" i="35"/>
  <c r="AH3" i="35"/>
  <c r="AG3" i="35"/>
  <c r="AF3" i="35"/>
  <c r="AE3" i="35"/>
  <c r="AD3" i="35"/>
  <c r="AC3" i="35"/>
  <c r="AB3" i="35"/>
  <c r="AA3" i="35"/>
  <c r="Z3" i="35"/>
  <c r="M20" i="35"/>
  <c r="N20" i="35"/>
  <c r="O20" i="35"/>
  <c r="P20" i="35"/>
  <c r="Q20" i="35"/>
  <c r="R20" i="35"/>
  <c r="S20" i="35"/>
  <c r="T20" i="35"/>
  <c r="U20" i="35"/>
  <c r="V20" i="35"/>
  <c r="W20" i="35"/>
  <c r="X20" i="35"/>
  <c r="Y20" i="35"/>
  <c r="M21" i="35"/>
  <c r="N21" i="35"/>
  <c r="O21" i="35"/>
  <c r="P21" i="35"/>
  <c r="Q21" i="35"/>
  <c r="R21" i="35"/>
  <c r="S21" i="35"/>
  <c r="T21" i="35"/>
  <c r="U21" i="35"/>
  <c r="V21" i="35"/>
  <c r="W21" i="35"/>
  <c r="X21" i="35"/>
  <c r="Y21" i="35"/>
  <c r="L22" i="35"/>
  <c r="M22" i="35"/>
  <c r="N22" i="35"/>
  <c r="O22" i="35"/>
  <c r="P22" i="35"/>
  <c r="Q22" i="35"/>
  <c r="R22" i="35"/>
  <c r="S22" i="35"/>
  <c r="T22" i="35"/>
  <c r="U22" i="35"/>
  <c r="V22" i="35"/>
  <c r="W22" i="35"/>
  <c r="X22" i="35"/>
  <c r="Y22" i="35"/>
  <c r="L23" i="35"/>
  <c r="M23" i="35"/>
  <c r="N23" i="35"/>
  <c r="O23" i="35"/>
  <c r="P23" i="35"/>
  <c r="Q23" i="35"/>
  <c r="R23" i="35"/>
  <c r="S23" i="35"/>
  <c r="T23" i="35"/>
  <c r="U23" i="35"/>
  <c r="V23" i="35"/>
  <c r="W23" i="35"/>
  <c r="X23" i="35"/>
  <c r="Y23" i="35"/>
  <c r="L24" i="35"/>
  <c r="M24" i="35"/>
  <c r="N24" i="35"/>
  <c r="O24" i="35"/>
  <c r="P24" i="35"/>
  <c r="Q24" i="35"/>
  <c r="R24" i="35"/>
  <c r="S24" i="35"/>
  <c r="T24" i="35"/>
  <c r="U24" i="35"/>
  <c r="V24" i="35"/>
  <c r="W24" i="35"/>
  <c r="X24" i="35"/>
  <c r="Y24" i="35"/>
  <c r="Y3" i="35"/>
  <c r="X3" i="35"/>
  <c r="W3" i="35"/>
  <c r="V3" i="35"/>
  <c r="U3" i="35"/>
  <c r="T3" i="35"/>
  <c r="S3" i="35"/>
  <c r="R3" i="35"/>
  <c r="Q3" i="35"/>
  <c r="P3" i="35"/>
  <c r="O3" i="35"/>
  <c r="N3" i="35"/>
  <c r="K20" i="35"/>
  <c r="K21" i="35"/>
  <c r="K22" i="35"/>
  <c r="K23" i="35"/>
  <c r="K24" i="35"/>
  <c r="J20" i="35"/>
  <c r="J21" i="35"/>
  <c r="J22" i="35"/>
  <c r="J23" i="35"/>
  <c r="J24" i="35"/>
  <c r="C4" i="35"/>
  <c r="C5" i="35"/>
  <c r="C6" i="35"/>
  <c r="C7" i="35"/>
  <c r="C8" i="35"/>
  <c r="C9" i="35"/>
  <c r="C10" i="35"/>
  <c r="C12" i="35"/>
  <c r="C13" i="35"/>
  <c r="C14" i="35"/>
  <c r="C15" i="35"/>
  <c r="C16" i="35"/>
  <c r="C17" i="35"/>
  <c r="C18" i="35"/>
  <c r="C19" i="35"/>
  <c r="C20" i="35"/>
  <c r="D20" i="35"/>
  <c r="E20" i="35"/>
  <c r="F20" i="35"/>
  <c r="G20" i="35"/>
  <c r="H20" i="35"/>
  <c r="I20" i="35"/>
  <c r="C21" i="35"/>
  <c r="D21" i="35"/>
  <c r="E21" i="35"/>
  <c r="F21" i="35"/>
  <c r="G21" i="35"/>
  <c r="H21" i="35"/>
  <c r="I21" i="35"/>
  <c r="C22" i="35"/>
  <c r="D22" i="35"/>
  <c r="E22" i="35"/>
  <c r="F22" i="35"/>
  <c r="G22" i="35"/>
  <c r="H22" i="35"/>
  <c r="I22" i="35"/>
  <c r="C23" i="35"/>
  <c r="D23" i="35"/>
  <c r="E23" i="35"/>
  <c r="F23" i="35"/>
  <c r="G23" i="35"/>
  <c r="H23" i="35"/>
  <c r="I23" i="35"/>
  <c r="C24" i="35"/>
  <c r="D24" i="35"/>
  <c r="E24" i="35"/>
  <c r="F24" i="35"/>
  <c r="G24" i="35"/>
  <c r="H24" i="35"/>
  <c r="I24" i="35"/>
  <c r="C3" i="35"/>
  <c r="B4" i="35"/>
  <c r="B5" i="35"/>
  <c r="B6" i="35"/>
  <c r="B7" i="35"/>
  <c r="B8" i="35"/>
  <c r="B9" i="35"/>
  <c r="B10" i="35"/>
  <c r="B11" i="35"/>
  <c r="B12" i="35"/>
  <c r="B13" i="35"/>
  <c r="B14" i="35"/>
  <c r="B15" i="35"/>
  <c r="B16" i="35"/>
  <c r="B17" i="35"/>
  <c r="B18" i="35"/>
  <c r="B19" i="35"/>
  <c r="B3" i="35"/>
  <c r="AQ22" i="35"/>
  <c r="AJ28" i="35" l="1"/>
  <c r="AN23" i="35"/>
  <c r="AK22" i="35"/>
  <c r="AP22" i="35" s="1"/>
  <c r="AK24" i="35"/>
  <c r="AO24" i="35"/>
  <c r="AO23" i="35"/>
  <c r="AL24" i="35"/>
  <c r="AM24" i="35"/>
  <c r="AN24" i="35"/>
  <c r="AK23" i="35"/>
  <c r="AL23" i="35"/>
  <c r="AM23" i="35"/>
  <c r="AP24" i="35" l="1"/>
  <c r="AQ24" i="35"/>
  <c r="AQ23" i="35"/>
  <c r="AP23" i="35"/>
  <c r="Z17" i="1" l="1"/>
  <c r="AG17" i="1"/>
  <c r="E24" i="1"/>
  <c r="E13" i="1"/>
  <c r="E11" i="1"/>
  <c r="E12" i="1"/>
  <c r="E14" i="1"/>
  <c r="E10" i="1"/>
  <c r="E15" i="1"/>
  <c r="E23" i="1"/>
  <c r="E17" i="1"/>
  <c r="E18" i="1"/>
  <c r="E16" i="1"/>
  <c r="E19" i="1"/>
  <c r="E20" i="1"/>
  <c r="E21" i="1"/>
  <c r="E22" i="1"/>
  <c r="E9" i="1"/>
  <c r="E8" i="1"/>
  <c r="W17" i="1"/>
  <c r="AC8" i="19"/>
  <c r="W8" i="19"/>
  <c r="T8" i="19"/>
  <c r="Q8" i="19"/>
  <c r="N8" i="19"/>
  <c r="K8" i="19"/>
  <c r="H8" i="19"/>
  <c r="E8" i="19"/>
  <c r="AC8" i="9"/>
  <c r="Z8" i="9"/>
  <c r="W8" i="9"/>
  <c r="T8" i="9"/>
  <c r="Q8" i="9"/>
  <c r="N8" i="9"/>
  <c r="K8" i="9"/>
  <c r="H8" i="9"/>
  <c r="AC8" i="8"/>
  <c r="Z8" i="8"/>
  <c r="W8" i="8"/>
  <c r="T8" i="8"/>
  <c r="N8" i="8"/>
  <c r="K8" i="8"/>
  <c r="H8" i="8"/>
  <c r="E8" i="8"/>
  <c r="AC8" i="33"/>
  <c r="Z8" i="33"/>
  <c r="W8" i="33"/>
  <c r="Q8" i="33"/>
  <c r="N8" i="33"/>
  <c r="K8" i="33"/>
  <c r="H8" i="33"/>
  <c r="E8" i="33"/>
  <c r="AC8" i="32"/>
  <c r="Z8" i="32"/>
  <c r="W8" i="32"/>
  <c r="T8" i="32"/>
  <c r="Q8" i="32"/>
  <c r="N8" i="32"/>
  <c r="K8" i="32"/>
  <c r="H8" i="32"/>
  <c r="E8" i="32"/>
  <c r="AC8" i="31"/>
  <c r="Z8" i="31"/>
  <c r="W8" i="31"/>
  <c r="T8" i="31"/>
  <c r="Q8" i="31"/>
  <c r="N8" i="31"/>
  <c r="K8" i="31"/>
  <c r="H8" i="31"/>
  <c r="E8" i="31"/>
  <c r="AC8" i="30"/>
  <c r="Z8" i="30"/>
  <c r="T8" i="30"/>
  <c r="Q8" i="30"/>
  <c r="N8" i="30"/>
  <c r="K8" i="30"/>
  <c r="H8" i="30"/>
  <c r="E8" i="30"/>
  <c r="AC8" i="29"/>
  <c r="Z8" i="29"/>
  <c r="T8" i="29"/>
  <c r="Q8" i="29"/>
  <c r="N8" i="29"/>
  <c r="K8" i="29"/>
  <c r="H8" i="29"/>
  <c r="E8" i="29"/>
  <c r="AC21" i="28"/>
  <c r="Z21" i="28"/>
  <c r="W21" i="28"/>
  <c r="T21" i="28"/>
  <c r="Q21" i="28"/>
  <c r="N21" i="28"/>
  <c r="K21" i="28"/>
  <c r="H21" i="28"/>
  <c r="AC8" i="26"/>
  <c r="Z8" i="26"/>
  <c r="W8" i="26"/>
  <c r="T8" i="26"/>
  <c r="Q8" i="26"/>
  <c r="N8" i="26"/>
  <c r="K8" i="26"/>
  <c r="H8" i="26"/>
  <c r="E8" i="26"/>
  <c r="AC8" i="25"/>
  <c r="Z8" i="25"/>
  <c r="W8" i="25"/>
  <c r="T8" i="25"/>
  <c r="Q8" i="25"/>
  <c r="N8" i="25"/>
  <c r="K8" i="25"/>
  <c r="H8" i="25"/>
  <c r="E8" i="25"/>
  <c r="AC8" i="24"/>
  <c r="Z8" i="24"/>
  <c r="W8" i="24"/>
  <c r="T8" i="24"/>
  <c r="Q8" i="24"/>
  <c r="N8" i="24"/>
  <c r="K8" i="24"/>
  <c r="H8" i="24"/>
  <c r="E8" i="24"/>
  <c r="AC8" i="23"/>
  <c r="Z8" i="23"/>
  <c r="W8" i="23"/>
  <c r="T8" i="23"/>
  <c r="Q8" i="23"/>
  <c r="N8" i="23"/>
  <c r="K8" i="23"/>
  <c r="H8" i="23"/>
  <c r="E8" i="23"/>
  <c r="AC8" i="22"/>
  <c r="Z8" i="22"/>
  <c r="W8" i="22"/>
  <c r="T8" i="22"/>
  <c r="Q8" i="22"/>
  <c r="N8" i="22"/>
  <c r="K8" i="22"/>
  <c r="H8" i="22"/>
  <c r="E8" i="22"/>
  <c r="AC8" i="21"/>
  <c r="Z8" i="21"/>
  <c r="W8" i="21"/>
  <c r="T8" i="21"/>
  <c r="Q8" i="21"/>
  <c r="N8" i="21"/>
  <c r="K8" i="21"/>
  <c r="H8" i="21"/>
  <c r="E8" i="21"/>
  <c r="AC8" i="20"/>
  <c r="Z8" i="20"/>
  <c r="W8" i="20"/>
  <c r="T8" i="20"/>
  <c r="Q8" i="20"/>
  <c r="N8" i="20"/>
  <c r="K8" i="20"/>
  <c r="H8" i="20"/>
  <c r="E8" i="20"/>
  <c r="AC8" i="10"/>
  <c r="Z8" i="10"/>
  <c r="W8" i="10"/>
  <c r="T8" i="10"/>
  <c r="Q8" i="10"/>
  <c r="N8" i="10"/>
  <c r="K8" i="10"/>
  <c r="H8" i="10"/>
  <c r="E8" i="10"/>
  <c r="AC8" i="18"/>
  <c r="Z8" i="18"/>
  <c r="W8" i="18"/>
  <c r="T8" i="18"/>
  <c r="Q8" i="18"/>
  <c r="N8" i="18"/>
  <c r="K8" i="18"/>
  <c r="H8" i="18"/>
  <c r="E8" i="18"/>
  <c r="AC8" i="7"/>
  <c r="Z8" i="7"/>
  <c r="W8" i="7"/>
  <c r="T8" i="7"/>
  <c r="Q8" i="7"/>
  <c r="N8" i="7"/>
  <c r="K8" i="7"/>
  <c r="H8" i="7"/>
  <c r="E8" i="7"/>
  <c r="AC8" i="15"/>
  <c r="Z8" i="15"/>
  <c r="W8" i="15"/>
  <c r="T8" i="15"/>
  <c r="Q8" i="15"/>
  <c r="N8" i="15"/>
  <c r="K8" i="15"/>
  <c r="H8" i="15"/>
  <c r="E8" i="15"/>
  <c r="AC8" i="14"/>
  <c r="Z8" i="14"/>
  <c r="W8" i="14"/>
  <c r="T8" i="14"/>
  <c r="Q8" i="14"/>
  <c r="N8" i="14"/>
  <c r="K8" i="14"/>
  <c r="H8" i="14"/>
  <c r="E8" i="14"/>
  <c r="AC8" i="13"/>
  <c r="Z8" i="13"/>
  <c r="W8" i="13"/>
  <c r="T8" i="13"/>
  <c r="Q8" i="13"/>
  <c r="N8" i="13"/>
  <c r="K8" i="13"/>
  <c r="H8" i="13"/>
  <c r="E8" i="13"/>
  <c r="AC8" i="12"/>
  <c r="Z8" i="12"/>
  <c r="W8" i="12"/>
  <c r="T8" i="12"/>
  <c r="Q8" i="12"/>
  <c r="N8" i="12"/>
  <c r="K8" i="12"/>
  <c r="H8" i="12"/>
  <c r="E8" i="12"/>
  <c r="AC8" i="11"/>
  <c r="Z8" i="11"/>
  <c r="W8" i="11"/>
  <c r="T8" i="11"/>
  <c r="Q8" i="11"/>
  <c r="N8" i="11"/>
  <c r="K8" i="11"/>
  <c r="H8" i="11"/>
  <c r="E8" i="11"/>
  <c r="AC8" i="6"/>
  <c r="Z8" i="6"/>
  <c r="W8" i="6"/>
  <c r="T8" i="6"/>
  <c r="Q8" i="6"/>
  <c r="N8" i="6"/>
  <c r="K8" i="6"/>
  <c r="H8" i="6"/>
  <c r="E8" i="6"/>
  <c r="AC8" i="2"/>
  <c r="Z8" i="2"/>
  <c r="W8" i="2"/>
  <c r="T8" i="2"/>
  <c r="Q8" i="2"/>
  <c r="N8" i="2"/>
  <c r="K8" i="2"/>
  <c r="H8" i="2"/>
  <c r="E8" i="2"/>
  <c r="AC8" i="3"/>
  <c r="Z8" i="3"/>
  <c r="W8" i="3"/>
  <c r="T8" i="3"/>
  <c r="Q8" i="3"/>
  <c r="N8" i="3"/>
  <c r="K8" i="3"/>
  <c r="H8" i="3"/>
  <c r="E8" i="3"/>
  <c r="AC8" i="4"/>
  <c r="Z8" i="4"/>
  <c r="W8" i="4"/>
  <c r="T8" i="4"/>
  <c r="Q8" i="4"/>
  <c r="N8" i="4"/>
  <c r="K8" i="4"/>
  <c r="H8" i="4"/>
  <c r="E8" i="4"/>
  <c r="AC8" i="5"/>
  <c r="Z8" i="5"/>
  <c r="W8" i="5"/>
  <c r="T8" i="5"/>
  <c r="Q8" i="5"/>
  <c r="N8" i="5"/>
  <c r="K8" i="5"/>
  <c r="H8" i="5"/>
  <c r="E8" i="5"/>
  <c r="AC8" i="27"/>
  <c r="Z8" i="27"/>
  <c r="W8" i="27"/>
  <c r="T8" i="27"/>
  <c r="Q8" i="27"/>
  <c r="N8" i="27"/>
  <c r="K8" i="27"/>
  <c r="H8" i="27"/>
  <c r="E8" i="27"/>
  <c r="AC8" i="16"/>
  <c r="Z8" i="16"/>
  <c r="W8" i="16"/>
  <c r="T8" i="16"/>
  <c r="Q8" i="16"/>
  <c r="N8" i="16"/>
  <c r="K8" i="16"/>
  <c r="H8" i="16"/>
  <c r="E8" i="16"/>
  <c r="AC8" i="34"/>
  <c r="Z8" i="34"/>
  <c r="W8" i="34"/>
  <c r="T8" i="34"/>
  <c r="Q8" i="34"/>
  <c r="N8" i="34"/>
  <c r="K8" i="34"/>
  <c r="H8" i="34"/>
  <c r="E8" i="34"/>
  <c r="AC24" i="38"/>
  <c r="Z24" i="38"/>
  <c r="W24" i="38"/>
  <c r="Q24" i="38"/>
  <c r="N24" i="38"/>
  <c r="K24" i="38"/>
  <c r="H24" i="38"/>
  <c r="E24" i="38"/>
  <c r="AC23" i="38"/>
  <c r="Z23" i="38"/>
  <c r="W23" i="38"/>
  <c r="Q23" i="38"/>
  <c r="N23" i="38"/>
  <c r="K23" i="38"/>
  <c r="H23" i="38"/>
  <c r="E23" i="38"/>
  <c r="AC22" i="38"/>
  <c r="W22" i="38"/>
  <c r="Q22" i="38"/>
  <c r="N22" i="38"/>
  <c r="K22" i="38"/>
  <c r="H22" i="38"/>
  <c r="E22" i="38"/>
  <c r="AC21" i="38"/>
  <c r="Z21" i="38"/>
  <c r="W21" i="38"/>
  <c r="Q21" i="38"/>
  <c r="N21" i="38"/>
  <c r="K21" i="38"/>
  <c r="H21" i="38"/>
  <c r="E21" i="38"/>
  <c r="AC20" i="38"/>
  <c r="W20" i="38"/>
  <c r="Q20" i="38"/>
  <c r="N20" i="38"/>
  <c r="K20" i="38"/>
  <c r="H20" i="38"/>
  <c r="E20" i="38"/>
  <c r="AC18" i="38"/>
  <c r="W18" i="38"/>
  <c r="Q18" i="38"/>
  <c r="N18" i="38"/>
  <c r="K18" i="38"/>
  <c r="AC17" i="38"/>
  <c r="W17" i="38"/>
  <c r="Q17" i="38"/>
  <c r="N17" i="38"/>
  <c r="K17" i="38"/>
  <c r="H17" i="38"/>
  <c r="E17" i="38"/>
  <c r="AC16" i="38"/>
  <c r="W16" i="38"/>
  <c r="Q16" i="38"/>
  <c r="N16" i="38"/>
  <c r="K16" i="38"/>
  <c r="AC15" i="38"/>
  <c r="W15" i="38"/>
  <c r="Q15" i="38"/>
  <c r="N15" i="38"/>
  <c r="K15" i="38"/>
  <c r="H15" i="38"/>
  <c r="E15" i="38"/>
  <c r="AC14" i="38"/>
  <c r="W14" i="38"/>
  <c r="Q14" i="38"/>
  <c r="N14" i="38"/>
  <c r="K14" i="38"/>
  <c r="H14" i="38"/>
  <c r="E14" i="38"/>
  <c r="AC13" i="38"/>
  <c r="W13" i="38"/>
  <c r="Q13" i="38"/>
  <c r="N13" i="38"/>
  <c r="K13" i="38"/>
  <c r="H13" i="38"/>
  <c r="E13" i="38"/>
  <c r="AC11" i="38"/>
  <c r="W11" i="38"/>
  <c r="Q11" i="38"/>
  <c r="N11" i="38"/>
  <c r="K11" i="38"/>
  <c r="H11" i="38"/>
  <c r="E11" i="38"/>
  <c r="AC10" i="38"/>
  <c r="Q10" i="38"/>
  <c r="N10" i="38"/>
  <c r="K10" i="38"/>
  <c r="H10" i="38"/>
  <c r="E10" i="38"/>
  <c r="AC9" i="38"/>
  <c r="W9" i="38"/>
  <c r="Q9" i="38"/>
  <c r="N9" i="38"/>
  <c r="K9" i="38"/>
  <c r="H9" i="38"/>
  <c r="E9" i="38"/>
  <c r="AC8" i="38"/>
  <c r="AC11" i="1"/>
  <c r="AC12" i="1"/>
  <c r="AC13" i="1"/>
  <c r="AC14" i="1"/>
  <c r="AC10" i="1"/>
  <c r="AC15" i="1"/>
  <c r="AC23" i="1"/>
  <c r="AC17" i="1"/>
  <c r="AC18" i="1"/>
  <c r="AC16" i="1"/>
  <c r="AC19" i="1"/>
  <c r="AC20" i="1"/>
  <c r="AC21" i="1"/>
  <c r="AC22" i="1"/>
  <c r="AC9" i="1"/>
  <c r="AC24" i="1"/>
  <c r="AC8" i="1"/>
  <c r="B25" i="19"/>
  <c r="B26" i="19"/>
  <c r="AG26" i="22"/>
  <c r="B20" i="38"/>
  <c r="B21" i="38"/>
  <c r="B22" i="38"/>
  <c r="B22" i="19" s="1"/>
  <c r="B23" i="38"/>
  <c r="B25" i="32" s="1"/>
  <c r="B24" i="38"/>
  <c r="B26" i="32" s="1"/>
  <c r="H19" i="1"/>
  <c r="K19" i="1"/>
  <c r="N19" i="1"/>
  <c r="Q19" i="1"/>
  <c r="T19" i="1"/>
  <c r="W19" i="1"/>
  <c r="Z19" i="1"/>
  <c r="H13" i="1"/>
  <c r="K13" i="1"/>
  <c r="N13" i="1"/>
  <c r="Q13" i="1"/>
  <c r="T13" i="1"/>
  <c r="W13" i="1"/>
  <c r="Z13" i="1"/>
  <c r="H10" i="1"/>
  <c r="K10" i="1"/>
  <c r="N10" i="1"/>
  <c r="Q10" i="1"/>
  <c r="T10" i="1"/>
  <c r="W10" i="1"/>
  <c r="Z10" i="1"/>
  <c r="H9" i="1"/>
  <c r="K9" i="1"/>
  <c r="N9" i="1"/>
  <c r="Q9" i="1"/>
  <c r="T9" i="1"/>
  <c r="W9" i="1"/>
  <c r="Z9" i="1"/>
  <c r="H8" i="1"/>
  <c r="K8" i="1"/>
  <c r="N8" i="1"/>
  <c r="Q8" i="1"/>
  <c r="T8" i="1"/>
  <c r="W8" i="1"/>
  <c r="Z8" i="1"/>
  <c r="H16" i="1"/>
  <c r="K16" i="1"/>
  <c r="N16" i="1"/>
  <c r="Q16" i="1"/>
  <c r="T16" i="1"/>
  <c r="W16" i="1"/>
  <c r="Z16" i="1"/>
  <c r="B19" i="38"/>
  <c r="B19" i="19" s="1"/>
  <c r="B18" i="38"/>
  <c r="B18" i="19" s="1"/>
  <c r="B8" i="19"/>
  <c r="B9" i="38"/>
  <c r="B9" i="19" s="1"/>
  <c r="B10" i="38"/>
  <c r="B10" i="19" s="1"/>
  <c r="B11" i="38"/>
  <c r="B11" i="19" s="1"/>
  <c r="B12" i="38"/>
  <c r="B12" i="19" s="1"/>
  <c r="B13" i="38"/>
  <c r="B13" i="19" s="1"/>
  <c r="B14" i="38"/>
  <c r="B15" i="38"/>
  <c r="B15" i="19" s="1"/>
  <c r="B16" i="38"/>
  <c r="B16" i="19" s="1"/>
  <c r="B17" i="38"/>
  <c r="B17" i="19" s="1"/>
  <c r="Z21" i="1"/>
  <c r="Z22" i="1"/>
  <c r="Z24" i="1"/>
  <c r="AG22" i="10" l="1"/>
  <c r="U17" i="35" s="1"/>
  <c r="AG22" i="22"/>
  <c r="R17" i="35" s="1"/>
  <c r="AG13" i="24"/>
  <c r="P8" i="35" s="1"/>
  <c r="AG22" i="24"/>
  <c r="P17" i="35" s="1"/>
  <c r="AG22" i="25"/>
  <c r="O17" i="35" s="1"/>
  <c r="AG23" i="26"/>
  <c r="N18" i="35" s="1"/>
  <c r="AG21" i="26"/>
  <c r="N16" i="35" s="1"/>
  <c r="AG22" i="26"/>
  <c r="N17" i="35" s="1"/>
  <c r="AG24" i="26"/>
  <c r="N19" i="35" s="1"/>
  <c r="AG20" i="22"/>
  <c r="R15" i="35" s="1"/>
  <c r="B24" i="19"/>
  <c r="B24" i="9" s="1"/>
  <c r="B24" i="8" s="1"/>
  <c r="B24" i="33" s="1"/>
  <c r="B24" i="32" s="1"/>
  <c r="B24" i="31" s="1"/>
  <c r="B24" i="30" s="1"/>
  <c r="B24" i="29" s="1"/>
  <c r="B14" i="28" s="1"/>
  <c r="B16" i="9"/>
  <c r="B16" i="8" s="1"/>
  <c r="B16" i="33" s="1"/>
  <c r="B16" i="32" s="1"/>
  <c r="B16" i="31" s="1"/>
  <c r="B16" i="30" s="1"/>
  <c r="B16" i="29" s="1"/>
  <c r="B23" i="28" s="1"/>
  <c r="B16" i="26" s="1"/>
  <c r="B16" i="25" s="1"/>
  <c r="B15" i="9"/>
  <c r="B15" i="8" s="1"/>
  <c r="B15" i="33" s="1"/>
  <c r="B15" i="32" s="1"/>
  <c r="B15" i="31" s="1"/>
  <c r="B15" i="30" s="1"/>
  <c r="B15" i="29" s="1"/>
  <c r="B11" i="28" s="1"/>
  <c r="B15" i="26" s="1"/>
  <c r="B15" i="25" s="1"/>
  <c r="AG24" i="29"/>
  <c r="L19" i="35" s="1"/>
  <c r="B22" i="9"/>
  <c r="B22" i="8" s="1"/>
  <c r="B22" i="33" s="1"/>
  <c r="B22" i="32" s="1"/>
  <c r="B22" i="31" s="1"/>
  <c r="B22" i="30" s="1"/>
  <c r="B22" i="29" s="1"/>
  <c r="B12" i="28" s="1"/>
  <c r="AG22" i="21"/>
  <c r="S17" i="35" s="1"/>
  <c r="B23" i="19"/>
  <c r="B23" i="9" s="1"/>
  <c r="B23" i="8" s="1"/>
  <c r="B23" i="33" s="1"/>
  <c r="B23" i="32" s="1"/>
  <c r="B23" i="31" s="1"/>
  <c r="B23" i="30" s="1"/>
  <c r="B23" i="29" s="1"/>
  <c r="B20" i="28" s="1"/>
  <c r="B23" i="26" s="1"/>
  <c r="B23" i="25" s="1"/>
  <c r="B23" i="34" s="1"/>
  <c r="B13" i="9"/>
  <c r="B13" i="8" s="1"/>
  <c r="B13" i="33" s="1"/>
  <c r="B13" i="32" s="1"/>
  <c r="B13" i="31" s="1"/>
  <c r="B13" i="30" s="1"/>
  <c r="B13" i="29" s="1"/>
  <c r="B18" i="28" s="1"/>
  <c r="B11" i="9"/>
  <c r="B11" i="8" s="1"/>
  <c r="B11" i="33" s="1"/>
  <c r="B11" i="32" s="1"/>
  <c r="B11" i="31" s="1"/>
  <c r="B11" i="30" s="1"/>
  <c r="B11" i="29" s="1"/>
  <c r="B10" i="28" s="1"/>
  <c r="B11" i="26" s="1"/>
  <c r="B11" i="25" s="1"/>
  <c r="B21" i="19"/>
  <c r="B21" i="9" s="1"/>
  <c r="B21" i="8" s="1"/>
  <c r="B21" i="33" s="1"/>
  <c r="B21" i="32" s="1"/>
  <c r="B21" i="31" s="1"/>
  <c r="B21" i="30" s="1"/>
  <c r="B21" i="29" s="1"/>
  <c r="B13" i="28" s="1"/>
  <c r="B10" i="9"/>
  <c r="B10" i="8" s="1"/>
  <c r="B10" i="33" s="1"/>
  <c r="B10" i="32" s="1"/>
  <c r="B10" i="31" s="1"/>
  <c r="B10" i="30" s="1"/>
  <c r="B10" i="29" s="1"/>
  <c r="B17" i="28" s="1"/>
  <c r="B10" i="26" s="1"/>
  <c r="B10" i="25" s="1"/>
  <c r="B20" i="19"/>
  <c r="B20" i="9" s="1"/>
  <c r="B20" i="8" s="1"/>
  <c r="B20" i="33" s="1"/>
  <c r="B20" i="32" s="1"/>
  <c r="B20" i="31" s="1"/>
  <c r="B20" i="30" s="1"/>
  <c r="B20" i="29" s="1"/>
  <c r="B19" i="28" s="1"/>
  <c r="B20" i="26" s="1"/>
  <c r="B20" i="25" s="1"/>
  <c r="B8" i="9"/>
  <c r="B8" i="8" s="1"/>
  <c r="B8" i="33" s="1"/>
  <c r="B8" i="32" s="1"/>
  <c r="B8" i="31" s="1"/>
  <c r="B8" i="30" s="1"/>
  <c r="B8" i="29" s="1"/>
  <c r="B21" i="28" s="1"/>
  <c r="B8" i="26" s="1"/>
  <c r="B8" i="25" s="1"/>
  <c r="AG25" i="29"/>
  <c r="L20" i="35" s="1"/>
  <c r="AG22" i="29"/>
  <c r="L17" i="35" s="1"/>
  <c r="AG20" i="29"/>
  <c r="L15" i="35" s="1"/>
  <c r="AG21" i="24"/>
  <c r="P16" i="35" s="1"/>
  <c r="B18" i="9"/>
  <c r="B18" i="8" s="1"/>
  <c r="B18" i="33" s="1"/>
  <c r="B18" i="32" s="1"/>
  <c r="B18" i="31" s="1"/>
  <c r="B18" i="30" s="1"/>
  <c r="B18" i="29" s="1"/>
  <c r="B16" i="28" s="1"/>
  <c r="B17" i="9"/>
  <c r="B17" i="8" s="1"/>
  <c r="B17" i="33" s="1"/>
  <c r="B17" i="32" s="1"/>
  <c r="B17" i="31" s="1"/>
  <c r="B17" i="30" s="1"/>
  <c r="B17" i="29" s="1"/>
  <c r="B15" i="28" s="1"/>
  <c r="B14" i="19"/>
  <c r="B14" i="9" s="1"/>
  <c r="B14" i="8" s="1"/>
  <c r="B14" i="33" s="1"/>
  <c r="B14" i="32" s="1"/>
  <c r="B14" i="31" s="1"/>
  <c r="B14" i="30" s="1"/>
  <c r="B14" i="29" s="1"/>
  <c r="B9" i="28" s="1"/>
  <c r="AG21" i="30"/>
  <c r="K16" i="35" s="1"/>
  <c r="AG24" i="30"/>
  <c r="K19" i="35" s="1"/>
  <c r="AG25" i="31"/>
  <c r="AG23" i="31"/>
  <c r="J18" i="35" s="1"/>
  <c r="AG21" i="32"/>
  <c r="I16" i="35" s="1"/>
  <c r="AG24" i="23"/>
  <c r="Q19" i="35" s="1"/>
  <c r="AG23" i="33"/>
  <c r="H18" i="35" s="1"/>
  <c r="AG24" i="33"/>
  <c r="H19" i="35" s="1"/>
  <c r="AG22" i="33"/>
  <c r="H17" i="35" s="1"/>
  <c r="AG21" i="8"/>
  <c r="G16" i="35" s="1"/>
  <c r="AG22" i="8"/>
  <c r="G17" i="35" s="1"/>
  <c r="AG25" i="9"/>
  <c r="AG23" i="9"/>
  <c r="F18" i="35" s="1"/>
  <c r="AG26" i="19"/>
  <c r="AG24" i="19"/>
  <c r="E19" i="35" s="1"/>
  <c r="AG23" i="19"/>
  <c r="E18" i="35" s="1"/>
  <c r="B19" i="9"/>
  <c r="B19" i="8" s="1"/>
  <c r="B19" i="33" s="1"/>
  <c r="B19" i="32" s="1"/>
  <c r="B19" i="31" s="1"/>
  <c r="AG25" i="38"/>
  <c r="AG24" i="38"/>
  <c r="D19" i="35" s="1"/>
  <c r="AG21" i="16"/>
  <c r="AI16" i="35" s="1"/>
  <c r="AG23" i="5"/>
  <c r="AG18" i="35" s="1"/>
  <c r="AG21" i="13"/>
  <c r="Z16" i="35" s="1"/>
  <c r="AG23" i="15"/>
  <c r="X18" i="35" s="1"/>
  <c r="AG21" i="7"/>
  <c r="W16" i="35" s="1"/>
  <c r="AG22" i="11"/>
  <c r="AB17" i="35" s="1"/>
  <c r="AG20" i="7"/>
  <c r="W15" i="35" s="1"/>
  <c r="AG20" i="10"/>
  <c r="U15" i="35" s="1"/>
  <c r="AG23" i="10"/>
  <c r="U18" i="35" s="1"/>
  <c r="AG24" i="21"/>
  <c r="S19" i="35" s="1"/>
  <c r="AG20" i="2"/>
  <c r="AD15" i="35" s="1"/>
  <c r="AG23" i="13"/>
  <c r="Z18" i="35" s="1"/>
  <c r="AG24" i="13"/>
  <c r="Z19" i="35" s="1"/>
  <c r="AG22" i="27"/>
  <c r="AH17" i="35" s="1"/>
  <c r="AG22" i="5"/>
  <c r="AG17" i="35" s="1"/>
  <c r="AG22" i="3"/>
  <c r="AE17" i="35" s="1"/>
  <c r="AG22" i="19"/>
  <c r="E17" i="35" s="1"/>
  <c r="AG26" i="38"/>
  <c r="AG26" i="29"/>
  <c r="L21" i="35" s="1"/>
  <c r="AG23" i="29"/>
  <c r="L18" i="35" s="1"/>
  <c r="AG25" i="32"/>
  <c r="AG20" i="33"/>
  <c r="H15" i="35" s="1"/>
  <c r="AG23" i="8"/>
  <c r="G18" i="35" s="1"/>
  <c r="AG23" i="38"/>
  <c r="D18" i="35" s="1"/>
  <c r="AG24" i="8"/>
  <c r="G19" i="35" s="1"/>
  <c r="AG20" i="8"/>
  <c r="G15" i="35" s="1"/>
  <c r="AG24" i="9"/>
  <c r="F19" i="35" s="1"/>
  <c r="AG22" i="38"/>
  <c r="D17" i="35" s="1"/>
  <c r="AG20" i="19"/>
  <c r="E15" i="35" s="1"/>
  <c r="AG22" i="31"/>
  <c r="J17" i="35" s="1"/>
  <c r="AG26" i="32"/>
  <c r="AG21" i="38"/>
  <c r="D16" i="35" s="1"/>
  <c r="B12" i="9"/>
  <c r="B12" i="8" s="1"/>
  <c r="B12" i="33" s="1"/>
  <c r="B12" i="32" s="1"/>
  <c r="B12" i="31" s="1"/>
  <c r="B12" i="30" s="1"/>
  <c r="B12" i="29" s="1"/>
  <c r="B22" i="28" s="1"/>
  <c r="B12" i="26" s="1"/>
  <c r="B12" i="25" s="1"/>
  <c r="B12" i="34" s="1"/>
  <c r="AG20" i="38"/>
  <c r="D15" i="35" s="1"/>
  <c r="B9" i="9"/>
  <c r="B9" i="8" s="1"/>
  <c r="B9" i="33" s="1"/>
  <c r="B9" i="32" s="1"/>
  <c r="B9" i="31" s="1"/>
  <c r="B9" i="30" s="1"/>
  <c r="B9" i="29" s="1"/>
  <c r="B8" i="28" s="1"/>
  <c r="B9" i="26" s="1"/>
  <c r="B9" i="25" s="1"/>
  <c r="B9" i="34" s="1"/>
  <c r="AG19" i="38"/>
  <c r="D14" i="35" s="1"/>
  <c r="AG25" i="19"/>
  <c r="AG21" i="19"/>
  <c r="E16" i="35" s="1"/>
  <c r="AG26" i="31"/>
  <c r="AG19" i="28"/>
  <c r="AG13" i="28"/>
  <c r="AG14" i="28"/>
  <c r="AG20" i="16"/>
  <c r="AI15" i="35" s="1"/>
  <c r="AG24" i="16"/>
  <c r="AI19" i="35" s="1"/>
  <c r="AG20" i="27"/>
  <c r="AH15" i="35" s="1"/>
  <c r="AG24" i="27"/>
  <c r="AH19" i="35" s="1"/>
  <c r="AG20" i="5"/>
  <c r="AG15" i="35" s="1"/>
  <c r="AG24" i="5"/>
  <c r="AG19" i="35" s="1"/>
  <c r="AG20" i="4"/>
  <c r="AF15" i="35" s="1"/>
  <c r="AG24" i="4"/>
  <c r="AF19" i="35" s="1"/>
  <c r="AG20" i="3"/>
  <c r="AE15" i="35" s="1"/>
  <c r="AG21" i="3"/>
  <c r="AE16" i="35" s="1"/>
  <c r="AG24" i="3"/>
  <c r="AE19" i="35" s="1"/>
  <c r="AG21" i="2"/>
  <c r="AD16" i="35" s="1"/>
  <c r="AG24" i="2"/>
  <c r="AD19" i="35" s="1"/>
  <c r="AG20" i="6"/>
  <c r="AC15" i="35" s="1"/>
  <c r="AG21" i="6"/>
  <c r="AC16" i="35" s="1"/>
  <c r="AG24" i="6"/>
  <c r="AC19" i="35" s="1"/>
  <c r="AG20" i="11"/>
  <c r="AB15" i="35" s="1"/>
  <c r="AG21" i="11"/>
  <c r="AB16" i="35" s="1"/>
  <c r="AG24" i="11"/>
  <c r="AB19" i="35" s="1"/>
  <c r="AG20" i="12"/>
  <c r="AA15" i="35" s="1"/>
  <c r="AG21" i="12"/>
  <c r="AA16" i="35" s="1"/>
  <c r="AG24" i="12"/>
  <c r="AA19" i="35" s="1"/>
  <c r="AG20" i="13"/>
  <c r="Z15" i="35" s="1"/>
  <c r="AG20" i="14"/>
  <c r="Y15" i="35" s="1"/>
  <c r="AG21" i="14"/>
  <c r="Y16" i="35" s="1"/>
  <c r="AG24" i="14"/>
  <c r="Y19" i="35" s="1"/>
  <c r="AG20" i="15"/>
  <c r="X15" i="35" s="1"/>
  <c r="AG21" i="15"/>
  <c r="X16" i="35" s="1"/>
  <c r="AG22" i="15"/>
  <c r="X17" i="35" s="1"/>
  <c r="AG24" i="15"/>
  <c r="X19" i="35" s="1"/>
  <c r="AG24" i="7"/>
  <c r="W19" i="35" s="1"/>
  <c r="AG20" i="18"/>
  <c r="V15" i="35" s="1"/>
  <c r="AG21" i="18"/>
  <c r="V16" i="35" s="1"/>
  <c r="AG22" i="18"/>
  <c r="V17" i="35" s="1"/>
  <c r="AG24" i="18"/>
  <c r="V19" i="35" s="1"/>
  <c r="AG21" i="10"/>
  <c r="U16" i="35" s="1"/>
  <c r="AG24" i="10"/>
  <c r="U19" i="35" s="1"/>
  <c r="AG20" i="20"/>
  <c r="T15" i="35" s="1"/>
  <c r="AG21" i="20"/>
  <c r="T16" i="35" s="1"/>
  <c r="AG22" i="20"/>
  <c r="T17" i="35" s="1"/>
  <c r="AG20" i="21"/>
  <c r="S15" i="35" s="1"/>
  <c r="AG21" i="22"/>
  <c r="R16" i="35" s="1"/>
  <c r="AG24" i="22"/>
  <c r="R19" i="35" s="1"/>
  <c r="AG25" i="22"/>
  <c r="AG20" i="23"/>
  <c r="Q15" i="35" s="1"/>
  <c r="AG22" i="23"/>
  <c r="Q17" i="35" s="1"/>
  <c r="AG20" i="24"/>
  <c r="P15" i="35" s="1"/>
  <c r="AG26" i="9"/>
  <c r="AG21" i="29"/>
  <c r="L16" i="35" s="1"/>
  <c r="AG21" i="33"/>
  <c r="H16" i="35" s="1"/>
  <c r="AG24" i="31"/>
  <c r="J19" i="35" s="1"/>
  <c r="AG20" i="28"/>
  <c r="AG23" i="16"/>
  <c r="AI18" i="35" s="1"/>
  <c r="AG23" i="27"/>
  <c r="AH18" i="35" s="1"/>
  <c r="AG23" i="4"/>
  <c r="AF18" i="35" s="1"/>
  <c r="AG23" i="3"/>
  <c r="AE18" i="35" s="1"/>
  <c r="AG23" i="2"/>
  <c r="AD18" i="35" s="1"/>
  <c r="AG23" i="6"/>
  <c r="AC18" i="35" s="1"/>
  <c r="AG23" i="11"/>
  <c r="AB18" i="35" s="1"/>
  <c r="AG23" i="12"/>
  <c r="AA18" i="35" s="1"/>
  <c r="AG23" i="14"/>
  <c r="Y18" i="35" s="1"/>
  <c r="AG23" i="7"/>
  <c r="W18" i="35" s="1"/>
  <c r="AG23" i="18"/>
  <c r="V18" i="35" s="1"/>
  <c r="AG23" i="20"/>
  <c r="T18" i="35" s="1"/>
  <c r="AG24" i="20"/>
  <c r="T19" i="35" s="1"/>
  <c r="AG21" i="21"/>
  <c r="S16" i="35" s="1"/>
  <c r="AG23" i="21"/>
  <c r="S18" i="35" s="1"/>
  <c r="AG23" i="22"/>
  <c r="R18" i="35" s="1"/>
  <c r="AG21" i="23"/>
  <c r="Q16" i="35" s="1"/>
  <c r="AG23" i="23"/>
  <c r="Q18" i="35" s="1"/>
  <c r="AG23" i="24"/>
  <c r="P18" i="35" s="1"/>
  <c r="AG24" i="24"/>
  <c r="P19" i="35" s="1"/>
  <c r="AG20" i="25"/>
  <c r="O15" i="35" s="1"/>
  <c r="AG21" i="25"/>
  <c r="O16" i="35" s="1"/>
  <c r="AG23" i="25"/>
  <c r="O18" i="35" s="1"/>
  <c r="AG24" i="25"/>
  <c r="O19" i="35" s="1"/>
  <c r="AG20" i="26"/>
  <c r="N15" i="35" s="1"/>
  <c r="AG20" i="30"/>
  <c r="K15" i="35" s="1"/>
  <c r="AG22" i="9"/>
  <c r="F17" i="35" s="1"/>
  <c r="AG21" i="31"/>
  <c r="J16" i="35" s="1"/>
  <c r="AG21" i="9"/>
  <c r="F16" i="35" s="1"/>
  <c r="AG24" i="32"/>
  <c r="I19" i="35" s="1"/>
  <c r="AG20" i="31"/>
  <c r="J15" i="35" s="1"/>
  <c r="AG12" i="28"/>
  <c r="AG22" i="16"/>
  <c r="AI17" i="35" s="1"/>
  <c r="AG22" i="4"/>
  <c r="AF17" i="35" s="1"/>
  <c r="AG22" i="2"/>
  <c r="AD17" i="35" s="1"/>
  <c r="AG22" i="6"/>
  <c r="AC17" i="35" s="1"/>
  <c r="AG22" i="12"/>
  <c r="AA17" i="35" s="1"/>
  <c r="AG22" i="13"/>
  <c r="Z17" i="35" s="1"/>
  <c r="AG22" i="14"/>
  <c r="Y17" i="35" s="1"/>
  <c r="AG22" i="7"/>
  <c r="W17" i="35" s="1"/>
  <c r="AG20" i="9"/>
  <c r="F15" i="35" s="1"/>
  <c r="AG23" i="32"/>
  <c r="I18" i="35" s="1"/>
  <c r="AG22" i="30"/>
  <c r="K17" i="35" s="1"/>
  <c r="AG23" i="30"/>
  <c r="K18" i="35" s="1"/>
  <c r="AG22" i="32"/>
  <c r="I17" i="35" s="1"/>
  <c r="AG20" i="32"/>
  <c r="I15" i="35" s="1"/>
  <c r="AG21" i="27"/>
  <c r="AH16" i="35" s="1"/>
  <c r="AG21" i="5"/>
  <c r="AG16" i="35" s="1"/>
  <c r="AG21" i="4"/>
  <c r="AF16" i="35" s="1"/>
  <c r="Z23" i="1"/>
  <c r="Z20" i="1"/>
  <c r="W23" i="1"/>
  <c r="T22" i="1"/>
  <c r="T24" i="1"/>
  <c r="T23" i="1"/>
  <c r="T17" i="1"/>
  <c r="T20" i="1"/>
  <c r="T21" i="1"/>
  <c r="T12" i="1"/>
  <c r="T14" i="1"/>
  <c r="T11" i="1"/>
  <c r="T18" i="1"/>
  <c r="B22" i="26" l="1"/>
  <c r="B22" i="25" s="1"/>
  <c r="B14" i="26"/>
  <c r="B14" i="25" s="1"/>
  <c r="B14" i="34" s="1"/>
  <c r="B13" i="26"/>
  <c r="B13" i="25" s="1"/>
  <c r="B13" i="22" s="1"/>
  <c r="B21" i="26"/>
  <c r="B21" i="25" s="1"/>
  <c r="B21" i="15" s="1"/>
  <c r="M15" i="35"/>
  <c r="AO15" i="35" s="1"/>
  <c r="B17" i="26"/>
  <c r="B17" i="25" s="1"/>
  <c r="B17" i="34" s="1"/>
  <c r="B18" i="26"/>
  <c r="B18" i="25" s="1"/>
  <c r="B18" i="34" s="1"/>
  <c r="B15" i="5"/>
  <c r="B15" i="34"/>
  <c r="B16" i="10"/>
  <c r="B16" i="34"/>
  <c r="B22" i="22"/>
  <c r="B22" i="34"/>
  <c r="B20" i="4"/>
  <c r="B20" i="34"/>
  <c r="B10" i="18"/>
  <c r="B10" i="34"/>
  <c r="B11" i="5"/>
  <c r="B11" i="34"/>
  <c r="B17" i="5"/>
  <c r="B18" i="7"/>
  <c r="AK20" i="35"/>
  <c r="AM20" i="35"/>
  <c r="AN20" i="35"/>
  <c r="AO20" i="35"/>
  <c r="AL20" i="35"/>
  <c r="AL21" i="35"/>
  <c r="AM21" i="35"/>
  <c r="AK21" i="35"/>
  <c r="AN21" i="35"/>
  <c r="AO21" i="35"/>
  <c r="AN15" i="35"/>
  <c r="AK15" i="35"/>
  <c r="AL15" i="35"/>
  <c r="AM15" i="35"/>
  <c r="B8" i="20"/>
  <c r="B8" i="34"/>
  <c r="B16" i="21"/>
  <c r="B16" i="3"/>
  <c r="B16" i="23"/>
  <c r="B10" i="5"/>
  <c r="B16" i="16"/>
  <c r="B16" i="24"/>
  <c r="B16" i="4"/>
  <c r="B13" i="6"/>
  <c r="B10" i="10"/>
  <c r="B10" i="3"/>
  <c r="B10" i="11"/>
  <c r="B10" i="6"/>
  <c r="B10" i="13"/>
  <c r="B10" i="23"/>
  <c r="B10" i="2"/>
  <c r="B10" i="15"/>
  <c r="B10" i="22"/>
  <c r="B10" i="4"/>
  <c r="B10" i="24"/>
  <c r="B10" i="7"/>
  <c r="B10" i="27"/>
  <c r="B16" i="20"/>
  <c r="B22" i="10"/>
  <c r="B22" i="13"/>
  <c r="B22" i="2"/>
  <c r="B22" i="18"/>
  <c r="B22" i="24"/>
  <c r="B22" i="15"/>
  <c r="B16" i="15"/>
  <c r="B16" i="2"/>
  <c r="B18" i="14"/>
  <c r="B16" i="5"/>
  <c r="B18" i="24"/>
  <c r="B8" i="12"/>
  <c r="B8" i="27"/>
  <c r="B15" i="22"/>
  <c r="B15" i="20"/>
  <c r="B15" i="21"/>
  <c r="B16" i="6"/>
  <c r="B8" i="21"/>
  <c r="B15" i="18"/>
  <c r="B10" i="12"/>
  <c r="B10" i="16"/>
  <c r="B22" i="16"/>
  <c r="B15" i="2"/>
  <c r="B16" i="11"/>
  <c r="B8" i="23"/>
  <c r="B15" i="11"/>
  <c r="B22" i="6"/>
  <c r="B8" i="3"/>
  <c r="B22" i="7"/>
  <c r="B22" i="5"/>
  <c r="B22" i="23"/>
  <c r="B22" i="12"/>
  <c r="B22" i="4"/>
  <c r="B16" i="14"/>
  <c r="B8" i="14"/>
  <c r="B15" i="12"/>
  <c r="B13" i="20"/>
  <c r="B8" i="15"/>
  <c r="B15" i="15"/>
  <c r="B8" i="11"/>
  <c r="B22" i="3"/>
  <c r="B22" i="20"/>
  <c r="B15" i="14"/>
  <c r="B15" i="4"/>
  <c r="B15" i="16"/>
  <c r="B22" i="14"/>
  <c r="B22" i="27"/>
  <c r="B22" i="21"/>
  <c r="B22" i="11"/>
  <c r="B15" i="6"/>
  <c r="B15" i="10"/>
  <c r="B8" i="24"/>
  <c r="B15" i="23"/>
  <c r="B15" i="3"/>
  <c r="B15" i="27"/>
  <c r="B8" i="6"/>
  <c r="B15" i="24"/>
  <c r="B14" i="2"/>
  <c r="B14" i="15"/>
  <c r="B14" i="11"/>
  <c r="B14" i="22"/>
  <c r="B16" i="7"/>
  <c r="B16" i="12"/>
  <c r="B8" i="22"/>
  <c r="B16" i="22"/>
  <c r="B16" i="18"/>
  <c r="B8" i="18"/>
  <c r="B16" i="13"/>
  <c r="B16" i="27"/>
  <c r="B8" i="5"/>
  <c r="B15" i="13"/>
  <c r="B10" i="14"/>
  <c r="B10" i="21"/>
  <c r="B8" i="2"/>
  <c r="B15" i="7"/>
  <c r="B10" i="20"/>
  <c r="B8" i="4"/>
  <c r="B8" i="16"/>
  <c r="B8" i="13"/>
  <c r="B23" i="27"/>
  <c r="B23" i="23"/>
  <c r="B23" i="7"/>
  <c r="B23" i="24"/>
  <c r="B23" i="14"/>
  <c r="B23" i="21"/>
  <c r="B23" i="6"/>
  <c r="B23" i="20"/>
  <c r="B23" i="3"/>
  <c r="B23" i="16"/>
  <c r="B23" i="13"/>
  <c r="B23" i="4"/>
  <c r="B23" i="10"/>
  <c r="B23" i="22"/>
  <c r="B23" i="18"/>
  <c r="B23" i="12"/>
  <c r="B23" i="15"/>
  <c r="B23" i="11"/>
  <c r="B23" i="5"/>
  <c r="B23" i="2"/>
  <c r="B14" i="13"/>
  <c r="B17" i="22"/>
  <c r="B11" i="24"/>
  <c r="B11" i="27"/>
  <c r="B18" i="4"/>
  <c r="B18" i="18"/>
  <c r="B13" i="23"/>
  <c r="B11" i="16"/>
  <c r="B18" i="23"/>
  <c r="B13" i="13"/>
  <c r="B14" i="23"/>
  <c r="B17" i="15"/>
  <c r="B17" i="6"/>
  <c r="B11" i="22"/>
  <c r="B11" i="18"/>
  <c r="B18" i="3"/>
  <c r="B13" i="10"/>
  <c r="B13" i="14"/>
  <c r="B17" i="4"/>
  <c r="B11" i="3"/>
  <c r="B18" i="16"/>
  <c r="B17" i="2"/>
  <c r="B14" i="5"/>
  <c r="B14" i="14"/>
  <c r="B17" i="21"/>
  <c r="B17" i="11"/>
  <c r="B11" i="20"/>
  <c r="B18" i="21"/>
  <c r="B13" i="7"/>
  <c r="B17" i="10"/>
  <c r="B13" i="24"/>
  <c r="B14" i="6"/>
  <c r="B14" i="7"/>
  <c r="B17" i="13"/>
  <c r="B17" i="16"/>
  <c r="B11" i="23"/>
  <c r="B11" i="21"/>
  <c r="B18" i="2"/>
  <c r="B13" i="5"/>
  <c r="B13" i="15"/>
  <c r="B19" i="30"/>
  <c r="B19" i="29" s="1"/>
  <c r="B24" i="28" s="1"/>
  <c r="B19" i="26" s="1"/>
  <c r="B19" i="25" s="1"/>
  <c r="B14" i="10"/>
  <c r="B14" i="20"/>
  <c r="B17" i="7"/>
  <c r="B11" i="14"/>
  <c r="B11" i="6"/>
  <c r="B18" i="13"/>
  <c r="B18" i="22"/>
  <c r="B13" i="27"/>
  <c r="B13" i="18"/>
  <c r="B18" i="20"/>
  <c r="B14" i="27"/>
  <c r="B14" i="21"/>
  <c r="B17" i="3"/>
  <c r="B17" i="27"/>
  <c r="B11" i="4"/>
  <c r="B11" i="11"/>
  <c r="B18" i="11"/>
  <c r="B18" i="6"/>
  <c r="B13" i="12"/>
  <c r="B13" i="3"/>
  <c r="B11" i="10"/>
  <c r="B14" i="16"/>
  <c r="B14" i="4"/>
  <c r="B8" i="10"/>
  <c r="B17" i="12"/>
  <c r="B17" i="18"/>
  <c r="B11" i="2"/>
  <c r="B11" i="12"/>
  <c r="B18" i="5"/>
  <c r="B18" i="15"/>
  <c r="B13" i="16"/>
  <c r="B13" i="21"/>
  <c r="B14" i="18"/>
  <c r="B14" i="3"/>
  <c r="B17" i="14"/>
  <c r="B17" i="24"/>
  <c r="B11" i="13"/>
  <c r="B18" i="10"/>
  <c r="B13" i="4"/>
  <c r="B13" i="2"/>
  <c r="B17" i="20"/>
  <c r="B11" i="15"/>
  <c r="B14" i="12"/>
  <c r="B11" i="7"/>
  <c r="B18" i="27"/>
  <c r="B14" i="24"/>
  <c r="B8" i="7"/>
  <c r="B17" i="23"/>
  <c r="B18" i="12"/>
  <c r="B13" i="11"/>
  <c r="B20" i="22"/>
  <c r="B20" i="10"/>
  <c r="B20" i="7"/>
  <c r="B20" i="2"/>
  <c r="B20" i="15"/>
  <c r="B20" i="16"/>
  <c r="B20" i="11"/>
  <c r="B20" i="23"/>
  <c r="B20" i="13"/>
  <c r="B20" i="27"/>
  <c r="B20" i="20"/>
  <c r="B20" i="3"/>
  <c r="B20" i="18"/>
  <c r="B20" i="24"/>
  <c r="B20" i="5"/>
  <c r="B20" i="21"/>
  <c r="B20" i="14"/>
  <c r="B20" i="12"/>
  <c r="B20" i="6"/>
  <c r="B21" i="21"/>
  <c r="B21" i="18"/>
  <c r="B21" i="24"/>
  <c r="B21" i="22"/>
  <c r="B21" i="4"/>
  <c r="B21" i="27"/>
  <c r="B21" i="12"/>
  <c r="B21" i="13"/>
  <c r="B21" i="20"/>
  <c r="B21" i="16"/>
  <c r="B21" i="11"/>
  <c r="B21" i="6"/>
  <c r="B21" i="5"/>
  <c r="B21" i="7"/>
  <c r="B21" i="10"/>
  <c r="B21" i="23"/>
  <c r="B21" i="14"/>
  <c r="B21" i="3"/>
  <c r="B21" i="2"/>
  <c r="B9" i="14"/>
  <c r="B9" i="23"/>
  <c r="B9" i="13"/>
  <c r="B9" i="12"/>
  <c r="B9" i="22"/>
  <c r="B9" i="20"/>
  <c r="B9" i="4"/>
  <c r="B9" i="10"/>
  <c r="B9" i="5"/>
  <c r="B9" i="18"/>
  <c r="B9" i="21"/>
  <c r="B9" i="15"/>
  <c r="B9" i="11"/>
  <c r="B9" i="2"/>
  <c r="B9" i="16"/>
  <c r="B9" i="7"/>
  <c r="B9" i="27"/>
  <c r="B9" i="24"/>
  <c r="B9" i="6"/>
  <c r="B9" i="3"/>
  <c r="B12" i="11"/>
  <c r="B12" i="6"/>
  <c r="B12" i="22"/>
  <c r="B12" i="2"/>
  <c r="B12" i="20"/>
  <c r="B12" i="10"/>
  <c r="B12" i="7"/>
  <c r="B12" i="16"/>
  <c r="B12" i="24"/>
  <c r="B12" i="15"/>
  <c r="B12" i="14"/>
  <c r="B12" i="13"/>
  <c r="B12" i="4"/>
  <c r="B12" i="18"/>
  <c r="B12" i="21"/>
  <c r="B12" i="12"/>
  <c r="B12" i="27"/>
  <c r="B12" i="23"/>
  <c r="B12" i="3"/>
  <c r="B12" i="5"/>
  <c r="AG17" i="4"/>
  <c r="AF12" i="35" s="1"/>
  <c r="AG18" i="4"/>
  <c r="AF13" i="35" s="1"/>
  <c r="AG8" i="4"/>
  <c r="AG12" i="4"/>
  <c r="AF7" i="35" s="1"/>
  <c r="AG16" i="4"/>
  <c r="AF11" i="35" s="1"/>
  <c r="AG9" i="4"/>
  <c r="AF4" i="35" s="1"/>
  <c r="AG13" i="4"/>
  <c r="AF8" i="35" s="1"/>
  <c r="AG14" i="4"/>
  <c r="AF9" i="35" s="1"/>
  <c r="AG11" i="4"/>
  <c r="AF6" i="35" s="1"/>
  <c r="AG19" i="4"/>
  <c r="AF14" i="35" s="1"/>
  <c r="AG15" i="4"/>
  <c r="AF10" i="35" s="1"/>
  <c r="AG10" i="4"/>
  <c r="AF5" i="35" s="1"/>
  <c r="B21" i="34" l="1"/>
  <c r="B13" i="34"/>
  <c r="B24" i="26"/>
  <c r="B24" i="25" s="1"/>
  <c r="B19" i="7"/>
  <c r="B19" i="34"/>
  <c r="AQ21" i="35"/>
  <c r="AQ20" i="35"/>
  <c r="AP20" i="35"/>
  <c r="AP21" i="35"/>
  <c r="AF28" i="35"/>
  <c r="AQ15" i="35"/>
  <c r="AP15" i="35"/>
  <c r="B19" i="13"/>
  <c r="B19" i="3"/>
  <c r="B19" i="15"/>
  <c r="B19" i="20"/>
  <c r="B19" i="12"/>
  <c r="B19" i="27"/>
  <c r="B19" i="23"/>
  <c r="B19" i="11"/>
  <c r="B19" i="4"/>
  <c r="B19" i="10"/>
  <c r="B19" i="16"/>
  <c r="B19" i="21"/>
  <c r="B19" i="6"/>
  <c r="B19" i="18"/>
  <c r="B19" i="2"/>
  <c r="B19" i="24"/>
  <c r="B19" i="14"/>
  <c r="B19" i="5"/>
  <c r="B19" i="22"/>
  <c r="B24" i="34" l="1"/>
  <c r="B24" i="2"/>
  <c r="B24" i="13"/>
  <c r="B24" i="27"/>
  <c r="B24" i="11"/>
  <c r="B24" i="5"/>
  <c r="B24" i="21"/>
  <c r="B24" i="12"/>
  <c r="B24" i="4"/>
  <c r="B24" i="20"/>
  <c r="B24" i="3"/>
  <c r="B24" i="24"/>
  <c r="B24" i="22"/>
  <c r="B24" i="18"/>
  <c r="B24" i="6"/>
  <c r="B24" i="16"/>
  <c r="B24" i="14"/>
  <c r="B24" i="15"/>
  <c r="B24" i="23"/>
  <c r="B24" i="10"/>
  <c r="B24" i="7"/>
  <c r="Q23" i="1"/>
  <c r="N23" i="1"/>
  <c r="K23" i="1"/>
  <c r="H23" i="1"/>
  <c r="AG23" i="1" l="1"/>
  <c r="Z18" i="1"/>
  <c r="Z11" i="1"/>
  <c r="Z14" i="1"/>
  <c r="Z12" i="1"/>
  <c r="Z15" i="1"/>
  <c r="W22" i="1"/>
  <c r="W24" i="1"/>
  <c r="W20" i="1"/>
  <c r="W21" i="1"/>
  <c r="W12" i="1"/>
  <c r="W14" i="1"/>
  <c r="W11" i="1"/>
  <c r="W18" i="1"/>
  <c r="W15" i="1"/>
  <c r="T15" i="1"/>
  <c r="Q22" i="1"/>
  <c r="Q24" i="1"/>
  <c r="Q17" i="1"/>
  <c r="Q20" i="1"/>
  <c r="Q21" i="1"/>
  <c r="Q12" i="1"/>
  <c r="Q14" i="1"/>
  <c r="Q11" i="1"/>
  <c r="Q18" i="1"/>
  <c r="Q15" i="1"/>
  <c r="N22" i="1"/>
  <c r="N24" i="1"/>
  <c r="N17" i="1"/>
  <c r="N20" i="1"/>
  <c r="N21" i="1"/>
  <c r="N12" i="1"/>
  <c r="N14" i="1"/>
  <c r="N11" i="1"/>
  <c r="N18" i="1"/>
  <c r="N15" i="1"/>
  <c r="K22" i="1"/>
  <c r="K24" i="1"/>
  <c r="K17" i="1"/>
  <c r="K20" i="1"/>
  <c r="K21" i="1"/>
  <c r="K12" i="1"/>
  <c r="K14" i="1"/>
  <c r="K11" i="1"/>
  <c r="K18" i="1"/>
  <c r="K15" i="1"/>
  <c r="H22" i="1"/>
  <c r="H24" i="1"/>
  <c r="H17" i="1"/>
  <c r="H20" i="1"/>
  <c r="H21" i="1"/>
  <c r="H12" i="1"/>
  <c r="H14" i="1"/>
  <c r="H11" i="1"/>
  <c r="H18" i="1"/>
  <c r="H15" i="1"/>
  <c r="AJ23" i="1" l="1"/>
  <c r="AG9" i="38" l="1"/>
  <c r="D4" i="35" s="1"/>
  <c r="AG10" i="38"/>
  <c r="D5" i="35" s="1"/>
  <c r="AG11" i="38"/>
  <c r="D6" i="35" s="1"/>
  <c r="AG12" i="38"/>
  <c r="D7" i="35" s="1"/>
  <c r="AG14" i="38"/>
  <c r="D9" i="35" s="1"/>
  <c r="AG15" i="38"/>
  <c r="D10" i="35" s="1"/>
  <c r="AG16" i="38"/>
  <c r="D11" i="35" s="1"/>
  <c r="AG17" i="38"/>
  <c r="D12" i="35" s="1"/>
  <c r="AG18" i="38"/>
  <c r="D13" i="35" s="1"/>
  <c r="AG8" i="38"/>
  <c r="D3" i="35" s="1"/>
  <c r="AG13" i="38"/>
  <c r="D8" i="35" s="1"/>
  <c r="D28" i="35" l="1"/>
  <c r="AG13" i="33"/>
  <c r="H8" i="35" s="1"/>
  <c r="AG11" i="14" l="1"/>
  <c r="Y6" i="35" s="1"/>
  <c r="AG16" i="15" l="1"/>
  <c r="X11" i="35" s="1"/>
  <c r="AG16" i="22"/>
  <c r="R11" i="35" s="1"/>
  <c r="AG8" i="26"/>
  <c r="AG15" i="6"/>
  <c r="AC10" i="35" s="1"/>
  <c r="AG14" i="13"/>
  <c r="Z9" i="35" s="1"/>
  <c r="AG14" i="15"/>
  <c r="X9" i="35" s="1"/>
  <c r="AG19" i="7"/>
  <c r="W14" i="35" s="1"/>
  <c r="AG11" i="7"/>
  <c r="W6" i="35" s="1"/>
  <c r="AG16" i="18"/>
  <c r="V11" i="35" s="1"/>
  <c r="AG10" i="18"/>
  <c r="V5" i="35" s="1"/>
  <c r="AG19" i="14"/>
  <c r="Y14" i="35" s="1"/>
  <c r="AG18" i="28"/>
  <c r="M8" i="35" s="1"/>
  <c r="AG16" i="28"/>
  <c r="AG17" i="28"/>
  <c r="M5" i="35" s="1"/>
  <c r="AG9" i="28"/>
  <c r="M9" i="35" s="1"/>
  <c r="AG23" i="28"/>
  <c r="AG9" i="11"/>
  <c r="AB4" i="35" s="1"/>
  <c r="AG12" i="12"/>
  <c r="AA7" i="35" s="1"/>
  <c r="AG19" i="15"/>
  <c r="X14" i="35" s="1"/>
  <c r="AG12" i="15"/>
  <c r="X7" i="35" s="1"/>
  <c r="AG17" i="7"/>
  <c r="W12" i="35" s="1"/>
  <c r="AG14" i="18"/>
  <c r="V9" i="35" s="1"/>
  <c r="AG12" i="20"/>
  <c r="T7" i="35" s="1"/>
  <c r="AG17" i="21"/>
  <c r="S12" i="35" s="1"/>
  <c r="AG11" i="22"/>
  <c r="R6" i="35" s="1"/>
  <c r="AG21" i="28"/>
  <c r="AG16" i="14"/>
  <c r="Y11" i="35" s="1"/>
  <c r="AG18" i="15"/>
  <c r="X13" i="35" s="1"/>
  <c r="AG11" i="15"/>
  <c r="X6" i="35" s="1"/>
  <c r="AG16" i="7"/>
  <c r="W11" i="35" s="1"/>
  <c r="AG10" i="7"/>
  <c r="W5" i="35" s="1"/>
  <c r="AG13" i="18"/>
  <c r="V8" i="35" s="1"/>
  <c r="AG11" i="20"/>
  <c r="T6" i="35" s="1"/>
  <c r="AG16" i="21"/>
  <c r="S11" i="35" s="1"/>
  <c r="AG10" i="21"/>
  <c r="S5" i="35" s="1"/>
  <c r="AG14" i="22"/>
  <c r="R9" i="35" s="1"/>
  <c r="AG15" i="13"/>
  <c r="Z10" i="35" s="1"/>
  <c r="AG12" i="13"/>
  <c r="Z7" i="35" s="1"/>
  <c r="AG10" i="13"/>
  <c r="Z5" i="35" s="1"/>
  <c r="AG10" i="14"/>
  <c r="Y5" i="35" s="1"/>
  <c r="AG17" i="15"/>
  <c r="X12" i="35" s="1"/>
  <c r="AG15" i="7"/>
  <c r="W10" i="35" s="1"/>
  <c r="AG9" i="7"/>
  <c r="W4" i="35" s="1"/>
  <c r="AG12" i="18"/>
  <c r="V7" i="35" s="1"/>
  <c r="AG15" i="21"/>
  <c r="S10" i="35" s="1"/>
  <c r="AG9" i="21"/>
  <c r="S4" i="35" s="1"/>
  <c r="AG9" i="13"/>
  <c r="Z4" i="35" s="1"/>
  <c r="AG9" i="14"/>
  <c r="Y4" i="35" s="1"/>
  <c r="AG14" i="7"/>
  <c r="W9" i="35" s="1"/>
  <c r="AG19" i="18"/>
  <c r="V14" i="35" s="1"/>
  <c r="AG11" i="18"/>
  <c r="V6" i="35" s="1"/>
  <c r="AG14" i="21"/>
  <c r="S9" i="35" s="1"/>
  <c r="AG14" i="6"/>
  <c r="AC9" i="35" s="1"/>
  <c r="AG16" i="12"/>
  <c r="AA11" i="35" s="1"/>
  <c r="AG10" i="12"/>
  <c r="AA5" i="35" s="1"/>
  <c r="AG17" i="13"/>
  <c r="Z12" i="35" s="1"/>
  <c r="AG17" i="14"/>
  <c r="Y12" i="35" s="1"/>
  <c r="AG13" i="14"/>
  <c r="Y8" i="35" s="1"/>
  <c r="AG15" i="15"/>
  <c r="X10" i="35" s="1"/>
  <c r="AG10" i="15"/>
  <c r="X5" i="35" s="1"/>
  <c r="X28" i="35" s="1"/>
  <c r="AG13" i="7"/>
  <c r="W8" i="35" s="1"/>
  <c r="AG8" i="7"/>
  <c r="AG18" i="18"/>
  <c r="V13" i="35" s="1"/>
  <c r="AG16" i="20"/>
  <c r="T11" i="35" s="1"/>
  <c r="AG10" i="20"/>
  <c r="T5" i="35" s="1"/>
  <c r="AG13" i="21"/>
  <c r="S8" i="35" s="1"/>
  <c r="AG8" i="21"/>
  <c r="AG16" i="23"/>
  <c r="Q11" i="35" s="1"/>
  <c r="AG10" i="23"/>
  <c r="Q5" i="35" s="1"/>
  <c r="AG19" i="24"/>
  <c r="P14" i="35" s="1"/>
  <c r="AG18" i="24"/>
  <c r="P13" i="35" s="1"/>
  <c r="AG17" i="24"/>
  <c r="P12" i="35" s="1"/>
  <c r="AG16" i="24"/>
  <c r="P11" i="35" s="1"/>
  <c r="AG15" i="24"/>
  <c r="P10" i="35" s="1"/>
  <c r="AG14" i="24"/>
  <c r="P9" i="35" s="1"/>
  <c r="AG12" i="24"/>
  <c r="P7" i="35" s="1"/>
  <c r="AG11" i="24"/>
  <c r="P6" i="35" s="1"/>
  <c r="AG10" i="24"/>
  <c r="P5" i="35" s="1"/>
  <c r="AG9" i="24"/>
  <c r="P4" i="35" s="1"/>
  <c r="AG8" i="24"/>
  <c r="AG15" i="12"/>
  <c r="AA10" i="35" s="1"/>
  <c r="AG9" i="12"/>
  <c r="AA4" i="35" s="1"/>
  <c r="AG12" i="14"/>
  <c r="Y7" i="35" s="1"/>
  <c r="AG8" i="14"/>
  <c r="AG9" i="15"/>
  <c r="X4" i="35" s="1"/>
  <c r="AG12" i="7"/>
  <c r="W7" i="35" s="1"/>
  <c r="AG17" i="18"/>
  <c r="V12" i="35" s="1"/>
  <c r="AG15" i="20"/>
  <c r="T10" i="35" s="1"/>
  <c r="AG9" i="20"/>
  <c r="T4" i="35" s="1"/>
  <c r="AG12" i="21"/>
  <c r="S7" i="35" s="1"/>
  <c r="AG17" i="22"/>
  <c r="R12" i="35" s="1"/>
  <c r="AG15" i="23"/>
  <c r="Q10" i="35" s="1"/>
  <c r="AG9" i="23"/>
  <c r="Q4" i="35" s="1"/>
  <c r="AG19" i="13"/>
  <c r="Z14" i="35" s="1"/>
  <c r="AG14" i="20"/>
  <c r="T9" i="35" s="1"/>
  <c r="AG19" i="21"/>
  <c r="S14" i="35" s="1"/>
  <c r="AG11" i="21"/>
  <c r="S6" i="35" s="1"/>
  <c r="AG14" i="23"/>
  <c r="Q9" i="35" s="1"/>
  <c r="AG10" i="11"/>
  <c r="AB5" i="35" s="1"/>
  <c r="AG13" i="12"/>
  <c r="AA8" i="35" s="1"/>
  <c r="AG8" i="12"/>
  <c r="AG18" i="13"/>
  <c r="Z13" i="35" s="1"/>
  <c r="AG11" i="13"/>
  <c r="Z6" i="35" s="1"/>
  <c r="AG14" i="14"/>
  <c r="Y9" i="35" s="1"/>
  <c r="AG8" i="15"/>
  <c r="AG18" i="7"/>
  <c r="W13" i="35" s="1"/>
  <c r="AG15" i="18"/>
  <c r="V10" i="35" s="1"/>
  <c r="AG9" i="18"/>
  <c r="V4" i="35" s="1"/>
  <c r="AG13" i="20"/>
  <c r="T8" i="35" s="1"/>
  <c r="AG8" i="20"/>
  <c r="AG18" i="21"/>
  <c r="S13" i="35" s="1"/>
  <c r="AG19" i="22"/>
  <c r="R14" i="35" s="1"/>
  <c r="AG13" i="22"/>
  <c r="R8" i="35" s="1"/>
  <c r="AG13" i="23"/>
  <c r="Q8" i="35" s="1"/>
  <c r="AG8" i="23"/>
  <c r="AG11" i="29"/>
  <c r="L6" i="35" s="1"/>
  <c r="AG9" i="29"/>
  <c r="L4" i="35" s="1"/>
  <c r="AG19" i="29"/>
  <c r="L14" i="35" s="1"/>
  <c r="AG8" i="29"/>
  <c r="L3" i="35" s="1"/>
  <c r="AG13" i="29"/>
  <c r="L8" i="35" s="1"/>
  <c r="AG18" i="29"/>
  <c r="L13" i="35" s="1"/>
  <c r="AG15" i="29"/>
  <c r="L10" i="35" s="1"/>
  <c r="AG11" i="30"/>
  <c r="K6" i="35" s="1"/>
  <c r="AG19" i="30"/>
  <c r="K14" i="35" s="1"/>
  <c r="AG13" i="30"/>
  <c r="K8" i="35" s="1"/>
  <c r="AG18" i="30"/>
  <c r="K13" i="35" s="1"/>
  <c r="AG8" i="30"/>
  <c r="K3" i="35" s="1"/>
  <c r="AG10" i="30"/>
  <c r="K5" i="35" s="1"/>
  <c r="AG15" i="30"/>
  <c r="K10" i="35" s="1"/>
  <c r="AG9" i="30"/>
  <c r="K4" i="35" s="1"/>
  <c r="AG17" i="30"/>
  <c r="K12" i="35" s="1"/>
  <c r="AG12" i="30"/>
  <c r="K7" i="35" s="1"/>
  <c r="AG14" i="30"/>
  <c r="K9" i="35" s="1"/>
  <c r="AG16" i="30"/>
  <c r="K11" i="35" s="1"/>
  <c r="AG9" i="31"/>
  <c r="J4" i="35" s="1"/>
  <c r="AG13" i="31"/>
  <c r="J8" i="35" s="1"/>
  <c r="AG8" i="31"/>
  <c r="J3" i="35" s="1"/>
  <c r="AG10" i="31"/>
  <c r="J5" i="35" s="1"/>
  <c r="AG19" i="31"/>
  <c r="J14" i="35" s="1"/>
  <c r="AG18" i="31"/>
  <c r="J13" i="35" s="1"/>
  <c r="AG15" i="31"/>
  <c r="J10" i="35" s="1"/>
  <c r="AG14" i="31"/>
  <c r="J9" i="35" s="1"/>
  <c r="AG11" i="31"/>
  <c r="J6" i="35" s="1"/>
  <c r="AG16" i="31"/>
  <c r="J11" i="35" s="1"/>
  <c r="AG12" i="31"/>
  <c r="J7" i="35" s="1"/>
  <c r="AG17" i="31"/>
  <c r="J12" i="35" s="1"/>
  <c r="AG19" i="32"/>
  <c r="I14" i="35" s="1"/>
  <c r="AG15" i="32"/>
  <c r="I10" i="35" s="1"/>
  <c r="AG13" i="32"/>
  <c r="I8" i="35" s="1"/>
  <c r="AG8" i="32"/>
  <c r="I3" i="35" s="1"/>
  <c r="AG9" i="32"/>
  <c r="I4" i="35" s="1"/>
  <c r="AG18" i="32"/>
  <c r="I13" i="35" s="1"/>
  <c r="AG10" i="32"/>
  <c r="I5" i="35" s="1"/>
  <c r="AG14" i="32"/>
  <c r="I9" i="35" s="1"/>
  <c r="AG17" i="32"/>
  <c r="I12" i="35" s="1"/>
  <c r="AG12" i="32"/>
  <c r="I7" i="35" s="1"/>
  <c r="AG16" i="32"/>
  <c r="I11" i="35" s="1"/>
  <c r="AG9" i="33"/>
  <c r="H4" i="35" s="1"/>
  <c r="AG17" i="33"/>
  <c r="H12" i="35" s="1"/>
  <c r="AG18" i="33"/>
  <c r="H13" i="35" s="1"/>
  <c r="AG14" i="33"/>
  <c r="H9" i="35" s="1"/>
  <c r="AG16" i="33"/>
  <c r="H11" i="35" s="1"/>
  <c r="AG11" i="33"/>
  <c r="H6" i="35" s="1"/>
  <c r="AG19" i="33"/>
  <c r="H14" i="35" s="1"/>
  <c r="AG15" i="33"/>
  <c r="H10" i="35" s="1"/>
  <c r="AG8" i="33"/>
  <c r="H3" i="35" s="1"/>
  <c r="AG10" i="33"/>
  <c r="H5" i="35" s="1"/>
  <c r="AG12" i="33"/>
  <c r="H7" i="35" s="1"/>
  <c r="AG19" i="8"/>
  <c r="G14" i="35" s="1"/>
  <c r="AG9" i="8"/>
  <c r="G4" i="35" s="1"/>
  <c r="AG12" i="8"/>
  <c r="G7" i="35" s="1"/>
  <c r="AG14" i="8"/>
  <c r="G9" i="35" s="1"/>
  <c r="AG16" i="8"/>
  <c r="G11" i="35" s="1"/>
  <c r="AG11" i="8"/>
  <c r="G6" i="35" s="1"/>
  <c r="AG13" i="8"/>
  <c r="G8" i="35" s="1"/>
  <c r="AG8" i="8"/>
  <c r="G3" i="35" s="1"/>
  <c r="AG15" i="8"/>
  <c r="G10" i="35" s="1"/>
  <c r="AG10" i="8"/>
  <c r="G5" i="35" s="1"/>
  <c r="AG18" i="8"/>
  <c r="G13" i="35" s="1"/>
  <c r="AG17" i="8"/>
  <c r="G12" i="35" s="1"/>
  <c r="AG16" i="9"/>
  <c r="F11" i="35" s="1"/>
  <c r="AG13" i="9"/>
  <c r="F8" i="35" s="1"/>
  <c r="AG19" i="9"/>
  <c r="F14" i="35" s="1"/>
  <c r="AG11" i="9"/>
  <c r="F6" i="35" s="1"/>
  <c r="AG10" i="9"/>
  <c r="F5" i="35" s="1"/>
  <c r="AG12" i="9"/>
  <c r="F7" i="35" s="1"/>
  <c r="AG8" i="9"/>
  <c r="F3" i="35" s="1"/>
  <c r="AG17" i="9"/>
  <c r="F12" i="35" s="1"/>
  <c r="AG15" i="9"/>
  <c r="F10" i="35" s="1"/>
  <c r="AG18" i="9"/>
  <c r="F13" i="35" s="1"/>
  <c r="AG9" i="9"/>
  <c r="F4" i="35" s="1"/>
  <c r="AG14" i="9"/>
  <c r="F9" i="35" s="1"/>
  <c r="AG15" i="19"/>
  <c r="E10" i="35" s="1"/>
  <c r="AG12" i="19"/>
  <c r="E7" i="35" s="1"/>
  <c r="AG9" i="19"/>
  <c r="E4" i="35" s="1"/>
  <c r="AG8" i="19"/>
  <c r="E3" i="35" s="1"/>
  <c r="AG18" i="19"/>
  <c r="E13" i="35" s="1"/>
  <c r="AG10" i="19"/>
  <c r="E5" i="35" s="1"/>
  <c r="AG14" i="19"/>
  <c r="E9" i="35" s="1"/>
  <c r="AG19" i="19"/>
  <c r="E14" i="35" s="1"/>
  <c r="AG19" i="16"/>
  <c r="AI14" i="35" s="1"/>
  <c r="AG17" i="16"/>
  <c r="AI12" i="35" s="1"/>
  <c r="AG15" i="16"/>
  <c r="AI10" i="35" s="1"/>
  <c r="AG13" i="16"/>
  <c r="AI8" i="35" s="1"/>
  <c r="AG11" i="16"/>
  <c r="AI6" i="35" s="1"/>
  <c r="AG9" i="16"/>
  <c r="AI4" i="35" s="1"/>
  <c r="AG8" i="16"/>
  <c r="AG18" i="27"/>
  <c r="AH13" i="35" s="1"/>
  <c r="AG16" i="27"/>
  <c r="AH11" i="35" s="1"/>
  <c r="AG14" i="27"/>
  <c r="AH9" i="35" s="1"/>
  <c r="AG12" i="27"/>
  <c r="AH7" i="35" s="1"/>
  <c r="AG10" i="27"/>
  <c r="AH5" i="35" s="1"/>
  <c r="AG19" i="5"/>
  <c r="AG14" i="35" s="1"/>
  <c r="AG17" i="5"/>
  <c r="AG12" i="35" s="1"/>
  <c r="AG15" i="5"/>
  <c r="AG10" i="35" s="1"/>
  <c r="AG13" i="5"/>
  <c r="AG8" i="35" s="1"/>
  <c r="AG11" i="5"/>
  <c r="AG6" i="35" s="1"/>
  <c r="AG9" i="5"/>
  <c r="AG4" i="35" s="1"/>
  <c r="AG8" i="5"/>
  <c r="AG19" i="3"/>
  <c r="AE14" i="35" s="1"/>
  <c r="AG17" i="3"/>
  <c r="AE12" i="35" s="1"/>
  <c r="AG15" i="3"/>
  <c r="AE10" i="35" s="1"/>
  <c r="AG13" i="3"/>
  <c r="AE8" i="35" s="1"/>
  <c r="AG11" i="3"/>
  <c r="AE6" i="35" s="1"/>
  <c r="AG9" i="3"/>
  <c r="AE4" i="35" s="1"/>
  <c r="AG8" i="3"/>
  <c r="AG18" i="2"/>
  <c r="AD13" i="35" s="1"/>
  <c r="AG16" i="2"/>
  <c r="AD11" i="35" s="1"/>
  <c r="AG14" i="2"/>
  <c r="AD9" i="35" s="1"/>
  <c r="AG12" i="2"/>
  <c r="AD7" i="35" s="1"/>
  <c r="AG10" i="2"/>
  <c r="AD5" i="35" s="1"/>
  <c r="AG18" i="6"/>
  <c r="AC13" i="35" s="1"/>
  <c r="AG13" i="6"/>
  <c r="AC8" i="35" s="1"/>
  <c r="AG8" i="6"/>
  <c r="AG18" i="16"/>
  <c r="AI13" i="35" s="1"/>
  <c r="AG16" i="16"/>
  <c r="AI11" i="35" s="1"/>
  <c r="AG14" i="16"/>
  <c r="AI9" i="35" s="1"/>
  <c r="AG12" i="16"/>
  <c r="AI7" i="35" s="1"/>
  <c r="AG10" i="16"/>
  <c r="AI5" i="35" s="1"/>
  <c r="AG19" i="27"/>
  <c r="AH14" i="35" s="1"/>
  <c r="AG17" i="27"/>
  <c r="AH12" i="35" s="1"/>
  <c r="AG15" i="27"/>
  <c r="AH10" i="35" s="1"/>
  <c r="AG13" i="27"/>
  <c r="AH8" i="35" s="1"/>
  <c r="AG11" i="27"/>
  <c r="AH6" i="35" s="1"/>
  <c r="AG9" i="27"/>
  <c r="AH4" i="35" s="1"/>
  <c r="AG8" i="27"/>
  <c r="AG18" i="5"/>
  <c r="AG13" i="35" s="1"/>
  <c r="AG16" i="5"/>
  <c r="AG11" i="35" s="1"/>
  <c r="AG14" i="5"/>
  <c r="AG9" i="35" s="1"/>
  <c r="AG12" i="5"/>
  <c r="AG7" i="35" s="1"/>
  <c r="AG10" i="5"/>
  <c r="AG5" i="35" s="1"/>
  <c r="AG18" i="3"/>
  <c r="AE13" i="35" s="1"/>
  <c r="AG16" i="3"/>
  <c r="AE11" i="35" s="1"/>
  <c r="AG14" i="3"/>
  <c r="AE9" i="35" s="1"/>
  <c r="AG12" i="3"/>
  <c r="AE7" i="35" s="1"/>
  <c r="AG10" i="3"/>
  <c r="AE5" i="35" s="1"/>
  <c r="AG19" i="2"/>
  <c r="AD14" i="35" s="1"/>
  <c r="AG17" i="2"/>
  <c r="AD12" i="35" s="1"/>
  <c r="AG15" i="2"/>
  <c r="AD10" i="35" s="1"/>
  <c r="AG13" i="2"/>
  <c r="AD8" i="35" s="1"/>
  <c r="AG11" i="2"/>
  <c r="AD6" i="35" s="1"/>
  <c r="AG9" i="2"/>
  <c r="AD4" i="35" s="1"/>
  <c r="AG8" i="2"/>
  <c r="AG19" i="6"/>
  <c r="AC14" i="35" s="1"/>
  <c r="AG17" i="6"/>
  <c r="AC12" i="35" s="1"/>
  <c r="AG16" i="6"/>
  <c r="AC11" i="35" s="1"/>
  <c r="AG18" i="11"/>
  <c r="AB13" i="35" s="1"/>
  <c r="AG13" i="13"/>
  <c r="Z8" i="35" s="1"/>
  <c r="AG10" i="6"/>
  <c r="AC5" i="35" s="1"/>
  <c r="AG13" i="11"/>
  <c r="AB8" i="35" s="1"/>
  <c r="AG8" i="11"/>
  <c r="AG18" i="12"/>
  <c r="AA13" i="35" s="1"/>
  <c r="AG11" i="6"/>
  <c r="AC6" i="35" s="1"/>
  <c r="AG16" i="11"/>
  <c r="AB11" i="35" s="1"/>
  <c r="AG19" i="11"/>
  <c r="AB14" i="35" s="1"/>
  <c r="AG11" i="11"/>
  <c r="AB6" i="35" s="1"/>
  <c r="AG16" i="13"/>
  <c r="Z11" i="35" s="1"/>
  <c r="AG8" i="13"/>
  <c r="AG15" i="14"/>
  <c r="Y10" i="35" s="1"/>
  <c r="AG14" i="11"/>
  <c r="AB9" i="35" s="1"/>
  <c r="AG19" i="12"/>
  <c r="AA14" i="35" s="1"/>
  <c r="AG11" i="12"/>
  <c r="AA6" i="35" s="1"/>
  <c r="AG12" i="6"/>
  <c r="AC7" i="35" s="1"/>
  <c r="AG17" i="11"/>
  <c r="AB12" i="35" s="1"/>
  <c r="AG14" i="12"/>
  <c r="AA9" i="35" s="1"/>
  <c r="AG9" i="6"/>
  <c r="AC4" i="35" s="1"/>
  <c r="AG12" i="11"/>
  <c r="AB7" i="35" s="1"/>
  <c r="AG17" i="12"/>
  <c r="AA12" i="35" s="1"/>
  <c r="AG18" i="14"/>
  <c r="Y13" i="35" s="1"/>
  <c r="AG15" i="11"/>
  <c r="AB10" i="35" s="1"/>
  <c r="AG13" i="15"/>
  <c r="X8" i="35" s="1"/>
  <c r="AG8" i="18"/>
  <c r="AG18" i="10"/>
  <c r="U13" i="35" s="1"/>
  <c r="AG18" i="22"/>
  <c r="R13" i="35" s="1"/>
  <c r="AG16" i="10"/>
  <c r="U11" i="35" s="1"/>
  <c r="AG14" i="10"/>
  <c r="U9" i="35" s="1"/>
  <c r="AG12" i="10"/>
  <c r="U7" i="35" s="1"/>
  <c r="AG10" i="10"/>
  <c r="U5" i="35" s="1"/>
  <c r="U28" i="35" s="1"/>
  <c r="AG19" i="20"/>
  <c r="T14" i="35" s="1"/>
  <c r="AG17" i="20"/>
  <c r="T12" i="35" s="1"/>
  <c r="AG19" i="10"/>
  <c r="U14" i="35" s="1"/>
  <c r="AG12" i="22"/>
  <c r="R7" i="35" s="1"/>
  <c r="AG17" i="10"/>
  <c r="U12" i="35" s="1"/>
  <c r="AG16" i="26"/>
  <c r="N11" i="35" s="1"/>
  <c r="AG15" i="10"/>
  <c r="U10" i="35" s="1"/>
  <c r="AG13" i="10"/>
  <c r="U8" i="35" s="1"/>
  <c r="AG11" i="10"/>
  <c r="U6" i="35" s="1"/>
  <c r="AG9" i="10"/>
  <c r="U4" i="35" s="1"/>
  <c r="AG8" i="10"/>
  <c r="AG18" i="20"/>
  <c r="T13" i="35" s="1"/>
  <c r="AG15" i="22"/>
  <c r="R10" i="35" s="1"/>
  <c r="AG19" i="23"/>
  <c r="Q14" i="35" s="1"/>
  <c r="AG11" i="23"/>
  <c r="Q6" i="35" s="1"/>
  <c r="AG10" i="26"/>
  <c r="N5" i="35" s="1"/>
  <c r="AG17" i="23"/>
  <c r="Q12" i="35" s="1"/>
  <c r="AG9" i="22"/>
  <c r="R4" i="35" s="1"/>
  <c r="AG12" i="23"/>
  <c r="Q7" i="35" s="1"/>
  <c r="AG19" i="25"/>
  <c r="O14" i="35" s="1"/>
  <c r="AG8" i="22"/>
  <c r="AG18" i="23"/>
  <c r="Q13" i="35" s="1"/>
  <c r="AG11" i="25"/>
  <c r="O6" i="35" s="1"/>
  <c r="AG10" i="22"/>
  <c r="R5" i="35" s="1"/>
  <c r="AG14" i="25"/>
  <c r="O9" i="35" s="1"/>
  <c r="AG19" i="26"/>
  <c r="N14" i="35" s="1"/>
  <c r="AG11" i="26"/>
  <c r="N6" i="35" s="1"/>
  <c r="AG17" i="25"/>
  <c r="O12" i="35" s="1"/>
  <c r="AG14" i="26"/>
  <c r="N9" i="35" s="1"/>
  <c r="AG24" i="28"/>
  <c r="AG10" i="28"/>
  <c r="AG16" i="29"/>
  <c r="L11" i="35" s="1"/>
  <c r="AG10" i="29"/>
  <c r="L5" i="35" s="1"/>
  <c r="AG12" i="25"/>
  <c r="O7" i="35" s="1"/>
  <c r="AG17" i="26"/>
  <c r="N12" i="35" s="1"/>
  <c r="AG15" i="25"/>
  <c r="O10" i="35" s="1"/>
  <c r="AG9" i="25"/>
  <c r="O4" i="35" s="1"/>
  <c r="AG12" i="26"/>
  <c r="N7" i="35" s="1"/>
  <c r="AG15" i="28"/>
  <c r="AG14" i="29"/>
  <c r="L9" i="35" s="1"/>
  <c r="AG18" i="25"/>
  <c r="O13" i="35" s="1"/>
  <c r="AG15" i="26"/>
  <c r="N10" i="35" s="1"/>
  <c r="AG9" i="26"/>
  <c r="N4" i="35" s="1"/>
  <c r="AG22" i="28"/>
  <c r="AG17" i="29"/>
  <c r="L12" i="35" s="1"/>
  <c r="AG13" i="25"/>
  <c r="O8" i="35" s="1"/>
  <c r="AG8" i="25"/>
  <c r="AG18" i="26"/>
  <c r="N13" i="35" s="1"/>
  <c r="AG11" i="28"/>
  <c r="M10" i="35" s="1"/>
  <c r="AG8" i="28"/>
  <c r="AG12" i="29"/>
  <c r="L7" i="35" s="1"/>
  <c r="AG16" i="25"/>
  <c r="O11" i="35" s="1"/>
  <c r="AG10" i="25"/>
  <c r="O5" i="35" s="1"/>
  <c r="AG13" i="26"/>
  <c r="N8" i="35" s="1"/>
  <c r="AG11" i="32"/>
  <c r="I6" i="35" s="1"/>
  <c r="AG17" i="19"/>
  <c r="E12" i="35" s="1"/>
  <c r="AG16" i="19"/>
  <c r="E11" i="35" s="1"/>
  <c r="AG11" i="19"/>
  <c r="E6" i="35" s="1"/>
  <c r="AG13" i="19"/>
  <c r="E8" i="35" s="1"/>
  <c r="M4" i="35" l="1"/>
  <c r="AN4" i="35" s="1"/>
  <c r="M3" i="35"/>
  <c r="AK3" i="35" s="1"/>
  <c r="M16" i="35"/>
  <c r="M7" i="35"/>
  <c r="M17" i="35"/>
  <c r="M6" i="35"/>
  <c r="AM6" i="35" s="1"/>
  <c r="M14" i="35"/>
  <c r="M19" i="35"/>
  <c r="M11" i="35"/>
  <c r="M28" i="35" s="1"/>
  <c r="M18" i="35"/>
  <c r="M12" i="35"/>
  <c r="AN12" i="35" s="1"/>
  <c r="M13" i="35"/>
  <c r="AO13" i="35" s="1"/>
  <c r="O28" i="35"/>
  <c r="AO3" i="35"/>
  <c r="V28" i="35"/>
  <c r="AD28" i="35"/>
  <c r="AI28" i="35"/>
  <c r="Y28" i="35"/>
  <c r="W28" i="35"/>
  <c r="AA28" i="35"/>
  <c r="AB28" i="35"/>
  <c r="AC28" i="35"/>
  <c r="T28" i="35"/>
  <c r="AE28" i="35"/>
  <c r="AH28" i="35"/>
  <c r="AG28" i="35"/>
  <c r="Z28" i="35"/>
  <c r="H28" i="35"/>
  <c r="R28" i="35"/>
  <c r="G28" i="35"/>
  <c r="S28" i="35"/>
  <c r="AK8" i="35"/>
  <c r="AM8" i="35"/>
  <c r="AN8" i="35"/>
  <c r="AO8" i="35"/>
  <c r="AL8" i="35"/>
  <c r="I28" i="35"/>
  <c r="AL6" i="35"/>
  <c r="AO6" i="35"/>
  <c r="AK6" i="35"/>
  <c r="AM12" i="35"/>
  <c r="AK12" i="35"/>
  <c r="E28" i="35"/>
  <c r="AM5" i="35"/>
  <c r="AK5" i="35"/>
  <c r="AO5" i="35"/>
  <c r="AN5" i="35"/>
  <c r="AL5" i="35"/>
  <c r="J28" i="35"/>
  <c r="P28" i="35"/>
  <c r="K28" i="35"/>
  <c r="Q28" i="35"/>
  <c r="AN13" i="35"/>
  <c r="AK13" i="35"/>
  <c r="AM13" i="35"/>
  <c r="AL13" i="35"/>
  <c r="F28" i="35"/>
  <c r="AO9" i="35"/>
  <c r="AL9" i="35"/>
  <c r="AN9" i="35"/>
  <c r="AK9" i="35"/>
  <c r="AM9" i="35"/>
  <c r="AK4" i="35"/>
  <c r="AO4" i="35"/>
  <c r="N28" i="35"/>
  <c r="AM7" i="35"/>
  <c r="AO7" i="35"/>
  <c r="AN7" i="35"/>
  <c r="AK7" i="35"/>
  <c r="AL7" i="35"/>
  <c r="AL14" i="35"/>
  <c r="AK14" i="35"/>
  <c r="AM14" i="35"/>
  <c r="AO14" i="35"/>
  <c r="AN14" i="35"/>
  <c r="L28" i="35"/>
  <c r="AO10" i="35"/>
  <c r="AL10" i="35"/>
  <c r="AM10" i="35"/>
  <c r="AK10" i="35"/>
  <c r="AN10" i="35"/>
  <c r="AG13" i="1"/>
  <c r="AG26" i="1"/>
  <c r="AG21" i="1"/>
  <c r="AG10" i="1"/>
  <c r="AG18" i="1"/>
  <c r="AG15" i="1"/>
  <c r="AG20" i="1"/>
  <c r="AG19" i="1"/>
  <c r="AG14" i="1"/>
  <c r="AG24" i="1"/>
  <c r="AG25" i="1"/>
  <c r="AG22" i="1"/>
  <c r="AG16" i="1"/>
  <c r="C11" i="35" s="1"/>
  <c r="AG8" i="1"/>
  <c r="AG9" i="1"/>
  <c r="AL12" i="35" l="1"/>
  <c r="AO12" i="35"/>
  <c r="AP12" i="35" s="1"/>
  <c r="AN6" i="35"/>
  <c r="AK18" i="35"/>
  <c r="AO18" i="35"/>
  <c r="AN18" i="35"/>
  <c r="AL18" i="35"/>
  <c r="AM18" i="35"/>
  <c r="AN19" i="35"/>
  <c r="AL19" i="35"/>
  <c r="AQ19" i="35" s="1"/>
  <c r="AK19" i="35"/>
  <c r="AO19" i="35"/>
  <c r="AM19" i="35"/>
  <c r="AL3" i="35"/>
  <c r="AM3" i="35"/>
  <c r="AQ3" i="35" s="1"/>
  <c r="AN17" i="35"/>
  <c r="AM17" i="35"/>
  <c r="AO17" i="35"/>
  <c r="AL17" i="35"/>
  <c r="AQ17" i="35" s="1"/>
  <c r="AK17" i="35"/>
  <c r="AP17" i="35" s="1"/>
  <c r="AL4" i="35"/>
  <c r="AN3" i="35"/>
  <c r="AP3" i="35" s="1"/>
  <c r="AM4" i="35"/>
  <c r="AP4" i="35" s="1"/>
  <c r="AN16" i="35"/>
  <c r="AO16" i="35"/>
  <c r="AM16" i="35"/>
  <c r="AK16" i="35"/>
  <c r="AL16" i="35"/>
  <c r="AQ13" i="35"/>
  <c r="AP9" i="35"/>
  <c r="AQ6" i="35"/>
  <c r="AQ4" i="35"/>
  <c r="AQ8" i="35"/>
  <c r="AQ12" i="35"/>
  <c r="AP8" i="35"/>
  <c r="AQ7" i="35"/>
  <c r="AP5" i="35"/>
  <c r="AQ14" i="35"/>
  <c r="AP10" i="35"/>
  <c r="AP7" i="35"/>
  <c r="AP14" i="35"/>
  <c r="AQ9" i="35"/>
  <c r="AQ5" i="35"/>
  <c r="AP6" i="35"/>
  <c r="AP13" i="35"/>
  <c r="AQ10" i="35"/>
  <c r="AO11" i="35"/>
  <c r="AO28" i="35" s="1"/>
  <c r="AN11" i="35"/>
  <c r="AK11" i="35"/>
  <c r="AM11" i="35"/>
  <c r="AM28" i="35" s="1"/>
  <c r="AL11" i="35"/>
  <c r="C28" i="35"/>
  <c r="AJ13" i="1"/>
  <c r="AJ26" i="1"/>
  <c r="AH26" i="38" s="1"/>
  <c r="AJ26" i="38" s="1"/>
  <c r="AH26" i="19" s="1"/>
  <c r="AJ26" i="19" s="1"/>
  <c r="AJ24" i="1"/>
  <c r="AJ17" i="1"/>
  <c r="AJ8" i="1"/>
  <c r="AJ14" i="1"/>
  <c r="AJ19" i="1"/>
  <c r="AJ22" i="1"/>
  <c r="AJ21" i="1"/>
  <c r="AJ25" i="1"/>
  <c r="AH25" i="38" s="1"/>
  <c r="AJ25" i="38" s="1"/>
  <c r="AH25" i="19" s="1"/>
  <c r="AJ20" i="1"/>
  <c r="AJ9" i="1"/>
  <c r="AJ15" i="1"/>
  <c r="AJ18" i="1"/>
  <c r="AJ16" i="1"/>
  <c r="AJ10" i="1"/>
  <c r="AP19" i="35" l="1"/>
  <c r="AQ18" i="35"/>
  <c r="AN28" i="35"/>
  <c r="AQ16" i="35"/>
  <c r="AP18" i="35"/>
  <c r="AP16" i="35"/>
  <c r="AL28" i="35"/>
  <c r="AQ11" i="35"/>
  <c r="AQ28" i="35" s="1"/>
  <c r="AP11" i="35"/>
  <c r="AP28" i="35" s="1"/>
  <c r="AK28" i="35"/>
  <c r="AH23" i="38"/>
  <c r="AJ23" i="38" s="1"/>
  <c r="AH21" i="38"/>
  <c r="AJ21" i="38" s="1"/>
  <c r="AH22" i="38"/>
  <c r="AJ22" i="38" s="1"/>
  <c r="AH24" i="38"/>
  <c r="AJ24" i="38" s="1"/>
  <c r="AH19" i="38"/>
  <c r="AJ19" i="38" s="1"/>
  <c r="AH20" i="38"/>
  <c r="AJ20" i="38" s="1"/>
  <c r="AH18" i="38"/>
  <c r="AJ18" i="38" s="1"/>
  <c r="AH17" i="38"/>
  <c r="AJ17" i="38" s="1"/>
  <c r="AH17" i="19" s="1"/>
  <c r="AH20" i="19" l="1"/>
  <c r="AJ20" i="19" s="1"/>
  <c r="AH20" i="9" s="1"/>
  <c r="AJ20" i="9" s="1"/>
  <c r="AH20" i="8" s="1"/>
  <c r="AJ20" i="8" s="1"/>
  <c r="AH20" i="33" s="1"/>
  <c r="AJ20" i="33" s="1"/>
  <c r="AH20" i="32" s="1"/>
  <c r="AJ20" i="32" s="1"/>
  <c r="AH20" i="31" s="1"/>
  <c r="AJ20" i="31" s="1"/>
  <c r="AH20" i="30" s="1"/>
  <c r="AJ20" i="30" s="1"/>
  <c r="AH20" i="29" s="1"/>
  <c r="AJ20" i="29" s="1"/>
  <c r="AH19" i="28" s="1"/>
  <c r="AJ19" i="28" s="1"/>
  <c r="AH19" i="19"/>
  <c r="AH26" i="9"/>
  <c r="AJ26" i="9" s="1"/>
  <c r="AH26" i="32" s="1"/>
  <c r="AJ26" i="32" s="1"/>
  <c r="AH26" i="31" s="1"/>
  <c r="AJ26" i="31" s="1"/>
  <c r="AH26" i="29" s="1"/>
  <c r="AJ26" i="29" s="1"/>
  <c r="AH26" i="22" s="1"/>
  <c r="AJ26" i="22" s="1"/>
  <c r="AH24" i="19"/>
  <c r="AJ24" i="19" s="1"/>
  <c r="AH24" i="9" s="1"/>
  <c r="AJ24" i="9" s="1"/>
  <c r="AH24" i="8" s="1"/>
  <c r="AJ24" i="8" s="1"/>
  <c r="AH24" i="33" s="1"/>
  <c r="AJ24" i="33" s="1"/>
  <c r="AH24" i="32" s="1"/>
  <c r="AJ24" i="32" s="1"/>
  <c r="AH24" i="31" s="1"/>
  <c r="AJ24" i="31" s="1"/>
  <c r="AH24" i="30" s="1"/>
  <c r="AJ24" i="30" s="1"/>
  <c r="AH24" i="29" s="1"/>
  <c r="AJ24" i="29" s="1"/>
  <c r="AH14" i="28" s="1"/>
  <c r="AJ14" i="28" s="1"/>
  <c r="AH22" i="19"/>
  <c r="AJ22" i="19" s="1"/>
  <c r="AH22" i="9" s="1"/>
  <c r="AJ22" i="9" s="1"/>
  <c r="AH22" i="8" s="1"/>
  <c r="AJ22" i="8" s="1"/>
  <c r="AH22" i="33" s="1"/>
  <c r="AJ22" i="33" s="1"/>
  <c r="AH22" i="32" s="1"/>
  <c r="AJ22" i="32" s="1"/>
  <c r="AH22" i="31" s="1"/>
  <c r="AJ22" i="31" s="1"/>
  <c r="AH22" i="30" s="1"/>
  <c r="AJ22" i="30" s="1"/>
  <c r="AH22" i="29" s="1"/>
  <c r="AJ22" i="29" s="1"/>
  <c r="AH12" i="28" s="1"/>
  <c r="AJ12" i="28" s="1"/>
  <c r="AH21" i="19"/>
  <c r="AJ21" i="19" s="1"/>
  <c r="AH21" i="9" s="1"/>
  <c r="AJ21" i="9" s="1"/>
  <c r="AH21" i="8" s="1"/>
  <c r="AJ21" i="8" s="1"/>
  <c r="AH21" i="33" s="1"/>
  <c r="AJ21" i="33" s="1"/>
  <c r="AH21" i="32" s="1"/>
  <c r="AJ21" i="32" s="1"/>
  <c r="AH21" i="31" s="1"/>
  <c r="AJ21" i="31" s="1"/>
  <c r="AH21" i="30" s="1"/>
  <c r="AJ21" i="30" s="1"/>
  <c r="AH21" i="29" s="1"/>
  <c r="AJ21" i="29" s="1"/>
  <c r="AH13" i="28" s="1"/>
  <c r="AJ13" i="28" s="1"/>
  <c r="AJ25" i="19"/>
  <c r="AH25" i="9" s="1"/>
  <c r="AJ25" i="9" s="1"/>
  <c r="AH25" i="32" s="1"/>
  <c r="AJ25" i="32" s="1"/>
  <c r="AH25" i="31" s="1"/>
  <c r="AJ25" i="31" s="1"/>
  <c r="AH25" i="29" s="1"/>
  <c r="AJ25" i="29" s="1"/>
  <c r="AH25" i="22" s="1"/>
  <c r="AJ25" i="22" s="1"/>
  <c r="AH23" i="19"/>
  <c r="AJ23" i="19" s="1"/>
  <c r="AH23" i="9" s="1"/>
  <c r="AJ23" i="9" s="1"/>
  <c r="AH23" i="8" s="1"/>
  <c r="AJ23" i="8" s="1"/>
  <c r="AH23" i="33" s="1"/>
  <c r="AJ23" i="33" s="1"/>
  <c r="AH23" i="32" s="1"/>
  <c r="AJ23" i="32" s="1"/>
  <c r="AH23" i="31" s="1"/>
  <c r="AJ23" i="31" s="1"/>
  <c r="AH23" i="30" s="1"/>
  <c r="AJ23" i="30" s="1"/>
  <c r="AH23" i="29" s="1"/>
  <c r="AJ23" i="29" s="1"/>
  <c r="AH20" i="28" s="1"/>
  <c r="AJ20" i="28" s="1"/>
  <c r="AH18" i="19"/>
  <c r="AH20" i="26" l="1"/>
  <c r="AJ20" i="26" s="1"/>
  <c r="AH20" i="25" s="1"/>
  <c r="AJ20" i="25" s="1"/>
  <c r="AH20" i="24" s="1"/>
  <c r="AJ20" i="24" s="1"/>
  <c r="AH20" i="23" s="1"/>
  <c r="AJ20" i="23" s="1"/>
  <c r="AH20" i="22" s="1"/>
  <c r="AJ20" i="22" s="1"/>
  <c r="AH20" i="21" s="1"/>
  <c r="AJ20" i="21" s="1"/>
  <c r="AH20" i="20" s="1"/>
  <c r="AJ20" i="20" s="1"/>
  <c r="AH20" i="10" s="1"/>
  <c r="AJ20" i="10" s="1"/>
  <c r="AH20" i="18" s="1"/>
  <c r="AJ20" i="18" s="1"/>
  <c r="AH20" i="7" l="1"/>
  <c r="AJ20" i="7" s="1"/>
  <c r="AH20" i="15" l="1"/>
  <c r="AJ20" i="15" s="1"/>
  <c r="AH20" i="14" l="1"/>
  <c r="AJ20" i="14" s="1"/>
  <c r="AH20" i="13" l="1"/>
  <c r="AJ20" i="13" s="1"/>
  <c r="AH20" i="12" l="1"/>
  <c r="AJ20" i="12" s="1"/>
  <c r="AH20" i="11" l="1"/>
  <c r="AJ20" i="11" s="1"/>
  <c r="AG12" i="1"/>
  <c r="AG11" i="1"/>
  <c r="AH20" i="6" l="1"/>
  <c r="AJ20" i="6" s="1"/>
  <c r="AJ12" i="1"/>
  <c r="AH12" i="38" s="1"/>
  <c r="AJ12" i="38" s="1"/>
  <c r="AH12" i="19" s="1"/>
  <c r="AJ11" i="1"/>
  <c r="AH8" i="38" l="1"/>
  <c r="AJ8" i="38" s="1"/>
  <c r="AH8" i="19" s="1"/>
  <c r="AH11" i="38"/>
  <c r="AJ11" i="38" s="1"/>
  <c r="AH11" i="19" s="1"/>
  <c r="AH9" i="38"/>
  <c r="AJ9" i="38" s="1"/>
  <c r="AH9" i="19" s="1"/>
  <c r="AH20" i="2"/>
  <c r="AJ20" i="2" s="1"/>
  <c r="AH10" i="38"/>
  <c r="AJ10" i="38" s="1"/>
  <c r="AH10" i="19" s="1"/>
  <c r="AK13" i="1"/>
  <c r="AK23" i="1"/>
  <c r="A23" i="1" s="1"/>
  <c r="AK9" i="1"/>
  <c r="AK20" i="1"/>
  <c r="AK25" i="1"/>
  <c r="AI25" i="38" s="1"/>
  <c r="AK26" i="1"/>
  <c r="AI26" i="38" s="1"/>
  <c r="AK21" i="1"/>
  <c r="AK22" i="1"/>
  <c r="AK14" i="1"/>
  <c r="AK19" i="1"/>
  <c r="AK18" i="1"/>
  <c r="AK8" i="1"/>
  <c r="AK10" i="1"/>
  <c r="AK24" i="1"/>
  <c r="AK17" i="1"/>
  <c r="AK16" i="1"/>
  <c r="AK15" i="1"/>
  <c r="AK11" i="1"/>
  <c r="AH16" i="38"/>
  <c r="AJ16" i="38" s="1"/>
  <c r="AH16" i="19" s="1"/>
  <c r="AH13" i="38"/>
  <c r="AJ13" i="38" s="1"/>
  <c r="AH13" i="19" s="1"/>
  <c r="AJ13" i="19" s="1"/>
  <c r="AK12" i="1"/>
  <c r="AH14" i="38"/>
  <c r="AJ14" i="38" s="1"/>
  <c r="AH14" i="19" s="1"/>
  <c r="AH15" i="38"/>
  <c r="AJ15" i="38" s="1"/>
  <c r="AH15" i="19" s="1"/>
  <c r="AI11" i="38" l="1"/>
  <c r="AI20" i="38"/>
  <c r="AI19" i="38"/>
  <c r="AI24" i="38"/>
  <c r="AI21" i="38"/>
  <c r="AI22" i="38"/>
  <c r="AI23" i="38"/>
  <c r="AI18" i="38"/>
  <c r="AK23" i="38"/>
  <c r="AI23" i="19" s="1"/>
  <c r="AK22" i="38"/>
  <c r="AI22" i="19" s="1"/>
  <c r="AK20" i="38"/>
  <c r="AI20" i="19" s="1"/>
  <c r="AK24" i="38"/>
  <c r="AI24" i="19" s="1"/>
  <c r="AK25" i="38"/>
  <c r="AK21" i="38"/>
  <c r="AI21" i="19" s="1"/>
  <c r="AK26" i="38"/>
  <c r="AI26" i="19" s="1"/>
  <c r="AK19" i="38"/>
  <c r="AI19" i="19" s="1"/>
  <c r="AI15" i="38"/>
  <c r="AH20" i="3"/>
  <c r="AI13" i="38"/>
  <c r="AI17" i="38"/>
  <c r="AI16" i="38"/>
  <c r="AI8" i="38"/>
  <c r="AI9" i="38"/>
  <c r="AI14" i="38"/>
  <c r="AI12" i="38"/>
  <c r="AI10" i="38"/>
  <c r="AJ16" i="19"/>
  <c r="AK14" i="38"/>
  <c r="AJ11" i="19"/>
  <c r="AH11" i="9" s="1"/>
  <c r="AK10" i="38"/>
  <c r="AK8" i="38"/>
  <c r="AI8" i="19" s="1"/>
  <c r="AK17" i="38"/>
  <c r="AK12" i="38"/>
  <c r="AK11" i="38"/>
  <c r="AK18" i="38"/>
  <c r="AI18" i="19" s="1"/>
  <c r="AK9" i="38"/>
  <c r="AI9" i="19" s="1"/>
  <c r="AJ15" i="19"/>
  <c r="AK13" i="38"/>
  <c r="AK15" i="38"/>
  <c r="AI15" i="19" s="1"/>
  <c r="AJ18" i="19"/>
  <c r="AK16" i="38"/>
  <c r="AJ17" i="19"/>
  <c r="A18" i="1"/>
  <c r="AJ9" i="19"/>
  <c r="AJ8" i="19"/>
  <c r="A22" i="1"/>
  <c r="AJ10" i="19"/>
  <c r="AJ19" i="19"/>
  <c r="AJ12" i="19"/>
  <c r="A21" i="1"/>
  <c r="AJ14" i="19"/>
  <c r="A26" i="1"/>
  <c r="A16" i="1"/>
  <c r="A11" i="1"/>
  <c r="A12" i="1"/>
  <c r="A9" i="1"/>
  <c r="A8" i="1"/>
  <c r="A17" i="1"/>
  <c r="A20" i="1"/>
  <c r="A19" i="1"/>
  <c r="A10" i="1"/>
  <c r="A24" i="1"/>
  <c r="A14" i="1"/>
  <c r="A15" i="1"/>
  <c r="A25" i="1"/>
  <c r="A13" i="1"/>
  <c r="A16" i="38" l="1"/>
  <c r="AI16" i="19"/>
  <c r="A13" i="38"/>
  <c r="AI13" i="19"/>
  <c r="A14" i="38"/>
  <c r="AI14" i="19"/>
  <c r="A10" i="38"/>
  <c r="AI10" i="19"/>
  <c r="A11" i="38"/>
  <c r="AI11" i="19"/>
  <c r="A12" i="38"/>
  <c r="AI12" i="19"/>
  <c r="A17" i="38"/>
  <c r="AI17" i="19"/>
  <c r="A25" i="38"/>
  <c r="AI25" i="19"/>
  <c r="AK24" i="19"/>
  <c r="AK26" i="19"/>
  <c r="A24" i="38"/>
  <c r="A22" i="38"/>
  <c r="A21" i="38"/>
  <c r="A19" i="38"/>
  <c r="A18" i="38"/>
  <c r="AK25" i="19"/>
  <c r="AK20" i="19"/>
  <c r="AK21" i="19"/>
  <c r="AK23" i="19"/>
  <c r="AK22" i="19"/>
  <c r="AJ20" i="3"/>
  <c r="AH20" i="4" s="1"/>
  <c r="AJ20" i="4" s="1"/>
  <c r="A15" i="38"/>
  <c r="AH13" i="9"/>
  <c r="AJ13" i="9" s="1"/>
  <c r="A26" i="38"/>
  <c r="AH16" i="9"/>
  <c r="AJ16" i="9" s="1"/>
  <c r="AH18" i="9"/>
  <c r="AJ18" i="9" s="1"/>
  <c r="AH8" i="9"/>
  <c r="AJ8" i="9" s="1"/>
  <c r="AH15" i="9"/>
  <c r="AJ15" i="9" s="1"/>
  <c r="AH14" i="9"/>
  <c r="AJ14" i="9" s="1"/>
  <c r="AH10" i="9"/>
  <c r="AJ10" i="9" s="1"/>
  <c r="AH9" i="9"/>
  <c r="AJ9" i="9" s="1"/>
  <c r="AH19" i="9"/>
  <c r="AJ19" i="9" s="1"/>
  <c r="AH17" i="9"/>
  <c r="AJ17" i="9" s="1"/>
  <c r="A23" i="38"/>
  <c r="A9" i="38"/>
  <c r="A20" i="38"/>
  <c r="A8" i="38"/>
  <c r="AJ11" i="9"/>
  <c r="AI22" i="9" l="1"/>
  <c r="A22" i="19"/>
  <c r="A26" i="19"/>
  <c r="AI26" i="9"/>
  <c r="A23" i="19"/>
  <c r="AI23" i="9"/>
  <c r="A24" i="19"/>
  <c r="AI24" i="9"/>
  <c r="A21" i="19"/>
  <c r="AI21" i="9"/>
  <c r="AI20" i="9"/>
  <c r="A20" i="19"/>
  <c r="A25" i="19"/>
  <c r="AI25" i="9"/>
  <c r="AH20" i="5"/>
  <c r="AJ20" i="5" s="1"/>
  <c r="AH9" i="8"/>
  <c r="AJ9" i="8" s="1"/>
  <c r="AH8" i="8"/>
  <c r="AJ8" i="8" s="1"/>
  <c r="AH15" i="8"/>
  <c r="AJ15" i="8" s="1"/>
  <c r="AH11" i="8"/>
  <c r="AJ11" i="8" s="1"/>
  <c r="AH19" i="8"/>
  <c r="AJ19" i="8" s="1"/>
  <c r="AH10" i="8"/>
  <c r="AJ10" i="8" s="1"/>
  <c r="AH17" i="8"/>
  <c r="AJ17" i="8" s="1"/>
  <c r="AH13" i="8"/>
  <c r="AJ13" i="8" s="1"/>
  <c r="AH16" i="8"/>
  <c r="AJ16" i="8" s="1"/>
  <c r="AH18" i="8"/>
  <c r="AJ18" i="8" s="1"/>
  <c r="AH14" i="8"/>
  <c r="AJ14" i="8" s="1"/>
  <c r="AH20" i="27" l="1"/>
  <c r="AJ20" i="27" s="1"/>
  <c r="AH11" i="33"/>
  <c r="AJ11" i="33" s="1"/>
  <c r="AH16" i="33"/>
  <c r="AJ16" i="33" s="1"/>
  <c r="AH13" i="33"/>
  <c r="AH15" i="33"/>
  <c r="AJ15" i="33" s="1"/>
  <c r="AH15" i="32" s="1"/>
  <c r="AJ15" i="32" s="1"/>
  <c r="AH8" i="33"/>
  <c r="AJ8" i="33" s="1"/>
  <c r="AH14" i="33"/>
  <c r="AJ14" i="33" s="1"/>
  <c r="AH18" i="33"/>
  <c r="AJ18" i="33" s="1"/>
  <c r="AH10" i="33"/>
  <c r="AJ10" i="33" s="1"/>
  <c r="AH19" i="33"/>
  <c r="AJ19" i="33" s="1"/>
  <c r="AH9" i="33"/>
  <c r="AJ9" i="33" s="1"/>
  <c r="AH17" i="33"/>
  <c r="AH20" i="16" l="1"/>
  <c r="AJ20" i="16" s="1"/>
  <c r="AH20" i="34" s="1"/>
  <c r="AJ20" i="34" s="1"/>
  <c r="AH14" i="32"/>
  <c r="AJ14" i="32" s="1"/>
  <c r="AH9" i="32"/>
  <c r="AJ9" i="32" s="1"/>
  <c r="AH16" i="32"/>
  <c r="AJ16" i="32" s="1"/>
  <c r="AH15" i="31"/>
  <c r="AJ15" i="31" s="1"/>
  <c r="AH15" i="30" s="1"/>
  <c r="AJ15" i="30" s="1"/>
  <c r="AH10" i="32"/>
  <c r="AJ10" i="32" s="1"/>
  <c r="AH18" i="32"/>
  <c r="AJ18" i="32" s="1"/>
  <c r="AH8" i="32"/>
  <c r="AJ8" i="32" s="1"/>
  <c r="AH11" i="32"/>
  <c r="AJ11" i="32" s="1"/>
  <c r="AH15" i="29" l="1"/>
  <c r="AJ15" i="29" s="1"/>
  <c r="AH9" i="31"/>
  <c r="AJ9" i="31" s="1"/>
  <c r="AH10" i="31"/>
  <c r="AJ10" i="31" s="1"/>
  <c r="AH11" i="31"/>
  <c r="AJ11" i="31" s="1"/>
  <c r="AH11" i="30" s="1"/>
  <c r="AJ11" i="30" s="1"/>
  <c r="AH18" i="31"/>
  <c r="AJ18" i="31" s="1"/>
  <c r="AH18" i="30" s="1"/>
  <c r="AJ18" i="30" s="1"/>
  <c r="AH14" i="31"/>
  <c r="AJ14" i="31" s="1"/>
  <c r="AH8" i="31"/>
  <c r="AJ8" i="31" s="1"/>
  <c r="AH8" i="30" s="1"/>
  <c r="AJ8" i="30" s="1"/>
  <c r="AH16" i="31"/>
  <c r="AJ16" i="31" s="1"/>
  <c r="AH16" i="30" l="1"/>
  <c r="AJ16" i="30" s="1"/>
  <c r="AH14" i="30"/>
  <c r="AJ14" i="30" s="1"/>
  <c r="AH11" i="29"/>
  <c r="AJ11" i="29" s="1"/>
  <c r="AH11" i="28"/>
  <c r="AJ11" i="28" s="1"/>
  <c r="AH18" i="29"/>
  <c r="AJ18" i="29" s="1"/>
  <c r="AH10" i="30"/>
  <c r="AJ10" i="30" s="1"/>
  <c r="AH8" i="29"/>
  <c r="AJ8" i="29" s="1"/>
  <c r="AH9" i="30"/>
  <c r="AJ9" i="30" s="1"/>
  <c r="AH16" i="28" l="1"/>
  <c r="AJ16" i="28" s="1"/>
  <c r="AH14" i="29"/>
  <c r="AJ14" i="29" s="1"/>
  <c r="AH9" i="29"/>
  <c r="AJ9" i="29" s="1"/>
  <c r="AH21" i="28"/>
  <c r="AJ21" i="28" s="1"/>
  <c r="AH21" i="26" s="1"/>
  <c r="AJ21" i="26" s="1"/>
  <c r="AH21" i="25" s="1"/>
  <c r="AJ21" i="25" s="1"/>
  <c r="AH21" i="24" s="1"/>
  <c r="AJ21" i="24" s="1"/>
  <c r="AH21" i="23" s="1"/>
  <c r="AJ21" i="23" s="1"/>
  <c r="AH21" i="22" s="1"/>
  <c r="AJ21" i="22" s="1"/>
  <c r="AH21" i="21" s="1"/>
  <c r="AJ21" i="21" s="1"/>
  <c r="AH21" i="20" s="1"/>
  <c r="AJ21" i="20" s="1"/>
  <c r="AH21" i="10" s="1"/>
  <c r="AJ21" i="10" s="1"/>
  <c r="AH21" i="18" s="1"/>
  <c r="AJ21" i="18" s="1"/>
  <c r="AH21" i="7" s="1"/>
  <c r="AJ21" i="7" s="1"/>
  <c r="AH21" i="15" s="1"/>
  <c r="AJ21" i="15" s="1"/>
  <c r="AH21" i="14" s="1"/>
  <c r="AJ21" i="14" s="1"/>
  <c r="AH21" i="13" s="1"/>
  <c r="AJ21" i="13" s="1"/>
  <c r="AH21" i="12" s="1"/>
  <c r="AJ21" i="12" s="1"/>
  <c r="AH21" i="11" s="1"/>
  <c r="AJ21" i="11" s="1"/>
  <c r="AH21" i="6" s="1"/>
  <c r="AJ21" i="6" s="1"/>
  <c r="AH21" i="2" s="1"/>
  <c r="AJ21" i="2" s="1"/>
  <c r="AH21" i="3" s="1"/>
  <c r="AJ21" i="3" s="1"/>
  <c r="AH21" i="4" s="1"/>
  <c r="AJ21" i="4" s="1"/>
  <c r="AH21" i="5" s="1"/>
  <c r="AJ21" i="5" s="1"/>
  <c r="AH21" i="27" s="1"/>
  <c r="AJ21" i="27" s="1"/>
  <c r="AH21" i="16" s="1"/>
  <c r="AJ21" i="16" s="1"/>
  <c r="AH21" i="34" s="1"/>
  <c r="AJ21" i="34" s="1"/>
  <c r="AH10" i="29"/>
  <c r="AJ10" i="29" s="1"/>
  <c r="AH10" i="28"/>
  <c r="AJ10" i="28" s="1"/>
  <c r="AH16" i="29"/>
  <c r="AJ16" i="29" s="1"/>
  <c r="AH9" i="28" l="1"/>
  <c r="AJ9" i="28" s="1"/>
  <c r="AH11" i="26"/>
  <c r="AJ11" i="26" s="1"/>
  <c r="AH17" i="28"/>
  <c r="AJ17" i="28" s="1"/>
  <c r="AH23" i="28"/>
  <c r="AJ23" i="28" s="1"/>
  <c r="AH23" i="26" s="1"/>
  <c r="AJ23" i="26" s="1"/>
  <c r="AH23" i="25" s="1"/>
  <c r="AJ23" i="25" s="1"/>
  <c r="AH23" i="24" s="1"/>
  <c r="AJ23" i="24" s="1"/>
  <c r="AH23" i="23" s="1"/>
  <c r="AJ23" i="23" s="1"/>
  <c r="AH23" i="22" s="1"/>
  <c r="AJ23" i="22" s="1"/>
  <c r="AH23" i="21" s="1"/>
  <c r="AJ23" i="21" s="1"/>
  <c r="AH23" i="20" s="1"/>
  <c r="AJ23" i="20" s="1"/>
  <c r="AH23" i="10" s="1"/>
  <c r="AJ23" i="10" s="1"/>
  <c r="AH23" i="18" s="1"/>
  <c r="AJ23" i="18" s="1"/>
  <c r="AH23" i="7" s="1"/>
  <c r="AJ23" i="7" s="1"/>
  <c r="AH23" i="15" s="1"/>
  <c r="AJ23" i="15" s="1"/>
  <c r="AH23" i="14" s="1"/>
  <c r="AJ23" i="14" s="1"/>
  <c r="AH23" i="13" s="1"/>
  <c r="AJ23" i="13" s="1"/>
  <c r="AH23" i="12" s="1"/>
  <c r="AJ23" i="12" s="1"/>
  <c r="AH23" i="11" s="1"/>
  <c r="AJ23" i="11" s="1"/>
  <c r="AH23" i="6" s="1"/>
  <c r="AJ23" i="6" s="1"/>
  <c r="AH23" i="2" s="1"/>
  <c r="AJ23" i="2" s="1"/>
  <c r="AH23" i="3" s="1"/>
  <c r="AJ23" i="3" s="1"/>
  <c r="AH23" i="4" s="1"/>
  <c r="AJ23" i="4" s="1"/>
  <c r="AH23" i="5" s="1"/>
  <c r="AJ23" i="5" s="1"/>
  <c r="AH23" i="27" s="1"/>
  <c r="AJ23" i="27" s="1"/>
  <c r="AH23" i="16" s="1"/>
  <c r="AJ23" i="16" s="1"/>
  <c r="AH23" i="34" s="1"/>
  <c r="AJ23" i="34" s="1"/>
  <c r="AH8" i="28"/>
  <c r="AJ8" i="28" s="1"/>
  <c r="AH8" i="26" s="1"/>
  <c r="AJ8" i="26" s="1"/>
  <c r="AH12" i="9"/>
  <c r="AJ12" i="9" s="1"/>
  <c r="AH12" i="8" l="1"/>
  <c r="AJ12" i="8" s="1"/>
  <c r="AK25" i="9"/>
  <c r="AK23" i="9"/>
  <c r="AK20" i="9"/>
  <c r="AK22" i="9"/>
  <c r="AK26" i="9"/>
  <c r="AK21" i="9"/>
  <c r="AK24" i="9"/>
  <c r="AH8" i="25"/>
  <c r="AJ8" i="25" s="1"/>
  <c r="AH11" i="25"/>
  <c r="AJ11" i="25" s="1"/>
  <c r="AH9" i="26"/>
  <c r="AJ9" i="26" s="1"/>
  <c r="AH16" i="26"/>
  <c r="AJ16" i="26" s="1"/>
  <c r="AK10" i="19"/>
  <c r="AK15" i="19"/>
  <c r="AK17" i="19"/>
  <c r="AK9" i="19"/>
  <c r="AK11" i="19"/>
  <c r="AK13" i="19"/>
  <c r="AK8" i="19"/>
  <c r="AK14" i="19"/>
  <c r="AK12" i="19"/>
  <c r="AK19" i="19"/>
  <c r="AK16" i="19"/>
  <c r="AK18" i="19"/>
  <c r="AH10" i="26"/>
  <c r="AJ10" i="26" s="1"/>
  <c r="AH14" i="26"/>
  <c r="AJ14" i="26" s="1"/>
  <c r="AI24" i="8" l="1"/>
  <c r="A24" i="9"/>
  <c r="A21" i="9"/>
  <c r="AI21" i="8"/>
  <c r="A26" i="9"/>
  <c r="A22" i="9"/>
  <c r="AI22" i="8"/>
  <c r="AI20" i="8"/>
  <c r="A20" i="9"/>
  <c r="AI23" i="8"/>
  <c r="A23" i="9"/>
  <c r="A25" i="9"/>
  <c r="AH12" i="33"/>
  <c r="AJ12" i="33" s="1"/>
  <c r="AK23" i="8"/>
  <c r="AK21" i="8"/>
  <c r="AK20" i="8"/>
  <c r="AK24" i="8"/>
  <c r="AK22" i="8"/>
  <c r="AI11" i="9"/>
  <c r="AI9" i="9"/>
  <c r="AI19" i="9"/>
  <c r="AI14" i="9"/>
  <c r="AI17" i="9"/>
  <c r="AI18" i="9"/>
  <c r="AI15" i="9"/>
  <c r="AI16" i="9"/>
  <c r="AI8" i="9"/>
  <c r="AH10" i="25"/>
  <c r="AJ10" i="25" s="1"/>
  <c r="AH11" i="24"/>
  <c r="AJ11" i="24" s="1"/>
  <c r="AH9" i="25"/>
  <c r="AJ9" i="25" s="1"/>
  <c r="AK11" i="9"/>
  <c r="AI11" i="8" s="1"/>
  <c r="AK19" i="9"/>
  <c r="AK15" i="9"/>
  <c r="AI15" i="8" s="1"/>
  <c r="AK17" i="9"/>
  <c r="AK14" i="9"/>
  <c r="AK18" i="9"/>
  <c r="AI18" i="8" s="1"/>
  <c r="AK16" i="9"/>
  <c r="AK8" i="9"/>
  <c r="AK9" i="9"/>
  <c r="AI9" i="8" s="1"/>
  <c r="AK10" i="9"/>
  <c r="AI10" i="8" s="1"/>
  <c r="AK12" i="9"/>
  <c r="AK13" i="9"/>
  <c r="AH14" i="25"/>
  <c r="AJ14" i="25" s="1"/>
  <c r="AH16" i="25"/>
  <c r="AJ16" i="25" s="1"/>
  <c r="AH8" i="24"/>
  <c r="AJ8" i="24" s="1"/>
  <c r="A11" i="19"/>
  <c r="AI10" i="9"/>
  <c r="A15" i="19"/>
  <c r="AI13" i="9"/>
  <c r="A14" i="19"/>
  <c r="AI12" i="9"/>
  <c r="AJ13" i="33"/>
  <c r="A19" i="19"/>
  <c r="A9" i="19"/>
  <c r="A16" i="19"/>
  <c r="A8" i="19"/>
  <c r="A17" i="19"/>
  <c r="A10" i="19"/>
  <c r="A12" i="19"/>
  <c r="A13" i="19"/>
  <c r="A18" i="19"/>
  <c r="A22" i="8" l="1"/>
  <c r="AI22" i="33"/>
  <c r="AI24" i="33"/>
  <c r="A24" i="8"/>
  <c r="A20" i="8"/>
  <c r="AI20" i="33"/>
  <c r="A21" i="8"/>
  <c r="AI21" i="33"/>
  <c r="AI23" i="33"/>
  <c r="A23" i="8"/>
  <c r="AH12" i="32"/>
  <c r="AJ12" i="32" s="1"/>
  <c r="AH14" i="24"/>
  <c r="AJ14" i="24" s="1"/>
  <c r="AH10" i="24"/>
  <c r="AJ10" i="24" s="1"/>
  <c r="AH13" i="32"/>
  <c r="AJ13" i="32" s="1"/>
  <c r="AK12" i="8"/>
  <c r="AK11" i="8"/>
  <c r="AI11" i="33" s="1"/>
  <c r="AK17" i="8"/>
  <c r="AK19" i="8"/>
  <c r="AK15" i="8"/>
  <c r="AI15" i="33" s="1"/>
  <c r="AK8" i="8"/>
  <c r="AI8" i="33" s="1"/>
  <c r="AK18" i="8"/>
  <c r="AI18" i="33" s="1"/>
  <c r="AK16" i="8"/>
  <c r="AK9" i="8"/>
  <c r="AK14" i="8"/>
  <c r="AK13" i="8"/>
  <c r="AI13" i="33" s="1"/>
  <c r="AK10" i="8"/>
  <c r="AH8" i="23"/>
  <c r="AJ8" i="23" s="1"/>
  <c r="AH16" i="24"/>
  <c r="AJ16" i="24" s="1"/>
  <c r="AH9" i="24"/>
  <c r="AJ9" i="24" s="1"/>
  <c r="AH11" i="23"/>
  <c r="AJ11" i="23" s="1"/>
  <c r="A17" i="9"/>
  <c r="AI17" i="8"/>
  <c r="A16" i="9"/>
  <c r="AI16" i="8"/>
  <c r="A13" i="9"/>
  <c r="AI13" i="8"/>
  <c r="A8" i="9"/>
  <c r="AI8" i="8"/>
  <c r="A19" i="9"/>
  <c r="AI19" i="8"/>
  <c r="A14" i="9"/>
  <c r="AI14" i="8"/>
  <c r="A12" i="9"/>
  <c r="AI12" i="8"/>
  <c r="AJ17" i="33"/>
  <c r="AK23" i="33" s="1"/>
  <c r="A10" i="9"/>
  <c r="A18" i="9"/>
  <c r="A11" i="9"/>
  <c r="A9" i="9"/>
  <c r="A15" i="9"/>
  <c r="AK20" i="33" l="1"/>
  <c r="AI20" i="32" s="1"/>
  <c r="AK24" i="33"/>
  <c r="AI24" i="32" s="1"/>
  <c r="AK22" i="33"/>
  <c r="A22" i="33" s="1"/>
  <c r="AK21" i="33"/>
  <c r="AI21" i="32" s="1"/>
  <c r="A23" i="33"/>
  <c r="AI23" i="32"/>
  <c r="AH12" i="31"/>
  <c r="AJ12" i="31" s="1"/>
  <c r="AK13" i="33"/>
  <c r="AI13" i="32" s="1"/>
  <c r="AH11" i="22"/>
  <c r="AJ11" i="22" s="1"/>
  <c r="AH9" i="23"/>
  <c r="AJ9" i="23" s="1"/>
  <c r="AH14" i="23"/>
  <c r="AJ14" i="23" s="1"/>
  <c r="AK12" i="33"/>
  <c r="A12" i="33" s="1"/>
  <c r="AK16" i="33"/>
  <c r="AI16" i="32" s="1"/>
  <c r="AK18" i="33"/>
  <c r="AI18" i="32" s="1"/>
  <c r="AK10" i="33"/>
  <c r="A10" i="33" s="1"/>
  <c r="AK11" i="33"/>
  <c r="A11" i="33" s="1"/>
  <c r="AK9" i="33"/>
  <c r="A9" i="33" s="1"/>
  <c r="AK14" i="33"/>
  <c r="A14" i="33" s="1"/>
  <c r="AK15" i="33"/>
  <c r="AI15" i="32" s="1"/>
  <c r="AK8" i="33"/>
  <c r="AI8" i="32" s="1"/>
  <c r="AK19" i="33"/>
  <c r="AI19" i="32" s="1"/>
  <c r="AH16" i="23"/>
  <c r="AJ16" i="23" s="1"/>
  <c r="AH8" i="22"/>
  <c r="AJ8" i="22" s="1"/>
  <c r="AH13" i="31"/>
  <c r="AJ13" i="31" s="1"/>
  <c r="AH17" i="32"/>
  <c r="AJ17" i="32" s="1"/>
  <c r="AK17" i="33"/>
  <c r="A17" i="33" s="1"/>
  <c r="AH10" i="23"/>
  <c r="AJ10" i="23" s="1"/>
  <c r="A8" i="8"/>
  <c r="AH19" i="32"/>
  <c r="AJ19" i="32" s="1"/>
  <c r="A17" i="8"/>
  <c r="AI17" i="33"/>
  <c r="A14" i="8"/>
  <c r="AI14" i="33"/>
  <c r="A10" i="8"/>
  <c r="AI10" i="33"/>
  <c r="A9" i="8"/>
  <c r="AI9" i="33"/>
  <c r="A19" i="8"/>
  <c r="AI19" i="33"/>
  <c r="A12" i="8"/>
  <c r="AI12" i="33"/>
  <c r="A16" i="8"/>
  <c r="AI16" i="33"/>
  <c r="A13" i="8"/>
  <c r="A18" i="8"/>
  <c r="A15" i="8"/>
  <c r="A11" i="8"/>
  <c r="A21" i="33" l="1"/>
  <c r="AI22" i="32"/>
  <c r="A20" i="33"/>
  <c r="A24" i="33"/>
  <c r="AK26" i="32"/>
  <c r="AI26" i="31" s="1"/>
  <c r="AI26" i="32"/>
  <c r="AK21" i="32"/>
  <c r="A21" i="32" s="1"/>
  <c r="AK20" i="32"/>
  <c r="AK25" i="32"/>
  <c r="AK23" i="32"/>
  <c r="AK22" i="32"/>
  <c r="AK24" i="32"/>
  <c r="AH12" i="30"/>
  <c r="AJ12" i="30" s="1"/>
  <c r="AI25" i="32"/>
  <c r="AK13" i="32"/>
  <c r="AI13" i="31" s="1"/>
  <c r="AK15" i="32"/>
  <c r="AI15" i="31" s="1"/>
  <c r="AK9" i="32"/>
  <c r="AI9" i="31" s="1"/>
  <c r="AK18" i="32"/>
  <c r="AI18" i="31" s="1"/>
  <c r="AK8" i="32"/>
  <c r="AI8" i="31" s="1"/>
  <c r="AK12" i="32"/>
  <c r="AI12" i="31" s="1"/>
  <c r="AK10" i="32"/>
  <c r="AI10" i="31" s="1"/>
  <c r="AK11" i="32"/>
  <c r="A11" i="32" s="1"/>
  <c r="AK14" i="32"/>
  <c r="AI14" i="31" s="1"/>
  <c r="AK16" i="32"/>
  <c r="A16" i="32" s="1"/>
  <c r="AH17" i="31"/>
  <c r="AJ17" i="31" s="1"/>
  <c r="AK17" i="32"/>
  <c r="AI17" i="31" s="1"/>
  <c r="AH13" i="30"/>
  <c r="AJ13" i="30" s="1"/>
  <c r="AH14" i="22"/>
  <c r="AJ14" i="22" s="1"/>
  <c r="AH10" i="22"/>
  <c r="AJ10" i="22" s="1"/>
  <c r="AH8" i="21"/>
  <c r="AJ8" i="21" s="1"/>
  <c r="AH9" i="22"/>
  <c r="AJ9" i="22" s="1"/>
  <c r="AH16" i="22"/>
  <c r="AJ16" i="22" s="1"/>
  <c r="AH19" i="31"/>
  <c r="AJ19" i="31" s="1"/>
  <c r="AK19" i="32"/>
  <c r="AI19" i="31" s="1"/>
  <c r="AH11" i="21"/>
  <c r="AJ11" i="21" s="1"/>
  <c r="A16" i="33"/>
  <c r="AI14" i="32"/>
  <c r="A15" i="33"/>
  <c r="AI17" i="32"/>
  <c r="A8" i="33"/>
  <c r="AI10" i="32"/>
  <c r="A18" i="33"/>
  <c r="AI11" i="32"/>
  <c r="A13" i="33"/>
  <c r="A19" i="33"/>
  <c r="AI12" i="32"/>
  <c r="AI9" i="32"/>
  <c r="AI21" i="31" l="1"/>
  <c r="A26" i="32"/>
  <c r="AK25" i="31"/>
  <c r="AK22" i="31"/>
  <c r="AI22" i="30" s="1"/>
  <c r="AK20" i="31"/>
  <c r="A20" i="31" s="1"/>
  <c r="AH12" i="29"/>
  <c r="AJ12" i="29" s="1"/>
  <c r="AI24" i="31"/>
  <c r="A24" i="32"/>
  <c r="A22" i="32"/>
  <c r="AI22" i="31"/>
  <c r="AI23" i="31"/>
  <c r="A23" i="32"/>
  <c r="A25" i="32"/>
  <c r="AI25" i="31"/>
  <c r="AK23" i="31"/>
  <c r="A20" i="32"/>
  <c r="AI20" i="31"/>
  <c r="AK26" i="31"/>
  <c r="AK21" i="31"/>
  <c r="AK24" i="31"/>
  <c r="AK13" i="31"/>
  <c r="A13" i="31" s="1"/>
  <c r="AH14" i="21"/>
  <c r="AJ14" i="21" s="1"/>
  <c r="AK16" i="31"/>
  <c r="A16" i="31" s="1"/>
  <c r="AK8" i="31"/>
  <c r="A8" i="31" s="1"/>
  <c r="AK18" i="31"/>
  <c r="A18" i="31" s="1"/>
  <c r="AK15" i="31"/>
  <c r="A15" i="31" s="1"/>
  <c r="AK11" i="31"/>
  <c r="AI11" i="30" s="1"/>
  <c r="AK10" i="31"/>
  <c r="A10" i="31" s="1"/>
  <c r="AK12" i="31"/>
  <c r="A12" i="31" s="1"/>
  <c r="AK9" i="31"/>
  <c r="AK14" i="31"/>
  <c r="A14" i="31" s="1"/>
  <c r="AH13" i="29"/>
  <c r="AJ13" i="29" s="1"/>
  <c r="AH11" i="20"/>
  <c r="AJ11" i="20" s="1"/>
  <c r="AH16" i="21"/>
  <c r="AJ16" i="21" s="1"/>
  <c r="AH8" i="20"/>
  <c r="AJ8" i="20" s="1"/>
  <c r="AH19" i="30"/>
  <c r="AJ19" i="30" s="1"/>
  <c r="AK19" i="31"/>
  <c r="AI19" i="30" s="1"/>
  <c r="AH9" i="21"/>
  <c r="AJ9" i="21" s="1"/>
  <c r="AH10" i="21"/>
  <c r="AJ10" i="21" s="1"/>
  <c r="AH17" i="30"/>
  <c r="AJ17" i="30" s="1"/>
  <c r="AK17" i="31"/>
  <c r="AI17" i="30" s="1"/>
  <c r="A14" i="32"/>
  <c r="A15" i="32"/>
  <c r="A17" i="32"/>
  <c r="A12" i="32"/>
  <c r="AI16" i="31"/>
  <c r="A10" i="32"/>
  <c r="AI11" i="31"/>
  <c r="A9" i="32"/>
  <c r="A8" i="32"/>
  <c r="A19" i="32"/>
  <c r="A13" i="32"/>
  <c r="A18" i="32"/>
  <c r="A25" i="31" l="1"/>
  <c r="AI20" i="30"/>
  <c r="A22" i="31"/>
  <c r="AK24" i="30"/>
  <c r="A24" i="30" s="1"/>
  <c r="AK23" i="30"/>
  <c r="AK21" i="30"/>
  <c r="AK22" i="30"/>
  <c r="AK20" i="30"/>
  <c r="AH22" i="28"/>
  <c r="AJ22" i="28" s="1"/>
  <c r="AH22" i="26" s="1"/>
  <c r="AJ22" i="26" s="1"/>
  <c r="AH22" i="25" s="1"/>
  <c r="AJ22" i="25" s="1"/>
  <c r="AH22" i="24" s="1"/>
  <c r="AJ22" i="24" s="1"/>
  <c r="AH22" i="23" s="1"/>
  <c r="AJ22" i="23" s="1"/>
  <c r="AH22" i="22" s="1"/>
  <c r="AJ22" i="22" s="1"/>
  <c r="AH22" i="21" s="1"/>
  <c r="AJ22" i="21" s="1"/>
  <c r="AH22" i="20" s="1"/>
  <c r="AJ22" i="20" s="1"/>
  <c r="AH22" i="10" s="1"/>
  <c r="AJ22" i="10" s="1"/>
  <c r="AH22" i="18" s="1"/>
  <c r="AJ22" i="18" s="1"/>
  <c r="AH22" i="7" s="1"/>
  <c r="AJ22" i="7" s="1"/>
  <c r="AH22" i="15" s="1"/>
  <c r="AJ22" i="15" s="1"/>
  <c r="AH22" i="14" s="1"/>
  <c r="AJ22" i="14" s="1"/>
  <c r="AH22" i="13" s="1"/>
  <c r="AJ22" i="13" s="1"/>
  <c r="AH22" i="12" s="1"/>
  <c r="AJ22" i="12" s="1"/>
  <c r="AH22" i="11" s="1"/>
  <c r="AJ22" i="11" s="1"/>
  <c r="AH22" i="6" s="1"/>
  <c r="AJ22" i="6" s="1"/>
  <c r="AH22" i="2" s="1"/>
  <c r="AJ22" i="2" s="1"/>
  <c r="AH22" i="3" s="1"/>
  <c r="AJ22" i="3" s="1"/>
  <c r="AH22" i="4" s="1"/>
  <c r="AJ22" i="4" s="1"/>
  <c r="AH22" i="5" s="1"/>
  <c r="AJ22" i="5" s="1"/>
  <c r="AH22" i="27" s="1"/>
  <c r="AJ22" i="27" s="1"/>
  <c r="AH22" i="16" s="1"/>
  <c r="AJ22" i="16" s="1"/>
  <c r="AH22" i="34" s="1"/>
  <c r="AJ22" i="34" s="1"/>
  <c r="AI23" i="30"/>
  <c r="A23" i="31"/>
  <c r="A24" i="31"/>
  <c r="AI24" i="30"/>
  <c r="AI21" i="30"/>
  <c r="A21" i="31"/>
  <c r="A26" i="31"/>
  <c r="AI9" i="30"/>
  <c r="A9" i="31"/>
  <c r="A11" i="31"/>
  <c r="AI8" i="30"/>
  <c r="AI16" i="30"/>
  <c r="A19" i="31"/>
  <c r="AI14" i="30"/>
  <c r="AI15" i="30"/>
  <c r="AI12" i="30"/>
  <c r="AI13" i="30"/>
  <c r="AI10" i="30"/>
  <c r="AK18" i="30"/>
  <c r="AI18" i="29" s="1"/>
  <c r="AK15" i="30"/>
  <c r="A15" i="30" s="1"/>
  <c r="AK16" i="30"/>
  <c r="AI16" i="29" s="1"/>
  <c r="A17" i="31"/>
  <c r="AH9" i="20"/>
  <c r="AJ9" i="20" s="1"/>
  <c r="AK8" i="30"/>
  <c r="AI8" i="29" s="1"/>
  <c r="AH16" i="20"/>
  <c r="AJ16" i="20" s="1"/>
  <c r="AH18" i="28"/>
  <c r="AJ18" i="28" s="1"/>
  <c r="AH18" i="26" s="1"/>
  <c r="AJ18" i="26" s="1"/>
  <c r="AH18" i="25" s="1"/>
  <c r="AJ18" i="25" s="1"/>
  <c r="AH18" i="24" s="1"/>
  <c r="AJ18" i="24" s="1"/>
  <c r="AH18" i="23" s="1"/>
  <c r="AJ18" i="23" s="1"/>
  <c r="AH18" i="22" s="1"/>
  <c r="AJ18" i="22" s="1"/>
  <c r="AH18" i="21" s="1"/>
  <c r="AJ18" i="21" s="1"/>
  <c r="AH18" i="20" s="1"/>
  <c r="AJ18" i="20" s="1"/>
  <c r="AH18" i="10" s="1"/>
  <c r="AJ18" i="10" s="1"/>
  <c r="AK12" i="30"/>
  <c r="AI12" i="29" s="1"/>
  <c r="AK9" i="30"/>
  <c r="AI9" i="29" s="1"/>
  <c r="AH14" i="20"/>
  <c r="AJ14" i="20" s="1"/>
  <c r="AK14" i="30"/>
  <c r="AI14" i="29" s="1"/>
  <c r="AK11" i="30"/>
  <c r="AI11" i="29" s="1"/>
  <c r="AK13" i="30"/>
  <c r="A13" i="30" s="1"/>
  <c r="AI18" i="30"/>
  <c r="AH17" i="29"/>
  <c r="AJ17" i="29" s="1"/>
  <c r="AK17" i="30"/>
  <c r="A17" i="30" s="1"/>
  <c r="AH19" i="29"/>
  <c r="AJ19" i="29" s="1"/>
  <c r="AK19" i="30"/>
  <c r="AI19" i="29" s="1"/>
  <c r="AK10" i="30"/>
  <c r="A10" i="30" s="1"/>
  <c r="AH8" i="10"/>
  <c r="AJ8" i="10" s="1"/>
  <c r="AH11" i="10"/>
  <c r="AJ11" i="10" s="1"/>
  <c r="AH10" i="20"/>
  <c r="AJ10" i="20" s="1"/>
  <c r="AK20" i="29" l="1"/>
  <c r="AI19" i="28" s="1"/>
  <c r="AK21" i="29"/>
  <c r="A21" i="29" s="1"/>
  <c r="AI24" i="29"/>
  <c r="AK25" i="29"/>
  <c r="A25" i="29" s="1"/>
  <c r="AK22" i="29"/>
  <c r="AI12" i="28" s="1"/>
  <c r="AH12" i="26"/>
  <c r="AJ12" i="26" s="1"/>
  <c r="AI20" i="29"/>
  <c r="A20" i="30"/>
  <c r="AI22" i="29"/>
  <c r="A22" i="30"/>
  <c r="AI21" i="29"/>
  <c r="A21" i="30"/>
  <c r="AI23" i="29"/>
  <c r="A23" i="30"/>
  <c r="AK24" i="29"/>
  <c r="A25" i="30"/>
  <c r="AI25" i="29"/>
  <c r="AK26" i="29"/>
  <c r="A26" i="30"/>
  <c r="AI26" i="29"/>
  <c r="AK23" i="29"/>
  <c r="A18" i="30"/>
  <c r="A9" i="30"/>
  <c r="AI13" i="29"/>
  <c r="A16" i="30"/>
  <c r="A8" i="30"/>
  <c r="A19" i="30"/>
  <c r="A14" i="30"/>
  <c r="A11" i="30"/>
  <c r="A12" i="30"/>
  <c r="AI15" i="29"/>
  <c r="AI17" i="29"/>
  <c r="AK18" i="29"/>
  <c r="A18" i="29" s="1"/>
  <c r="AK9" i="29"/>
  <c r="A9" i="29" s="1"/>
  <c r="AI10" i="29"/>
  <c r="AH10" i="10"/>
  <c r="AJ10" i="10" s="1"/>
  <c r="AH11" i="18"/>
  <c r="AJ11" i="18" s="1"/>
  <c r="AH15" i="28"/>
  <c r="AJ15" i="28" s="1"/>
  <c r="AH15" i="26" s="1"/>
  <c r="AJ15" i="26" s="1"/>
  <c r="AH15" i="25" s="1"/>
  <c r="AJ15" i="25" s="1"/>
  <c r="AH15" i="24" s="1"/>
  <c r="AJ15" i="24" s="1"/>
  <c r="AH15" i="23" s="1"/>
  <c r="AJ15" i="23" s="1"/>
  <c r="AH15" i="22" s="1"/>
  <c r="AJ15" i="22" s="1"/>
  <c r="AH15" i="21" s="1"/>
  <c r="AJ15" i="21" s="1"/>
  <c r="AH15" i="20" s="1"/>
  <c r="AJ15" i="20" s="1"/>
  <c r="AH15" i="10" s="1"/>
  <c r="AJ15" i="10" s="1"/>
  <c r="AH15" i="18" s="1"/>
  <c r="AJ15" i="18" s="1"/>
  <c r="AH15" i="7" s="1"/>
  <c r="AJ15" i="7" s="1"/>
  <c r="AK17" i="29"/>
  <c r="AK12" i="29"/>
  <c r="AH18" i="18"/>
  <c r="AJ18" i="18" s="1"/>
  <c r="AK13" i="29"/>
  <c r="AH9" i="10"/>
  <c r="AJ9" i="10" s="1"/>
  <c r="AH24" i="28"/>
  <c r="AJ24" i="28" s="1"/>
  <c r="AH24" i="26" s="1"/>
  <c r="AJ24" i="26" s="1"/>
  <c r="AH24" i="25" s="1"/>
  <c r="AJ24" i="25" s="1"/>
  <c r="AH24" i="24" s="1"/>
  <c r="AJ24" i="24" s="1"/>
  <c r="AH24" i="23" s="1"/>
  <c r="AJ24" i="23" s="1"/>
  <c r="AH24" i="22" s="1"/>
  <c r="AJ24" i="22" s="1"/>
  <c r="AH24" i="21" s="1"/>
  <c r="AJ24" i="21" s="1"/>
  <c r="AH24" i="20" s="1"/>
  <c r="AJ24" i="20" s="1"/>
  <c r="AH24" i="10" s="1"/>
  <c r="AJ24" i="10" s="1"/>
  <c r="AH24" i="18" s="1"/>
  <c r="AJ24" i="18" s="1"/>
  <c r="AH24" i="7" s="1"/>
  <c r="AJ24" i="7" s="1"/>
  <c r="AH24" i="15" s="1"/>
  <c r="AJ24" i="15" s="1"/>
  <c r="AH24" i="14" s="1"/>
  <c r="AJ24" i="14" s="1"/>
  <c r="AH24" i="13" s="1"/>
  <c r="AJ24" i="13" s="1"/>
  <c r="AH24" i="12" s="1"/>
  <c r="AJ24" i="12" s="1"/>
  <c r="AH24" i="11" s="1"/>
  <c r="AJ24" i="11" s="1"/>
  <c r="AH24" i="6" s="1"/>
  <c r="AJ24" i="6" s="1"/>
  <c r="AH24" i="2" s="1"/>
  <c r="AJ24" i="2" s="1"/>
  <c r="AH24" i="3" s="1"/>
  <c r="AJ24" i="3" s="1"/>
  <c r="AH24" i="4" s="1"/>
  <c r="AJ24" i="4" s="1"/>
  <c r="AH24" i="5" s="1"/>
  <c r="AJ24" i="5" s="1"/>
  <c r="AH24" i="27" s="1"/>
  <c r="AJ24" i="27" s="1"/>
  <c r="AH24" i="16" s="1"/>
  <c r="AJ24" i="16" s="1"/>
  <c r="AH24" i="34" s="1"/>
  <c r="AJ24" i="34" s="1"/>
  <c r="AK19" i="29"/>
  <c r="AH8" i="18"/>
  <c r="AJ8" i="18" s="1"/>
  <c r="AH14" i="10"/>
  <c r="AJ14" i="10" s="1"/>
  <c r="AK11" i="29"/>
  <c r="AH13" i="26"/>
  <c r="AJ13" i="26" s="1"/>
  <c r="AK8" i="29"/>
  <c r="AK10" i="29"/>
  <c r="AK16" i="29"/>
  <c r="AH16" i="10"/>
  <c r="AJ16" i="10" s="1"/>
  <c r="AK15" i="29"/>
  <c r="AK14" i="29"/>
  <c r="A20" i="29" l="1"/>
  <c r="AK13" i="28"/>
  <c r="A13" i="28" s="1"/>
  <c r="A22" i="29"/>
  <c r="AI13" i="28"/>
  <c r="AK12" i="28"/>
  <c r="AK19" i="28"/>
  <c r="AI20" i="28"/>
  <c r="A23" i="29"/>
  <c r="A26" i="29"/>
  <c r="AK14" i="28"/>
  <c r="AK20" i="28"/>
  <c r="AH12" i="25"/>
  <c r="AJ12" i="25" s="1"/>
  <c r="AI14" i="28"/>
  <c r="A24" i="29"/>
  <c r="AK16" i="28"/>
  <c r="AK17" i="28"/>
  <c r="AI8" i="28"/>
  <c r="AK9" i="28"/>
  <c r="A9" i="28" s="1"/>
  <c r="AI16" i="28"/>
  <c r="AK23" i="28"/>
  <c r="A23" i="28" s="1"/>
  <c r="AK22" i="28"/>
  <c r="A22" i="28" s="1"/>
  <c r="AK18" i="28"/>
  <c r="A18" i="28" s="1"/>
  <c r="AK8" i="28"/>
  <c r="AK11" i="28"/>
  <c r="A11" i="28" s="1"/>
  <c r="AK21" i="28"/>
  <c r="AH14" i="18"/>
  <c r="AJ14" i="18" s="1"/>
  <c r="AH17" i="26"/>
  <c r="AJ17" i="26" s="1"/>
  <c r="AK15" i="28"/>
  <c r="AI9" i="28"/>
  <c r="A14" i="29"/>
  <c r="A19" i="29"/>
  <c r="AI24" i="28"/>
  <c r="A16" i="29"/>
  <c r="AI23" i="28"/>
  <c r="AH8" i="7"/>
  <c r="AJ8" i="7" s="1"/>
  <c r="AH19" i="26"/>
  <c r="AJ19" i="26" s="1"/>
  <c r="AK24" i="28"/>
  <c r="AH18" i="7"/>
  <c r="AJ18" i="7" s="1"/>
  <c r="AH11" i="7"/>
  <c r="AJ11" i="7" s="1"/>
  <c r="A10" i="29"/>
  <c r="AI17" i="28"/>
  <c r="AH15" i="15"/>
  <c r="AJ15" i="15" s="1"/>
  <c r="AI22" i="28"/>
  <c r="A12" i="29"/>
  <c r="AH16" i="18"/>
  <c r="AJ16" i="18" s="1"/>
  <c r="A15" i="29"/>
  <c r="AI11" i="28"/>
  <c r="AH13" i="25"/>
  <c r="AJ13" i="25" s="1"/>
  <c r="AH13" i="24" s="1"/>
  <c r="AI18" i="28"/>
  <c r="A13" i="29"/>
  <c r="A11" i="29"/>
  <c r="AI10" i="28"/>
  <c r="A17" i="29"/>
  <c r="AI15" i="28"/>
  <c r="AK10" i="28"/>
  <c r="AI21" i="28"/>
  <c r="A8" i="29"/>
  <c r="AH9" i="18"/>
  <c r="AJ9" i="18" s="1"/>
  <c r="AH10" i="18"/>
  <c r="AJ10" i="18" s="1"/>
  <c r="AI10" i="26" l="1"/>
  <c r="AI18" i="26"/>
  <c r="AI8" i="26"/>
  <c r="AI21" i="26"/>
  <c r="AK21" i="26"/>
  <c r="A21" i="26" s="1"/>
  <c r="AI23" i="26"/>
  <c r="A20" i="28"/>
  <c r="AI24" i="26"/>
  <c r="A14" i="28"/>
  <c r="AK24" i="26"/>
  <c r="AK23" i="26"/>
  <c r="AI20" i="26"/>
  <c r="A19" i="28"/>
  <c r="AK22" i="26"/>
  <c r="A12" i="28"/>
  <c r="AI22" i="26"/>
  <c r="AK20" i="26"/>
  <c r="AH12" i="24"/>
  <c r="AJ12" i="24" s="1"/>
  <c r="AI9" i="26"/>
  <c r="A8" i="28"/>
  <c r="A16" i="28"/>
  <c r="AI13" i="26"/>
  <c r="A17" i="28"/>
  <c r="AI14" i="26"/>
  <c r="AI16" i="26"/>
  <c r="AI12" i="26"/>
  <c r="A21" i="28"/>
  <c r="AI15" i="26"/>
  <c r="AK13" i="26"/>
  <c r="A13" i="26" s="1"/>
  <c r="AK16" i="26"/>
  <c r="A16" i="26" s="1"/>
  <c r="A10" i="28"/>
  <c r="AI11" i="26"/>
  <c r="AH8" i="15"/>
  <c r="AJ8" i="15" s="1"/>
  <c r="AK12" i="26"/>
  <c r="AK9" i="26"/>
  <c r="AH9" i="7"/>
  <c r="AJ9" i="7" s="1"/>
  <c r="AJ13" i="24"/>
  <c r="AK8" i="26"/>
  <c r="AK11" i="26"/>
  <c r="A11" i="26" s="1"/>
  <c r="AH11" i="15"/>
  <c r="AJ11" i="15" s="1"/>
  <c r="AK18" i="26"/>
  <c r="AK14" i="26"/>
  <c r="AH18" i="15"/>
  <c r="AJ18" i="15" s="1"/>
  <c r="AK15" i="26"/>
  <c r="AH14" i="7"/>
  <c r="AJ14" i="7" s="1"/>
  <c r="AH10" i="7"/>
  <c r="AJ10" i="7" s="1"/>
  <c r="AH16" i="7"/>
  <c r="AJ16" i="7" s="1"/>
  <c r="A24" i="28"/>
  <c r="AI19" i="26"/>
  <c r="AK10" i="26"/>
  <c r="A15" i="28"/>
  <c r="AI17" i="26"/>
  <c r="AH15" i="14"/>
  <c r="AJ15" i="14" s="1"/>
  <c r="AH19" i="25"/>
  <c r="AJ19" i="25" s="1"/>
  <c r="AK19" i="26"/>
  <c r="AH17" i="25"/>
  <c r="AJ17" i="25" s="1"/>
  <c r="AK17" i="26"/>
  <c r="AK23" i="25" l="1"/>
  <c r="AI23" i="24" s="1"/>
  <c r="AK21" i="25"/>
  <c r="A21" i="25" s="1"/>
  <c r="AK24" i="25"/>
  <c r="A24" i="25" s="1"/>
  <c r="AI21" i="25"/>
  <c r="AI22" i="25"/>
  <c r="A22" i="26"/>
  <c r="AK22" i="25"/>
  <c r="AH12" i="23"/>
  <c r="AJ12" i="23" s="1"/>
  <c r="A25" i="26"/>
  <c r="AI23" i="25"/>
  <c r="A23" i="26"/>
  <c r="AI24" i="25"/>
  <c r="A24" i="26"/>
  <c r="A26" i="26"/>
  <c r="AK20" i="25"/>
  <c r="AI20" i="25"/>
  <c r="A20" i="26"/>
  <c r="AI13" i="25"/>
  <c r="AK13" i="25"/>
  <c r="AI13" i="24" s="1"/>
  <c r="AI16" i="25"/>
  <c r="AK9" i="25"/>
  <c r="A9" i="25" s="1"/>
  <c r="AI19" i="25"/>
  <c r="A19" i="26"/>
  <c r="AH16" i="15"/>
  <c r="AJ16" i="15" s="1"/>
  <c r="AK16" i="25"/>
  <c r="AK12" i="25"/>
  <c r="AH13" i="23"/>
  <c r="AJ13" i="23" s="1"/>
  <c r="AH8" i="14"/>
  <c r="AJ8" i="14" s="1"/>
  <c r="AH19" i="24"/>
  <c r="AJ19" i="24" s="1"/>
  <c r="AK19" i="25"/>
  <c r="AH18" i="14"/>
  <c r="AJ18" i="14" s="1"/>
  <c r="AH11" i="14"/>
  <c r="AJ11" i="14" s="1"/>
  <c r="AH14" i="15"/>
  <c r="AJ14" i="15" s="1"/>
  <c r="AK11" i="25"/>
  <c r="AK10" i="25"/>
  <c r="A14" i="26"/>
  <c r="AI14" i="25"/>
  <c r="A17" i="26"/>
  <c r="AI17" i="25"/>
  <c r="A10" i="26"/>
  <c r="AI10" i="25"/>
  <c r="AK18" i="25"/>
  <c r="AH9" i="15"/>
  <c r="AJ9" i="15" s="1"/>
  <c r="AH17" i="24"/>
  <c r="AJ17" i="24" s="1"/>
  <c r="AK17" i="25"/>
  <c r="AH15" i="13"/>
  <c r="AJ15" i="13" s="1"/>
  <c r="AK14" i="25"/>
  <c r="AK15" i="25"/>
  <c r="AI11" i="25"/>
  <c r="A9" i="26"/>
  <c r="AI9" i="25"/>
  <c r="AH10" i="15"/>
  <c r="AJ10" i="15" s="1"/>
  <c r="AK8" i="25"/>
  <c r="A15" i="26"/>
  <c r="AI15" i="25"/>
  <c r="A18" i="26"/>
  <c r="AI18" i="25"/>
  <c r="A8" i="26"/>
  <c r="AI8" i="25"/>
  <c r="A12" i="26"/>
  <c r="AI12" i="25"/>
  <c r="AI21" i="24" l="1"/>
  <c r="A23" i="25"/>
  <c r="AK21" i="24"/>
  <c r="A21" i="24" s="1"/>
  <c r="AI24" i="24"/>
  <c r="AK22" i="24"/>
  <c r="AH12" i="22"/>
  <c r="AJ12" i="22" s="1"/>
  <c r="AI22" i="24"/>
  <c r="A22" i="25"/>
  <c r="A25" i="25"/>
  <c r="AK23" i="24"/>
  <c r="AK20" i="24"/>
  <c r="A26" i="25"/>
  <c r="A20" i="25"/>
  <c r="AI20" i="24"/>
  <c r="AK24" i="24"/>
  <c r="A13" i="25"/>
  <c r="AI9" i="24"/>
  <c r="AK13" i="24"/>
  <c r="AI13" i="23" s="1"/>
  <c r="AK10" i="24"/>
  <c r="AI10" i="23" s="1"/>
  <c r="AK9" i="24"/>
  <c r="A9" i="24" s="1"/>
  <c r="AK14" i="24"/>
  <c r="AI14" i="23" s="1"/>
  <c r="A8" i="25"/>
  <c r="AI8" i="24"/>
  <c r="AH8" i="13"/>
  <c r="AJ8" i="13" s="1"/>
  <c r="AH16" i="14"/>
  <c r="AJ16" i="14" s="1"/>
  <c r="AH10" i="14"/>
  <c r="AJ10" i="14" s="1"/>
  <c r="AK18" i="24"/>
  <c r="AH15" i="12"/>
  <c r="AJ15" i="12" s="1"/>
  <c r="A10" i="25"/>
  <c r="AI10" i="24"/>
  <c r="AH11" i="13"/>
  <c r="AJ11" i="13" s="1"/>
  <c r="AI19" i="24"/>
  <c r="A19" i="25"/>
  <c r="AH13" i="22"/>
  <c r="AJ13" i="22" s="1"/>
  <c r="AH9" i="14"/>
  <c r="AJ9" i="14" s="1"/>
  <c r="A11" i="25"/>
  <c r="AI11" i="24"/>
  <c r="AK15" i="24"/>
  <c r="AH17" i="23"/>
  <c r="AJ17" i="23" s="1"/>
  <c r="AK17" i="24"/>
  <c r="AH18" i="13"/>
  <c r="AJ18" i="13" s="1"/>
  <c r="AH19" i="23"/>
  <c r="AJ19" i="23" s="1"/>
  <c r="AK19" i="24"/>
  <c r="AI14" i="24"/>
  <c r="A14" i="25"/>
  <c r="AK12" i="24"/>
  <c r="AK16" i="24"/>
  <c r="A18" i="25"/>
  <c r="AI18" i="24"/>
  <c r="AH14" i="14"/>
  <c r="AJ14" i="14" s="1"/>
  <c r="AK8" i="24"/>
  <c r="A12" i="25"/>
  <c r="AI12" i="24"/>
  <c r="A17" i="25"/>
  <c r="AI17" i="24"/>
  <c r="AK11" i="24"/>
  <c r="A15" i="25"/>
  <c r="AI15" i="24"/>
  <c r="A16" i="25"/>
  <c r="AI16" i="24"/>
  <c r="AI21" i="23" l="1"/>
  <c r="AI24" i="23"/>
  <c r="A24" i="24"/>
  <c r="AK23" i="23"/>
  <c r="AK24" i="23"/>
  <c r="AK22" i="23"/>
  <c r="AK21" i="23"/>
  <c r="AK20" i="23"/>
  <c r="AI20" i="23"/>
  <c r="A20" i="24"/>
  <c r="A23" i="24"/>
  <c r="AI23" i="23"/>
  <c r="AH12" i="21"/>
  <c r="AJ12" i="21" s="1"/>
  <c r="AI22" i="23"/>
  <c r="A22" i="24"/>
  <c r="AI9" i="23"/>
  <c r="A13" i="24"/>
  <c r="A10" i="24"/>
  <c r="A14" i="24"/>
  <c r="AK18" i="23"/>
  <c r="A18" i="23" s="1"/>
  <c r="AK11" i="23"/>
  <c r="AI11" i="22" s="1"/>
  <c r="AK14" i="23"/>
  <c r="AI14" i="22" s="1"/>
  <c r="AK9" i="23"/>
  <c r="A9" i="23" s="1"/>
  <c r="AK12" i="23"/>
  <c r="A12" i="23" s="1"/>
  <c r="AK8" i="23"/>
  <c r="AI8" i="22" s="1"/>
  <c r="AK16" i="23"/>
  <c r="A16" i="23" s="1"/>
  <c r="AK10" i="23"/>
  <c r="AI10" i="22" s="1"/>
  <c r="AK15" i="23"/>
  <c r="A15" i="23" s="1"/>
  <c r="AH14" i="13"/>
  <c r="AJ14" i="13" s="1"/>
  <c r="AH10" i="13"/>
  <c r="AJ10" i="13" s="1"/>
  <c r="AH8" i="12"/>
  <c r="AJ8" i="12" s="1"/>
  <c r="A17" i="24"/>
  <c r="AI17" i="23"/>
  <c r="AH17" i="22"/>
  <c r="AJ17" i="22" s="1"/>
  <c r="AK17" i="23"/>
  <c r="AH11" i="12"/>
  <c r="AJ11" i="12" s="1"/>
  <c r="A11" i="24"/>
  <c r="AI11" i="23"/>
  <c r="AI16" i="23"/>
  <c r="A16" i="24"/>
  <c r="AI19" i="23"/>
  <c r="A19" i="24"/>
  <c r="A12" i="24"/>
  <c r="AI12" i="23"/>
  <c r="AH19" i="22"/>
  <c r="AJ19" i="22" s="1"/>
  <c r="AK19" i="23"/>
  <c r="AI15" i="23"/>
  <c r="A15" i="24"/>
  <c r="AH9" i="13"/>
  <c r="AJ9" i="13" s="1"/>
  <c r="AH15" i="11"/>
  <c r="AJ15" i="11" s="1"/>
  <c r="AK13" i="23"/>
  <c r="A8" i="24"/>
  <c r="AI8" i="23"/>
  <c r="AH18" i="12"/>
  <c r="AJ18" i="12" s="1"/>
  <c r="AH13" i="21"/>
  <c r="AJ13" i="21" s="1"/>
  <c r="AI18" i="23"/>
  <c r="A18" i="24"/>
  <c r="AH16" i="13"/>
  <c r="AJ16" i="13" s="1"/>
  <c r="AK24" i="22" l="1"/>
  <c r="AI24" i="21" s="1"/>
  <c r="AI25" i="22"/>
  <c r="AK21" i="22"/>
  <c r="A21" i="22" s="1"/>
  <c r="AK25" i="22"/>
  <c r="AK23" i="22"/>
  <c r="AI23" i="21" s="1"/>
  <c r="AK26" i="22"/>
  <c r="A26" i="22" s="1"/>
  <c r="AK22" i="22"/>
  <c r="A22" i="22" s="1"/>
  <c r="AI20" i="22"/>
  <c r="A20" i="23"/>
  <c r="A21" i="23"/>
  <c r="AI21" i="22"/>
  <c r="A22" i="23"/>
  <c r="AI22" i="22"/>
  <c r="AK20" i="22"/>
  <c r="AI24" i="22"/>
  <c r="A24" i="23"/>
  <c r="AI23" i="22"/>
  <c r="A23" i="23"/>
  <c r="AH12" i="20"/>
  <c r="AJ12" i="20" s="1"/>
  <c r="AI26" i="22"/>
  <c r="AI18" i="22"/>
  <c r="A10" i="23"/>
  <c r="A8" i="23"/>
  <c r="A11" i="23"/>
  <c r="AI16" i="22"/>
  <c r="AI9" i="22"/>
  <c r="AI15" i="22"/>
  <c r="AK8" i="22"/>
  <c r="AI8" i="21" s="1"/>
  <c r="AK13" i="22"/>
  <c r="AI13" i="21" s="1"/>
  <c r="AK15" i="22"/>
  <c r="A15" i="22" s="1"/>
  <c r="AK14" i="22"/>
  <c r="AI14" i="21" s="1"/>
  <c r="AK10" i="22"/>
  <c r="A10" i="22" s="1"/>
  <c r="AI12" i="22"/>
  <c r="AK11" i="22"/>
  <c r="AI11" i="21" s="1"/>
  <c r="A14" i="23"/>
  <c r="AH9" i="12"/>
  <c r="AJ9" i="12" s="1"/>
  <c r="AH14" i="12"/>
  <c r="AJ14" i="12" s="1"/>
  <c r="AH11" i="11"/>
  <c r="AJ11" i="11" s="1"/>
  <c r="AH8" i="11"/>
  <c r="AJ8" i="11" s="1"/>
  <c r="AH13" i="20"/>
  <c r="AJ13" i="20" s="1"/>
  <c r="A19" i="23"/>
  <c r="AI19" i="22"/>
  <c r="AK18" i="22"/>
  <c r="A17" i="23"/>
  <c r="AI17" i="22"/>
  <c r="AH19" i="21"/>
  <c r="AJ19" i="21" s="1"/>
  <c r="AK19" i="22"/>
  <c r="AK16" i="22"/>
  <c r="AH17" i="21"/>
  <c r="AJ17" i="21" s="1"/>
  <c r="AK17" i="22"/>
  <c r="AH10" i="12"/>
  <c r="AJ10" i="12" s="1"/>
  <c r="A13" i="23"/>
  <c r="AI13" i="22"/>
  <c r="AH16" i="12"/>
  <c r="AJ16" i="12" s="1"/>
  <c r="AH18" i="11"/>
  <c r="AJ18" i="11" s="1"/>
  <c r="AH15" i="6"/>
  <c r="AJ15" i="6" s="1"/>
  <c r="AH15" i="2" s="1"/>
  <c r="AK12" i="22"/>
  <c r="AK9" i="22"/>
  <c r="AI21" i="21" l="1"/>
  <c r="AI22" i="21"/>
  <c r="A24" i="22"/>
  <c r="A23" i="22"/>
  <c r="A25" i="22"/>
  <c r="AK23" i="21"/>
  <c r="AI23" i="20" s="1"/>
  <c r="AH12" i="10"/>
  <c r="AJ12" i="10" s="1"/>
  <c r="AK20" i="21"/>
  <c r="AK24" i="21"/>
  <c r="AK21" i="21"/>
  <c r="A20" i="22"/>
  <c r="AI20" i="21"/>
  <c r="AK22" i="21"/>
  <c r="AI15" i="21"/>
  <c r="A8" i="22"/>
  <c r="A14" i="22"/>
  <c r="AI10" i="21"/>
  <c r="A13" i="22"/>
  <c r="A11" i="22"/>
  <c r="A16" i="22"/>
  <c r="AI16" i="21"/>
  <c r="AK16" i="21"/>
  <c r="A9" i="22"/>
  <c r="AI9" i="21"/>
  <c r="AK12" i="21"/>
  <c r="AH8" i="6"/>
  <c r="AJ8" i="6" s="1"/>
  <c r="AH8" i="2" s="1"/>
  <c r="AK9" i="21"/>
  <c r="AH9" i="11"/>
  <c r="AJ9" i="11" s="1"/>
  <c r="AH17" i="20"/>
  <c r="AJ17" i="20" s="1"/>
  <c r="AK17" i="21"/>
  <c r="AH18" i="6"/>
  <c r="AJ18" i="6" s="1"/>
  <c r="AH18" i="2" s="1"/>
  <c r="AH19" i="20"/>
  <c r="AJ19" i="20" s="1"/>
  <c r="AK19" i="21"/>
  <c r="AK14" i="21"/>
  <c r="AK10" i="21"/>
  <c r="A19" i="22"/>
  <c r="AI19" i="21"/>
  <c r="AJ15" i="2"/>
  <c r="AH16" i="11"/>
  <c r="AJ16" i="11" s="1"/>
  <c r="AH11" i="6"/>
  <c r="AJ11" i="6" s="1"/>
  <c r="AH11" i="2" s="1"/>
  <c r="AK18" i="21"/>
  <c r="AK11" i="21"/>
  <c r="A12" i="22"/>
  <c r="AI12" i="21"/>
  <c r="AH10" i="11"/>
  <c r="AJ10" i="11" s="1"/>
  <c r="AK13" i="21"/>
  <c r="A17" i="22"/>
  <c r="AI17" i="21"/>
  <c r="A18" i="22"/>
  <c r="AI18" i="21"/>
  <c r="AH13" i="10"/>
  <c r="AJ13" i="10" s="1"/>
  <c r="AK15" i="21"/>
  <c r="AK8" i="21"/>
  <c r="AH14" i="11"/>
  <c r="AJ14" i="11" s="1"/>
  <c r="A23" i="21" l="1"/>
  <c r="AI24" i="20"/>
  <c r="A24" i="21"/>
  <c r="A20" i="21"/>
  <c r="AI20" i="20"/>
  <c r="AK23" i="20"/>
  <c r="AK20" i="20"/>
  <c r="AK21" i="20"/>
  <c r="AI22" i="20"/>
  <c r="A22" i="21"/>
  <c r="AK22" i="20"/>
  <c r="AK24" i="20"/>
  <c r="A21" i="21"/>
  <c r="AI21" i="20"/>
  <c r="AH12" i="18"/>
  <c r="AJ12" i="18" s="1"/>
  <c r="AK13" i="20"/>
  <c r="AI13" i="10" s="1"/>
  <c r="AK10" i="20"/>
  <c r="AI10" i="10" s="1"/>
  <c r="AK14" i="20"/>
  <c r="AI14" i="10" s="1"/>
  <c r="AH15" i="3"/>
  <c r="AI19" i="20"/>
  <c r="A19" i="21"/>
  <c r="AH9" i="6"/>
  <c r="AJ9" i="6" s="1"/>
  <c r="AI12" i="20"/>
  <c r="A12" i="21"/>
  <c r="AK16" i="20"/>
  <c r="AH13" i="18"/>
  <c r="AJ13" i="18" s="1"/>
  <c r="AI18" i="20"/>
  <c r="A18" i="21"/>
  <c r="AH19" i="10"/>
  <c r="AJ19" i="10" s="1"/>
  <c r="AK19" i="20"/>
  <c r="AK9" i="20"/>
  <c r="AI14" i="20"/>
  <c r="A14" i="21"/>
  <c r="AH10" i="6"/>
  <c r="AJ10" i="6" s="1"/>
  <c r="AH10" i="2" s="1"/>
  <c r="AK15" i="20"/>
  <c r="AK11" i="20"/>
  <c r="AH14" i="6"/>
  <c r="AJ14" i="6" s="1"/>
  <c r="AH14" i="2" s="1"/>
  <c r="AJ11" i="2"/>
  <c r="AJ18" i="2"/>
  <c r="AI9" i="20"/>
  <c r="A9" i="21"/>
  <c r="AK18" i="20"/>
  <c r="A8" i="21"/>
  <c r="AI8" i="20"/>
  <c r="AI15" i="20"/>
  <c r="A15" i="21"/>
  <c r="A11" i="21"/>
  <c r="AI11" i="20"/>
  <c r="A17" i="21"/>
  <c r="AI17" i="20"/>
  <c r="AJ8" i="2"/>
  <c r="AK8" i="20"/>
  <c r="A13" i="21"/>
  <c r="AI13" i="20"/>
  <c r="AH16" i="6"/>
  <c r="AJ16" i="6" s="1"/>
  <c r="AH16" i="2" s="1"/>
  <c r="A10" i="21"/>
  <c r="AI10" i="20"/>
  <c r="AH17" i="10"/>
  <c r="AJ17" i="10" s="1"/>
  <c r="AK17" i="20"/>
  <c r="AI16" i="20"/>
  <c r="A16" i="21"/>
  <c r="AK12" i="20"/>
  <c r="AK21" i="10" l="1"/>
  <c r="A21" i="10" s="1"/>
  <c r="AK22" i="10"/>
  <c r="AK24" i="10"/>
  <c r="AI21" i="10"/>
  <c r="A21" i="20"/>
  <c r="AK20" i="10"/>
  <c r="A20" i="20"/>
  <c r="AI20" i="10"/>
  <c r="AK23" i="10"/>
  <c r="A23" i="20"/>
  <c r="AI23" i="10"/>
  <c r="AH12" i="7"/>
  <c r="AJ12" i="7" s="1"/>
  <c r="A24" i="20"/>
  <c r="AI24" i="10"/>
  <c r="AI22" i="10"/>
  <c r="A22" i="20"/>
  <c r="AH9" i="2"/>
  <c r="AJ9" i="2" s="1"/>
  <c r="AJ15" i="3"/>
  <c r="AH15" i="4" s="1"/>
  <c r="AJ15" i="4" s="1"/>
  <c r="A14" i="20"/>
  <c r="A13" i="20"/>
  <c r="A10" i="20"/>
  <c r="AK9" i="10"/>
  <c r="A9" i="10" s="1"/>
  <c r="AK10" i="10"/>
  <c r="A10" i="10" s="1"/>
  <c r="AK16" i="10"/>
  <c r="A16" i="10" s="1"/>
  <c r="AH8" i="3"/>
  <c r="AK11" i="10"/>
  <c r="AI9" i="10"/>
  <c r="A9" i="20"/>
  <c r="A12" i="20"/>
  <c r="AI12" i="10"/>
  <c r="AH11" i="3"/>
  <c r="A17" i="20"/>
  <c r="AI17" i="10"/>
  <c r="AJ16" i="2"/>
  <c r="AI18" i="10"/>
  <c r="A18" i="20"/>
  <c r="AH17" i="18"/>
  <c r="AJ17" i="18" s="1"/>
  <c r="AK17" i="10"/>
  <c r="AK8" i="10"/>
  <c r="AK12" i="10"/>
  <c r="AJ14" i="2"/>
  <c r="AK13" i="10"/>
  <c r="A16" i="20"/>
  <c r="AI16" i="10"/>
  <c r="AI15" i="10"/>
  <c r="A15" i="20"/>
  <c r="AK15" i="10"/>
  <c r="AH13" i="7"/>
  <c r="AJ13" i="7" s="1"/>
  <c r="AK14" i="10"/>
  <c r="AH18" i="3"/>
  <c r="AJ10" i="2"/>
  <c r="AI19" i="10"/>
  <c r="A19" i="20"/>
  <c r="A8" i="20"/>
  <c r="AI8" i="10"/>
  <c r="AK18" i="10"/>
  <c r="A11" i="20"/>
  <c r="AI11" i="10"/>
  <c r="AH19" i="18"/>
  <c r="AJ19" i="18" s="1"/>
  <c r="AK19" i="10"/>
  <c r="AK22" i="18" l="1"/>
  <c r="AI22" i="7" s="1"/>
  <c r="AK24" i="18"/>
  <c r="AI24" i="7" s="1"/>
  <c r="AK20" i="18"/>
  <c r="AI20" i="7" s="1"/>
  <c r="AK21" i="18"/>
  <c r="A21" i="18" s="1"/>
  <c r="AI21" i="18"/>
  <c r="AK23" i="18"/>
  <c r="A23" i="18" s="1"/>
  <c r="AI20" i="18"/>
  <c r="A20" i="10"/>
  <c r="A26" i="10"/>
  <c r="AH12" i="15"/>
  <c r="AJ12" i="15" s="1"/>
  <c r="A24" i="10"/>
  <c r="AI24" i="18"/>
  <c r="A25" i="10"/>
  <c r="A22" i="10"/>
  <c r="AI22" i="18"/>
  <c r="AI23" i="18"/>
  <c r="A23" i="10"/>
  <c r="AJ8" i="3"/>
  <c r="AH8" i="4" s="1"/>
  <c r="AJ8" i="4" s="1"/>
  <c r="AJ11" i="3"/>
  <c r="AH11" i="4" s="1"/>
  <c r="AJ11" i="4" s="1"/>
  <c r="AJ18" i="3"/>
  <c r="AH18" i="4" s="1"/>
  <c r="AJ18" i="4" s="1"/>
  <c r="AI9" i="18"/>
  <c r="AI16" i="18"/>
  <c r="AI10" i="18"/>
  <c r="AK9" i="18"/>
  <c r="AI9" i="7" s="1"/>
  <c r="AK13" i="18"/>
  <c r="AI13" i="7" s="1"/>
  <c r="AI19" i="18"/>
  <c r="A19" i="10"/>
  <c r="AH19" i="7"/>
  <c r="AJ19" i="7" s="1"/>
  <c r="AK19" i="18"/>
  <c r="A14" i="10"/>
  <c r="AI14" i="18"/>
  <c r="AH13" i="15"/>
  <c r="AJ13" i="15" s="1"/>
  <c r="AK18" i="18"/>
  <c r="AH9" i="3"/>
  <c r="AH14" i="3"/>
  <c r="AK14" i="18"/>
  <c r="A15" i="10"/>
  <c r="AI15" i="18"/>
  <c r="AH16" i="3"/>
  <c r="AK16" i="18"/>
  <c r="AH15" i="5"/>
  <c r="AJ15" i="5" s="1"/>
  <c r="A18" i="10"/>
  <c r="AI18" i="18"/>
  <c r="AH10" i="3"/>
  <c r="A12" i="10"/>
  <c r="AI12" i="18"/>
  <c r="AK8" i="18"/>
  <c r="AH17" i="7"/>
  <c r="AJ17" i="7" s="1"/>
  <c r="AK17" i="18"/>
  <c r="A13" i="10"/>
  <c r="AI13" i="18"/>
  <c r="AI8" i="18"/>
  <c r="A8" i="10"/>
  <c r="AK12" i="18"/>
  <c r="AK15" i="18"/>
  <c r="AI17" i="18"/>
  <c r="A17" i="10"/>
  <c r="AK10" i="18"/>
  <c r="AK11" i="18"/>
  <c r="A11" i="10"/>
  <c r="AI11" i="18"/>
  <c r="A20" i="18" l="1"/>
  <c r="A22" i="18"/>
  <c r="A24" i="18"/>
  <c r="AI21" i="7"/>
  <c r="AI23" i="7"/>
  <c r="AK22" i="7"/>
  <c r="A22" i="7" s="1"/>
  <c r="AK20" i="7"/>
  <c r="AK24" i="7"/>
  <c r="AK21" i="7"/>
  <c r="AK23" i="7"/>
  <c r="AH12" i="14"/>
  <c r="AJ12" i="14" s="1"/>
  <c r="AJ9" i="3"/>
  <c r="AH9" i="4" s="1"/>
  <c r="AJ9" i="4" s="1"/>
  <c r="AJ14" i="3"/>
  <c r="AH14" i="4" s="1"/>
  <c r="AJ14" i="4" s="1"/>
  <c r="AJ10" i="3"/>
  <c r="AH10" i="4" s="1"/>
  <c r="AJ10" i="4" s="1"/>
  <c r="AJ16" i="3"/>
  <c r="AH16" i="4" s="1"/>
  <c r="AJ16" i="4" s="1"/>
  <c r="A13" i="18"/>
  <c r="AK13" i="7"/>
  <c r="A13" i="7" s="1"/>
  <c r="A9" i="18"/>
  <c r="AH15" i="27"/>
  <c r="AJ15" i="27" s="1"/>
  <c r="AK11" i="7"/>
  <c r="AK16" i="7"/>
  <c r="AH11" i="5"/>
  <c r="AJ11" i="5" s="1"/>
  <c r="A16" i="18"/>
  <c r="AI16" i="7"/>
  <c r="AH17" i="15"/>
  <c r="AJ17" i="15" s="1"/>
  <c r="AK17" i="7"/>
  <c r="AH13" i="14"/>
  <c r="AJ13" i="14" s="1"/>
  <c r="AK14" i="7"/>
  <c r="AH18" i="5"/>
  <c r="AJ18" i="5" s="1"/>
  <c r="AK10" i="7"/>
  <c r="AK12" i="7"/>
  <c r="A12" i="18"/>
  <c r="AI12" i="7"/>
  <c r="A11" i="18"/>
  <c r="AI11" i="7"/>
  <c r="AK8" i="7"/>
  <c r="AK15" i="7"/>
  <c r="A8" i="18"/>
  <c r="AI8" i="7"/>
  <c r="A10" i="18"/>
  <c r="AI10" i="7"/>
  <c r="AK9" i="7"/>
  <c r="A18" i="18"/>
  <c r="AI18" i="7"/>
  <c r="AI19" i="7"/>
  <c r="A19" i="18"/>
  <c r="A14" i="18"/>
  <c r="AI14" i="7"/>
  <c r="AK18" i="7"/>
  <c r="A15" i="18"/>
  <c r="AI15" i="7"/>
  <c r="A17" i="18"/>
  <c r="AI17" i="7"/>
  <c r="AH8" i="5"/>
  <c r="AJ8" i="5" s="1"/>
  <c r="AH19" i="15"/>
  <c r="AJ19" i="15" s="1"/>
  <c r="AK19" i="7"/>
  <c r="AK24" i="15" l="1"/>
  <c r="AI24" i="14" s="1"/>
  <c r="AK20" i="15"/>
  <c r="AI20" i="14" s="1"/>
  <c r="AI22" i="15"/>
  <c r="AK23" i="15"/>
  <c r="A23" i="15" s="1"/>
  <c r="AH12" i="13"/>
  <c r="AJ12" i="13" s="1"/>
  <c r="AI23" i="15"/>
  <c r="A23" i="7"/>
  <c r="AI21" i="15"/>
  <c r="A21" i="7"/>
  <c r="A24" i="7"/>
  <c r="AI24" i="15"/>
  <c r="A20" i="7"/>
  <c r="AI20" i="15"/>
  <c r="AK21" i="15"/>
  <c r="AK22" i="15"/>
  <c r="AI13" i="15"/>
  <c r="AK11" i="15"/>
  <c r="A11" i="15" s="1"/>
  <c r="AK16" i="15"/>
  <c r="A16" i="15" s="1"/>
  <c r="A10" i="7"/>
  <c r="AI10" i="15"/>
  <c r="AK13" i="15"/>
  <c r="A12" i="7"/>
  <c r="AI12" i="15"/>
  <c r="AI16" i="15"/>
  <c r="A16" i="7"/>
  <c r="AH8" i="27"/>
  <c r="AJ8" i="27" s="1"/>
  <c r="AI18" i="15"/>
  <c r="A18" i="7"/>
  <c r="AH13" i="13"/>
  <c r="AJ13" i="13" s="1"/>
  <c r="AH11" i="27"/>
  <c r="AJ11" i="27" s="1"/>
  <c r="AK18" i="15"/>
  <c r="A11" i="7"/>
  <c r="AI11" i="15"/>
  <c r="A15" i="7"/>
  <c r="AI15" i="15"/>
  <c r="A17" i="7"/>
  <c r="AI17" i="15"/>
  <c r="AK9" i="15"/>
  <c r="AH9" i="5"/>
  <c r="AJ9" i="5" s="1"/>
  <c r="AH10" i="5"/>
  <c r="AJ10" i="5" s="1"/>
  <c r="A8" i="7"/>
  <c r="AI8" i="15"/>
  <c r="AH17" i="14"/>
  <c r="AJ17" i="14" s="1"/>
  <c r="AK17" i="15"/>
  <c r="AK10" i="15"/>
  <c r="A19" i="7"/>
  <c r="AI19" i="15"/>
  <c r="AI9" i="15"/>
  <c r="A9" i="7"/>
  <c r="AK15" i="15"/>
  <c r="AK8" i="15"/>
  <c r="AH15" i="16"/>
  <c r="AJ15" i="16" s="1"/>
  <c r="AH15" i="34" s="1"/>
  <c r="AJ15" i="34" s="1"/>
  <c r="AH18" i="27"/>
  <c r="AJ18" i="27" s="1"/>
  <c r="AH16" i="5"/>
  <c r="AJ16" i="5" s="1"/>
  <c r="AH14" i="5"/>
  <c r="AJ14" i="5" s="1"/>
  <c r="A14" i="7"/>
  <c r="AI14" i="15"/>
  <c r="AK12" i="15"/>
  <c r="AK14" i="15"/>
  <c r="AH19" i="14"/>
  <c r="AJ19" i="14" s="1"/>
  <c r="AK19" i="15"/>
  <c r="A24" i="15" l="1"/>
  <c r="AI23" i="14"/>
  <c r="A20" i="15"/>
  <c r="AK23" i="14"/>
  <c r="AK24" i="14"/>
  <c r="AK21" i="14"/>
  <c r="AH12" i="12"/>
  <c r="AJ12" i="12" s="1"/>
  <c r="A22" i="15"/>
  <c r="AI22" i="14"/>
  <c r="A21" i="15"/>
  <c r="AI21" i="14"/>
  <c r="AK20" i="14"/>
  <c r="AK22" i="14"/>
  <c r="AI16" i="14"/>
  <c r="AK18" i="14"/>
  <c r="A18" i="14" s="1"/>
  <c r="AI11" i="14"/>
  <c r="AK14" i="14"/>
  <c r="A14" i="14" s="1"/>
  <c r="AK15" i="14"/>
  <c r="A15" i="14" s="1"/>
  <c r="AK11" i="14"/>
  <c r="A11" i="14" s="1"/>
  <c r="AH18" i="16"/>
  <c r="AJ18" i="16" s="1"/>
  <c r="AH18" i="34" s="1"/>
  <c r="AJ18" i="34" s="1"/>
  <c r="AK16" i="14"/>
  <c r="A15" i="15"/>
  <c r="AI15" i="14"/>
  <c r="AK13" i="14"/>
  <c r="AK9" i="14"/>
  <c r="AH14" i="27"/>
  <c r="AJ14" i="27" s="1"/>
  <c r="AH13" i="12"/>
  <c r="AJ13" i="12" s="1"/>
  <c r="A14" i="15"/>
  <c r="AI14" i="14"/>
  <c r="A10" i="15"/>
  <c r="AI10" i="14"/>
  <c r="AH9" i="27"/>
  <c r="AJ9" i="27" s="1"/>
  <c r="AI13" i="14"/>
  <c r="A13" i="15"/>
  <c r="A12" i="15"/>
  <c r="AI12" i="14"/>
  <c r="A9" i="15"/>
  <c r="AI9" i="14"/>
  <c r="AH8" i="16"/>
  <c r="AJ8" i="16" s="1"/>
  <c r="AH8" i="34" s="1"/>
  <c r="AJ8" i="34" s="1"/>
  <c r="A19" i="15"/>
  <c r="AI19" i="14"/>
  <c r="AK12" i="14"/>
  <c r="A18" i="15"/>
  <c r="AI18" i="14"/>
  <c r="AH11" i="16"/>
  <c r="AJ11" i="16" s="1"/>
  <c r="AH11" i="34" s="1"/>
  <c r="AJ11" i="34" s="1"/>
  <c r="AH16" i="27"/>
  <c r="AJ16" i="27" s="1"/>
  <c r="A17" i="15"/>
  <c r="AI17" i="14"/>
  <c r="A8" i="15"/>
  <c r="AI8" i="14"/>
  <c r="AH19" i="13"/>
  <c r="AJ19" i="13" s="1"/>
  <c r="AK19" i="14"/>
  <c r="AK8" i="14"/>
  <c r="AK10" i="14"/>
  <c r="A10" i="14" s="1"/>
  <c r="AH17" i="13"/>
  <c r="AJ17" i="13" s="1"/>
  <c r="AK17" i="14"/>
  <c r="AH10" i="27"/>
  <c r="AJ10" i="27" s="1"/>
  <c r="AK22" i="13" l="1"/>
  <c r="AI22" i="12" s="1"/>
  <c r="AK23" i="13"/>
  <c r="A23" i="13" s="1"/>
  <c r="A22" i="14"/>
  <c r="AI22" i="13"/>
  <c r="AK21" i="13"/>
  <c r="AI20" i="13"/>
  <c r="A20" i="14"/>
  <c r="AK24" i="13"/>
  <c r="AK20" i="13"/>
  <c r="AH12" i="11"/>
  <c r="AJ12" i="11" s="1"/>
  <c r="A21" i="14"/>
  <c r="AI21" i="13"/>
  <c r="AI24" i="13"/>
  <c r="A24" i="14"/>
  <c r="AI23" i="13"/>
  <c r="A23" i="14"/>
  <c r="AI18" i="13"/>
  <c r="AI11" i="13"/>
  <c r="AI14" i="13"/>
  <c r="AK14" i="13"/>
  <c r="A14" i="13" s="1"/>
  <c r="AI15" i="13"/>
  <c r="AK9" i="13"/>
  <c r="AI9" i="12" s="1"/>
  <c r="AK18" i="13"/>
  <c r="A18" i="13" s="1"/>
  <c r="AI10" i="13"/>
  <c r="A12" i="14"/>
  <c r="AI12" i="13"/>
  <c r="AK10" i="13"/>
  <c r="A16" i="14"/>
  <c r="AI16" i="13"/>
  <c r="A8" i="14"/>
  <c r="AI8" i="13"/>
  <c r="AH16" i="16"/>
  <c r="AJ16" i="16" s="1"/>
  <c r="AH16" i="34" s="1"/>
  <c r="AJ16" i="34" s="1"/>
  <c r="AK13" i="13"/>
  <c r="AI9" i="13"/>
  <c r="A9" i="14"/>
  <c r="AI13" i="13"/>
  <c r="A13" i="14"/>
  <c r="AH9" i="16"/>
  <c r="AJ9" i="16" s="1"/>
  <c r="AH9" i="34" s="1"/>
  <c r="AJ9" i="34" s="1"/>
  <c r="AH13" i="11"/>
  <c r="AJ13" i="11" s="1"/>
  <c r="AH10" i="16"/>
  <c r="AJ10" i="16" s="1"/>
  <c r="AH10" i="34" s="1"/>
  <c r="AJ10" i="34" s="1"/>
  <c r="AH19" i="12"/>
  <c r="AJ19" i="12" s="1"/>
  <c r="AK19" i="13"/>
  <c r="AK11" i="13"/>
  <c r="A17" i="14"/>
  <c r="AI17" i="13"/>
  <c r="A19" i="14"/>
  <c r="AI19" i="13"/>
  <c r="AH17" i="12"/>
  <c r="AJ17" i="12" s="1"/>
  <c r="AK17" i="13"/>
  <c r="AK16" i="13"/>
  <c r="AK12" i="13"/>
  <c r="AH14" i="16"/>
  <c r="AJ14" i="16" s="1"/>
  <c r="AH14" i="34" s="1"/>
  <c r="AJ14" i="34" s="1"/>
  <c r="AK8" i="13"/>
  <c r="AK15" i="13"/>
  <c r="A15" i="13" s="1"/>
  <c r="A22" i="13" l="1"/>
  <c r="AI23" i="12"/>
  <c r="AK22" i="12"/>
  <c r="AI22" i="11" s="1"/>
  <c r="AK23" i="12"/>
  <c r="AK20" i="12"/>
  <c r="AI21" i="12"/>
  <c r="A21" i="13"/>
  <c r="AK24" i="12"/>
  <c r="AK21" i="12"/>
  <c r="AH12" i="6"/>
  <c r="AJ12" i="6" s="1"/>
  <c r="AI20" i="12"/>
  <c r="A20" i="13"/>
  <c r="A24" i="13"/>
  <c r="AI24" i="12"/>
  <c r="A9" i="13"/>
  <c r="AI14" i="12"/>
  <c r="AI18" i="12"/>
  <c r="AK16" i="12"/>
  <c r="A16" i="12" s="1"/>
  <c r="A11" i="13"/>
  <c r="AI11" i="12"/>
  <c r="AK13" i="12"/>
  <c r="AK9" i="12"/>
  <c r="AK8" i="12"/>
  <c r="AH13" i="6"/>
  <c r="AJ13" i="6" s="1"/>
  <c r="AH13" i="2" s="1"/>
  <c r="AK12" i="12"/>
  <c r="AI12" i="12"/>
  <c r="A12" i="13"/>
  <c r="AK11" i="12"/>
  <c r="AI10" i="12"/>
  <c r="A10" i="13"/>
  <c r="A13" i="13"/>
  <c r="AI13" i="12"/>
  <c r="A16" i="13"/>
  <c r="AI16" i="12"/>
  <c r="AI15" i="12"/>
  <c r="A17" i="13"/>
  <c r="AI17" i="12"/>
  <c r="AI19" i="12"/>
  <c r="A19" i="13"/>
  <c r="AK18" i="12"/>
  <c r="AK14" i="12"/>
  <c r="A8" i="13"/>
  <c r="AI8" i="12"/>
  <c r="AH17" i="11"/>
  <c r="AJ17" i="11" s="1"/>
  <c r="AK17" i="12"/>
  <c r="AH19" i="11"/>
  <c r="AJ19" i="11" s="1"/>
  <c r="AK19" i="12"/>
  <c r="AK10" i="12"/>
  <c r="AK15" i="12"/>
  <c r="A22" i="12" l="1"/>
  <c r="AK21" i="11"/>
  <c r="A21" i="11" s="1"/>
  <c r="AI21" i="11"/>
  <c r="A21" i="12"/>
  <c r="A20" i="12"/>
  <c r="AI20" i="11"/>
  <c r="AK20" i="11"/>
  <c r="AI23" i="11"/>
  <c r="A23" i="12"/>
  <c r="AK22" i="11"/>
  <c r="AK24" i="11"/>
  <c r="A24" i="12"/>
  <c r="AI24" i="11"/>
  <c r="AK23" i="11"/>
  <c r="AH12" i="2"/>
  <c r="AJ12" i="2" s="1"/>
  <c r="AK14" i="11"/>
  <c r="AI14" i="6" s="1"/>
  <c r="AI16" i="11"/>
  <c r="AK10" i="11"/>
  <c r="A10" i="11" s="1"/>
  <c r="AK15" i="11"/>
  <c r="AK9" i="11"/>
  <c r="A12" i="12"/>
  <c r="AI12" i="11"/>
  <c r="A8" i="12"/>
  <c r="AI8" i="11"/>
  <c r="AI15" i="11"/>
  <c r="A15" i="12"/>
  <c r="AI17" i="11"/>
  <c r="A17" i="12"/>
  <c r="AK18" i="11"/>
  <c r="AK13" i="11"/>
  <c r="AI9" i="11"/>
  <c r="A9" i="12"/>
  <c r="AJ13" i="2"/>
  <c r="AI13" i="11"/>
  <c r="A13" i="12"/>
  <c r="AH17" i="6"/>
  <c r="AJ17" i="6" s="1"/>
  <c r="AH17" i="2" s="1"/>
  <c r="AK17" i="11"/>
  <c r="AK12" i="11"/>
  <c r="AK11" i="11"/>
  <c r="AI18" i="11"/>
  <c r="A18" i="12"/>
  <c r="A19" i="12"/>
  <c r="AI19" i="11"/>
  <c r="A10" i="12"/>
  <c r="AI10" i="11"/>
  <c r="AH19" i="6"/>
  <c r="AJ19" i="6" s="1"/>
  <c r="AH19" i="2" s="1"/>
  <c r="AK19" i="11"/>
  <c r="A14" i="12"/>
  <c r="AI14" i="11"/>
  <c r="AI11" i="11"/>
  <c r="A11" i="12"/>
  <c r="AK8" i="11"/>
  <c r="AK16" i="11"/>
  <c r="AI21" i="6" l="1"/>
  <c r="A23" i="11"/>
  <c r="AI23" i="6"/>
  <c r="AK20" i="6"/>
  <c r="AK21" i="6"/>
  <c r="A24" i="11"/>
  <c r="AI24" i="6"/>
  <c r="AH12" i="3"/>
  <c r="AK22" i="6"/>
  <c r="A22" i="11"/>
  <c r="AI22" i="6"/>
  <c r="AK23" i="6"/>
  <c r="AK24" i="6"/>
  <c r="A20" i="11"/>
  <c r="AI20" i="6"/>
  <c r="A14" i="11"/>
  <c r="AK15" i="6"/>
  <c r="AI15" i="2" s="1"/>
  <c r="AI10" i="6"/>
  <c r="AK10" i="6"/>
  <c r="AI10" i="2" s="1"/>
  <c r="AK18" i="6"/>
  <c r="A18" i="6" s="1"/>
  <c r="AK14" i="6"/>
  <c r="A14" i="6" s="1"/>
  <c r="AK9" i="6"/>
  <c r="A13" i="11"/>
  <c r="AI13" i="6"/>
  <c r="AH13" i="3"/>
  <c r="AK12" i="6"/>
  <c r="A18" i="11"/>
  <c r="AI18" i="6"/>
  <c r="AK16" i="6"/>
  <c r="AI11" i="6"/>
  <c r="A11" i="11"/>
  <c r="AK11" i="6"/>
  <c r="AI12" i="6"/>
  <c r="A12" i="11"/>
  <c r="AI9" i="6"/>
  <c r="A9" i="11"/>
  <c r="AI19" i="6"/>
  <c r="A19" i="11"/>
  <c r="A17" i="11"/>
  <c r="AI17" i="6"/>
  <c r="A15" i="11"/>
  <c r="AI15" i="6"/>
  <c r="A8" i="11"/>
  <c r="AI8" i="6"/>
  <c r="AK8" i="6"/>
  <c r="AI16" i="6"/>
  <c r="A16" i="11"/>
  <c r="AJ19" i="2"/>
  <c r="AK19" i="6"/>
  <c r="AJ17" i="2"/>
  <c r="AK17" i="6"/>
  <c r="AK13" i="6"/>
  <c r="AK22" i="2" l="1"/>
  <c r="A22" i="2" s="1"/>
  <c r="AK21" i="2"/>
  <c r="AK20" i="2"/>
  <c r="AK23" i="2"/>
  <c r="AI23" i="2"/>
  <c r="A23" i="6"/>
  <c r="AJ12" i="3"/>
  <c r="AH12" i="4" s="1"/>
  <c r="AJ12" i="4" s="1"/>
  <c r="AI24" i="2"/>
  <c r="A24" i="6"/>
  <c r="A21" i="6"/>
  <c r="AI21" i="2"/>
  <c r="AI22" i="2"/>
  <c r="A22" i="6"/>
  <c r="AI20" i="2"/>
  <c r="A20" i="6"/>
  <c r="AK24" i="2"/>
  <c r="AJ13" i="3"/>
  <c r="AH13" i="4" s="1"/>
  <c r="AJ13" i="4" s="1"/>
  <c r="A15" i="6"/>
  <c r="AI14" i="2"/>
  <c r="AI18" i="2"/>
  <c r="A10" i="6"/>
  <c r="A17" i="6"/>
  <c r="AI17" i="2"/>
  <c r="AH17" i="3"/>
  <c r="AK17" i="2"/>
  <c r="AK18" i="2"/>
  <c r="AK11" i="2"/>
  <c r="AI16" i="2"/>
  <c r="A16" i="6"/>
  <c r="AI8" i="2"/>
  <c r="A8" i="6"/>
  <c r="AK14" i="2"/>
  <c r="AK9" i="2"/>
  <c r="AI9" i="2"/>
  <c r="A9" i="6"/>
  <c r="AH19" i="3"/>
  <c r="AK19" i="2"/>
  <c r="AK12" i="2"/>
  <c r="AK15" i="2"/>
  <c r="A13" i="6"/>
  <c r="AI13" i="2"/>
  <c r="AK16" i="2"/>
  <c r="A12" i="6"/>
  <c r="AI12" i="2"/>
  <c r="AK8" i="2"/>
  <c r="AK13" i="2"/>
  <c r="A19" i="6"/>
  <c r="AI19" i="2"/>
  <c r="AK10" i="2"/>
  <c r="AI11" i="2"/>
  <c r="A11" i="6"/>
  <c r="AI22" i="3" l="1"/>
  <c r="A24" i="2"/>
  <c r="AI24" i="3"/>
  <c r="AH12" i="5"/>
  <c r="AJ12" i="5" s="1"/>
  <c r="A23" i="2"/>
  <c r="AI23" i="3"/>
  <c r="AI20" i="3"/>
  <c r="A20" i="2"/>
  <c r="A21" i="2"/>
  <c r="AI21" i="3"/>
  <c r="AJ19" i="3"/>
  <c r="AH19" i="4" s="1"/>
  <c r="AJ19" i="4" s="1"/>
  <c r="AJ17" i="3"/>
  <c r="AH17" i="4" s="1"/>
  <c r="AJ17" i="4" s="1"/>
  <c r="A10" i="2"/>
  <c r="AI10" i="3"/>
  <c r="AI12" i="3"/>
  <c r="A12" i="2"/>
  <c r="AI18" i="3"/>
  <c r="A18" i="2"/>
  <c r="AI13" i="3"/>
  <c r="A13" i="2"/>
  <c r="A16" i="2"/>
  <c r="AI16" i="3"/>
  <c r="A19" i="2"/>
  <c r="AI19" i="3"/>
  <c r="A17" i="2"/>
  <c r="AI17" i="3"/>
  <c r="AH13" i="5"/>
  <c r="AJ13" i="5" s="1"/>
  <c r="A15" i="2"/>
  <c r="AI15" i="3"/>
  <c r="A8" i="2"/>
  <c r="AI8" i="3"/>
  <c r="A11" i="2"/>
  <c r="AI11" i="3"/>
  <c r="A9" i="2"/>
  <c r="AI9" i="3"/>
  <c r="A14" i="2"/>
  <c r="AI14" i="3"/>
  <c r="AK22" i="3" l="1"/>
  <c r="AI22" i="4" s="1"/>
  <c r="AK20" i="3"/>
  <c r="A20" i="3" s="1"/>
  <c r="AK21" i="4"/>
  <c r="A21" i="4" s="1"/>
  <c r="AK22" i="4"/>
  <c r="AI22" i="5" s="1"/>
  <c r="AK20" i="4"/>
  <c r="A20" i="4" s="1"/>
  <c r="AK23" i="3"/>
  <c r="AI23" i="4" s="1"/>
  <c r="AK23" i="4"/>
  <c r="A23" i="4" s="1"/>
  <c r="AK24" i="4"/>
  <c r="AI24" i="5" s="1"/>
  <c r="AK21" i="3"/>
  <c r="AH12" i="27"/>
  <c r="AJ12" i="27" s="1"/>
  <c r="AK24" i="3"/>
  <c r="AK16" i="3"/>
  <c r="AI16" i="4" s="1"/>
  <c r="AK12" i="3"/>
  <c r="AI12" i="4" s="1"/>
  <c r="AK18" i="3"/>
  <c r="AI18" i="4" s="1"/>
  <c r="AK11" i="3"/>
  <c r="AI11" i="4" s="1"/>
  <c r="AK15" i="3"/>
  <c r="AI15" i="4" s="1"/>
  <c r="AK17" i="3"/>
  <c r="AI17" i="4" s="1"/>
  <c r="AK9" i="3"/>
  <c r="AI9" i="4" s="1"/>
  <c r="AK19" i="3"/>
  <c r="AI19" i="4" s="1"/>
  <c r="AK14" i="3"/>
  <c r="A14" i="3" s="1"/>
  <c r="AK10" i="3"/>
  <c r="AI10" i="4" s="1"/>
  <c r="AK13" i="3"/>
  <c r="A13" i="3" s="1"/>
  <c r="AK19" i="4"/>
  <c r="A19" i="4" s="1"/>
  <c r="AK8" i="3"/>
  <c r="AI8" i="4" s="1"/>
  <c r="AK17" i="4"/>
  <c r="A17" i="4" s="1"/>
  <c r="AK10" i="4"/>
  <c r="A10" i="4" s="1"/>
  <c r="AK11" i="4"/>
  <c r="A11" i="4" s="1"/>
  <c r="AK9" i="4"/>
  <c r="A9" i="4" s="1"/>
  <c r="AK13" i="4"/>
  <c r="A13" i="4" s="1"/>
  <c r="AK12" i="4"/>
  <c r="A12" i="4" s="1"/>
  <c r="AK18" i="4"/>
  <c r="A18" i="4" s="1"/>
  <c r="AK15" i="4"/>
  <c r="A15" i="4" s="1"/>
  <c r="AK8" i="4"/>
  <c r="A8" i="4" s="1"/>
  <c r="AK14" i="4"/>
  <c r="A14" i="4" s="1"/>
  <c r="AK16" i="4"/>
  <c r="A16" i="4" s="1"/>
  <c r="AH13" i="27"/>
  <c r="AJ13" i="27" s="1"/>
  <c r="AH17" i="5"/>
  <c r="AJ17" i="5" s="1"/>
  <c r="AH19" i="5"/>
  <c r="AJ19" i="5" s="1"/>
  <c r="A22" i="3" l="1"/>
  <c r="AI21" i="5"/>
  <c r="AI20" i="4"/>
  <c r="A23" i="3"/>
  <c r="A24" i="4"/>
  <c r="AK23" i="5"/>
  <c r="AI23" i="27" s="1"/>
  <c r="AI20" i="5"/>
  <c r="A22" i="4"/>
  <c r="AI23" i="5"/>
  <c r="AI21" i="4"/>
  <c r="A21" i="3"/>
  <c r="AK21" i="5"/>
  <c r="AH12" i="16"/>
  <c r="AJ12" i="16" s="1"/>
  <c r="AH12" i="34" s="1"/>
  <c r="AJ12" i="34" s="1"/>
  <c r="AK20" i="5"/>
  <c r="AK22" i="5"/>
  <c r="AK24" i="5"/>
  <c r="AI24" i="4"/>
  <c r="A24" i="3"/>
  <c r="A18" i="3"/>
  <c r="A12" i="3"/>
  <c r="A16" i="3"/>
  <c r="A19" i="3"/>
  <c r="A11" i="3"/>
  <c r="A15" i="3"/>
  <c r="A17" i="3"/>
  <c r="A9" i="3"/>
  <c r="AI14" i="4"/>
  <c r="AI13" i="4"/>
  <c r="A8" i="3"/>
  <c r="AI13" i="5"/>
  <c r="A10" i="3"/>
  <c r="AI11" i="5"/>
  <c r="AI16" i="5"/>
  <c r="AI14" i="5"/>
  <c r="AI12" i="5"/>
  <c r="AI8" i="5"/>
  <c r="AI15" i="5"/>
  <c r="AK10" i="5"/>
  <c r="AI10" i="27" s="1"/>
  <c r="AK9" i="5"/>
  <c r="AI9" i="27" s="1"/>
  <c r="AK18" i="5"/>
  <c r="AI18" i="27" s="1"/>
  <c r="AI9" i="5"/>
  <c r="AH17" i="27"/>
  <c r="AJ17" i="27" s="1"/>
  <c r="AK17" i="5"/>
  <c r="AK15" i="5"/>
  <c r="AK13" i="5"/>
  <c r="AH13" i="16"/>
  <c r="AJ13" i="16" s="1"/>
  <c r="AH13" i="34" s="1"/>
  <c r="AJ13" i="34" s="1"/>
  <c r="AI17" i="5"/>
  <c r="AI18" i="5"/>
  <c r="AK14" i="5"/>
  <c r="AI10" i="5"/>
  <c r="AI19" i="5"/>
  <c r="AK11" i="5"/>
  <c r="AK12" i="5"/>
  <c r="AH19" i="27"/>
  <c r="AJ19" i="27" s="1"/>
  <c r="AK19" i="5"/>
  <c r="AK16" i="5"/>
  <c r="AK8" i="5"/>
  <c r="A23" i="5" l="1"/>
  <c r="AK20" i="27"/>
  <c r="A20" i="27" s="1"/>
  <c r="AK23" i="27"/>
  <c r="A23" i="27" s="1"/>
  <c r="AK24" i="27"/>
  <c r="AI24" i="16" s="1"/>
  <c r="AK21" i="27"/>
  <c r="AI21" i="16" s="1"/>
  <c r="A20" i="5"/>
  <c r="AI20" i="27"/>
  <c r="A21" i="5"/>
  <c r="AI21" i="27"/>
  <c r="A24" i="5"/>
  <c r="AI24" i="27"/>
  <c r="AK22" i="27"/>
  <c r="AI22" i="27"/>
  <c r="A22" i="5"/>
  <c r="A10" i="5"/>
  <c r="AK9" i="27"/>
  <c r="A9" i="27" s="1"/>
  <c r="A9" i="5"/>
  <c r="AK11" i="27"/>
  <c r="AI11" i="16" s="1"/>
  <c r="A18" i="5"/>
  <c r="A13" i="5"/>
  <c r="AI13" i="27"/>
  <c r="AK19" i="27"/>
  <c r="AH19" i="16"/>
  <c r="AJ19" i="16" s="1"/>
  <c r="AH19" i="34" s="1"/>
  <c r="AJ19" i="34" s="1"/>
  <c r="AI14" i="27"/>
  <c r="A14" i="5"/>
  <c r="AI15" i="27"/>
  <c r="A15" i="5"/>
  <c r="AK8" i="27"/>
  <c r="AH17" i="16"/>
  <c r="AJ17" i="16" s="1"/>
  <c r="AH17" i="34" s="1"/>
  <c r="AJ17" i="34" s="1"/>
  <c r="AK17" i="27"/>
  <c r="AK13" i="27"/>
  <c r="AI17" i="27"/>
  <c r="A17" i="5"/>
  <c r="AK15" i="27"/>
  <c r="AI8" i="27"/>
  <c r="A8" i="5"/>
  <c r="AI12" i="27"/>
  <c r="A12" i="5"/>
  <c r="AK12" i="27"/>
  <c r="AI19" i="27"/>
  <c r="A19" i="5"/>
  <c r="AI11" i="27"/>
  <c r="A11" i="5"/>
  <c r="AK18" i="27"/>
  <c r="A16" i="5"/>
  <c r="AI16" i="27"/>
  <c r="AK10" i="27"/>
  <c r="AK16" i="27"/>
  <c r="AK14" i="27"/>
  <c r="AK16" i="34" l="1"/>
  <c r="A16" i="34" s="1"/>
  <c r="AK21" i="34"/>
  <c r="A21" i="34" s="1"/>
  <c r="AK13" i="34"/>
  <c r="A13" i="34" s="1"/>
  <c r="AK9" i="34"/>
  <c r="A9" i="34" s="1"/>
  <c r="AK12" i="34"/>
  <c r="A12" i="34" s="1"/>
  <c r="AK20" i="34"/>
  <c r="A20" i="34" s="1"/>
  <c r="AK8" i="34"/>
  <c r="A8" i="34" s="1"/>
  <c r="AK22" i="34"/>
  <c r="A22" i="34" s="1"/>
  <c r="AK18" i="34"/>
  <c r="A18" i="34" s="1"/>
  <c r="AK15" i="34"/>
  <c r="A15" i="34" s="1"/>
  <c r="AK11" i="34"/>
  <c r="A11" i="34" s="1"/>
  <c r="AK17" i="34"/>
  <c r="A17" i="34" s="1"/>
  <c r="AK10" i="34"/>
  <c r="A10" i="34" s="1"/>
  <c r="AK19" i="34"/>
  <c r="A19" i="34" s="1"/>
  <c r="AK24" i="34"/>
  <c r="A24" i="34" s="1"/>
  <c r="AK23" i="34"/>
  <c r="A23" i="34" s="1"/>
  <c r="AK14" i="34"/>
  <c r="A14" i="34" s="1"/>
  <c r="AK22" i="16"/>
  <c r="AI22" i="34" s="1"/>
  <c r="AI23" i="16"/>
  <c r="A24" i="27"/>
  <c r="AI20" i="16"/>
  <c r="AK24" i="16"/>
  <c r="AI24" i="34" s="1"/>
  <c r="A21" i="27"/>
  <c r="AK21" i="16"/>
  <c r="AI21" i="34" s="1"/>
  <c r="AK20" i="16"/>
  <c r="AI20" i="34" s="1"/>
  <c r="AK23" i="16"/>
  <c r="AI23" i="34" s="1"/>
  <c r="AI22" i="16"/>
  <c r="A22" i="27"/>
  <c r="A11" i="27"/>
  <c r="AK10" i="16"/>
  <c r="AI10" i="34" s="1"/>
  <c r="AI9" i="16"/>
  <c r="AK13" i="16"/>
  <c r="AI13" i="34" s="1"/>
  <c r="AK11" i="16"/>
  <c r="AK18" i="16"/>
  <c r="AI18" i="34" s="1"/>
  <c r="AK15" i="16"/>
  <c r="AI15" i="34" s="1"/>
  <c r="AK14" i="16"/>
  <c r="AI14" i="34" s="1"/>
  <c r="AK9" i="16"/>
  <c r="AK12" i="16"/>
  <c r="AK8" i="16"/>
  <c r="AI8" i="34" s="1"/>
  <c r="AK16" i="16"/>
  <c r="AI16" i="34" s="1"/>
  <c r="A15" i="27"/>
  <c r="AI15" i="16"/>
  <c r="A12" i="27"/>
  <c r="AI12" i="16"/>
  <c r="A10" i="27"/>
  <c r="AI10" i="16"/>
  <c r="A17" i="27"/>
  <c r="AI17" i="16"/>
  <c r="AK19" i="16"/>
  <c r="AI19" i="34" s="1"/>
  <c r="A18" i="27"/>
  <c r="AI18" i="16"/>
  <c r="AK17" i="16"/>
  <c r="AI17" i="34" s="1"/>
  <c r="A19" i="27"/>
  <c r="AI19" i="16"/>
  <c r="A14" i="27"/>
  <c r="AI14" i="16"/>
  <c r="A8" i="27"/>
  <c r="AI8" i="16"/>
  <c r="A16" i="27"/>
  <c r="AI16" i="16"/>
  <c r="A13" i="27"/>
  <c r="AI13" i="16"/>
  <c r="A9" i="16" l="1"/>
  <c r="AI9" i="34"/>
  <c r="A12" i="16"/>
  <c r="AI12" i="34"/>
  <c r="A11" i="16"/>
  <c r="AI11" i="34"/>
  <c r="A24" i="16"/>
  <c r="A22" i="16"/>
  <c r="A21" i="16"/>
  <c r="A23" i="16"/>
  <c r="A20" i="16"/>
  <c r="A14" i="16"/>
  <c r="A13" i="16"/>
  <c r="A15" i="16"/>
  <c r="A10" i="16"/>
  <c r="A16" i="16"/>
  <c r="A18" i="16"/>
  <c r="A8" i="16"/>
  <c r="A19" i="16"/>
  <c r="A17" i="16"/>
</calcChain>
</file>

<file path=xl/sharedStrings.xml><?xml version="1.0" encoding="utf-8"?>
<sst xmlns="http://schemas.openxmlformats.org/spreadsheetml/2006/main" count="4849" uniqueCount="103">
  <si>
    <t>PUNKTEVERTEILUNG</t>
  </si>
  <si>
    <t>Pkt.</t>
  </si>
  <si>
    <t>3</t>
  </si>
  <si>
    <t>Punkte</t>
  </si>
  <si>
    <t>Platz</t>
  </si>
  <si>
    <t>Gesamt</t>
  </si>
  <si>
    <t>PLATZ</t>
  </si>
  <si>
    <t>ERGEBNISSE=&gt;</t>
  </si>
  <si>
    <t>Spieltag</t>
  </si>
  <si>
    <t>bisher</t>
  </si>
  <si>
    <t>1. Spieltag</t>
  </si>
  <si>
    <t>Schalke 04</t>
  </si>
  <si>
    <t>2</t>
  </si>
  <si>
    <t>5</t>
  </si>
  <si>
    <t xml:space="preserve">G E S A M T W E R T U N G </t>
  </si>
  <si>
    <t>richtiges Ergebnis</t>
  </si>
  <si>
    <t>3. Spieltag</t>
  </si>
  <si>
    <t>4. Spieltag</t>
  </si>
  <si>
    <t>5. Spieltag</t>
  </si>
  <si>
    <t>6. Spieltag</t>
  </si>
  <si>
    <t>7. Spieltag</t>
  </si>
  <si>
    <t>8. Spieltag</t>
  </si>
  <si>
    <t>9. Spieltag</t>
  </si>
  <si>
    <t>10. Spieltag</t>
  </si>
  <si>
    <t>11. Spieltag</t>
  </si>
  <si>
    <t>12. Spieltag</t>
  </si>
  <si>
    <t>14. Spieltag</t>
  </si>
  <si>
    <t>13. Spieltag</t>
  </si>
  <si>
    <t>15. Spieltag</t>
  </si>
  <si>
    <t>16. Spieltag</t>
  </si>
  <si>
    <t>17. Spieltag</t>
  </si>
  <si>
    <t>18. Spieltag</t>
  </si>
  <si>
    <t>19. Spieltag</t>
  </si>
  <si>
    <t>20. Spieltag</t>
  </si>
  <si>
    <t>21. Spieltag</t>
  </si>
  <si>
    <t>22. Spieltag</t>
  </si>
  <si>
    <t>23. Spieltag</t>
  </si>
  <si>
    <t>24. Spieltag</t>
  </si>
  <si>
    <t>25. Spieltag</t>
  </si>
  <si>
    <t>26. Spieltag</t>
  </si>
  <si>
    <t>27. Spieltag</t>
  </si>
  <si>
    <t>28. Spieltag</t>
  </si>
  <si>
    <t>29. Spieltag</t>
  </si>
  <si>
    <t>30. Spieltag</t>
  </si>
  <si>
    <t>31. Spieltag</t>
  </si>
  <si>
    <t>32. Spieltag</t>
  </si>
  <si>
    <t>33. Spieltag</t>
  </si>
  <si>
    <t>34. Spieltag</t>
  </si>
  <si>
    <t>Name</t>
  </si>
  <si>
    <t>Punkte gesamt</t>
  </si>
  <si>
    <t>Streichergebnis</t>
  </si>
  <si>
    <t>Endergebnis</t>
  </si>
  <si>
    <t>Tagessieger</t>
  </si>
  <si>
    <t>richtige Tendenz</t>
  </si>
  <si>
    <t>richtige Tend. + korr. Torabst.</t>
  </si>
  <si>
    <t>2. Spieltag</t>
  </si>
  <si>
    <t>Mike04</t>
  </si>
  <si>
    <t>Tanja04</t>
  </si>
  <si>
    <t>UltraGE</t>
  </si>
  <si>
    <t>Reinhold</t>
  </si>
  <si>
    <t>schmiddi04</t>
  </si>
  <si>
    <t>shiny</t>
  </si>
  <si>
    <t>jupp04</t>
  </si>
  <si>
    <t>Master1</t>
  </si>
  <si>
    <t>Franzi04</t>
  </si>
  <si>
    <t>Ricardo04</t>
  </si>
  <si>
    <t>Lola04</t>
  </si>
  <si>
    <t>Hertha BSC</t>
  </si>
  <si>
    <t>Thomas Bülles</t>
  </si>
  <si>
    <t>FlorianS04</t>
  </si>
  <si>
    <t>Schalt04</t>
  </si>
  <si>
    <t>Nico1904</t>
  </si>
  <si>
    <t>H S V</t>
  </si>
  <si>
    <t>Düsseldorf</t>
  </si>
  <si>
    <t>St. Pauli</t>
  </si>
  <si>
    <t>Paderborn</t>
  </si>
  <si>
    <t>Karlsruhe</t>
  </si>
  <si>
    <t>Kiel</t>
  </si>
  <si>
    <t>Kaisersl.</t>
  </si>
  <si>
    <t>Hannover</t>
  </si>
  <si>
    <t>Magdeburg</t>
  </si>
  <si>
    <t>Fürth</t>
  </si>
  <si>
    <t>Rostock</t>
  </si>
  <si>
    <t>Nürnberg</t>
  </si>
  <si>
    <t>Braunschw.</t>
  </si>
  <si>
    <t>Wiesbaden</t>
  </si>
  <si>
    <t>Elversberg</t>
  </si>
  <si>
    <t>Osnabrück</t>
  </si>
  <si>
    <t>1</t>
  </si>
  <si>
    <t>0</t>
  </si>
  <si>
    <t>atschi91</t>
  </si>
  <si>
    <t>4</t>
  </si>
  <si>
    <t>Delze1312</t>
  </si>
  <si>
    <t>Delze, Franzi, shiny</t>
  </si>
  <si>
    <t>02</t>
  </si>
  <si>
    <t xml:space="preserve">Delze </t>
  </si>
  <si>
    <t>Ricardo</t>
  </si>
  <si>
    <t>6</t>
  </si>
  <si>
    <t xml:space="preserve">4 x </t>
  </si>
  <si>
    <t>7</t>
  </si>
  <si>
    <t>Atschi91</t>
  </si>
  <si>
    <t>delze, Master, Mike</t>
  </si>
  <si>
    <t>Delze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</si>
</sst>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0"/>
      <name val="Arial"/>
    </font>
    <font>
      <sz val="8"/>
      <name val="Arial"/>
      <family val="2"/>
    </font>
    <font>
      <sz val="12"/>
      <name val="Bookman Old Style"/>
      <family val="1"/>
    </font>
    <font>
      <sz val="8"/>
      <name val="Bookman Old Style"/>
      <family val="1"/>
    </font>
    <font>
      <sz val="10"/>
      <name val="Arial"/>
      <family val="2"/>
    </font>
    <font>
      <b/>
      <sz val="8"/>
      <name val="Arial"/>
      <family val="2"/>
    </font>
    <font>
      <sz val="8"/>
      <color indexed="12"/>
      <name val="Arial"/>
      <family val="2"/>
    </font>
    <font>
      <sz val="8"/>
      <color indexed="17"/>
      <name val="Arial"/>
      <family val="2"/>
    </font>
    <font>
      <sz val="8"/>
      <color indexed="10"/>
      <name val="Arial"/>
      <family val="2"/>
    </font>
    <font>
      <sz val="10"/>
      <color indexed="12"/>
      <name val="Arial"/>
      <family val="2"/>
    </font>
    <font>
      <sz val="10"/>
      <color indexed="10"/>
      <name val="Arial"/>
      <family val="2"/>
    </font>
    <font>
      <sz val="9"/>
      <name val="Arial"/>
      <family val="2"/>
    </font>
    <font>
      <sz val="11"/>
      <color indexed="10"/>
      <name val="Arial"/>
      <family val="2"/>
    </font>
    <font>
      <sz val="11"/>
      <name val="Arial"/>
      <family val="2"/>
    </font>
    <font>
      <sz val="11"/>
      <color indexed="12"/>
      <name val="Tahoma"/>
      <family val="2"/>
    </font>
    <font>
      <sz val="11"/>
      <name val="Tahoma"/>
      <family val="2"/>
    </font>
    <font>
      <sz val="11"/>
      <color indexed="12"/>
      <name val="Arial"/>
      <family val="2"/>
    </font>
    <font>
      <sz val="11"/>
      <color indexed="17"/>
      <name val="Arial"/>
      <family val="2"/>
    </font>
    <font>
      <b/>
      <sz val="10"/>
      <name val="Arial"/>
      <family val="2"/>
    </font>
    <font>
      <sz val="10"/>
      <color rgb="FF2F2F2F"/>
      <name val="Segoe UI"/>
      <family val="2"/>
    </font>
    <font>
      <b/>
      <sz val="12"/>
      <color indexed="10"/>
      <name val="Arial"/>
      <family val="2"/>
    </font>
    <font>
      <sz val="9"/>
      <color indexed="12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</fills>
  <borders count="2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82">
    <xf numFmtId="0" fontId="0" fillId="0" borderId="0" xfId="0"/>
    <xf numFmtId="49" fontId="1" fillId="0" borderId="0" xfId="0" applyNumberFormat="1" applyFont="1"/>
    <xf numFmtId="49" fontId="2" fillId="0" borderId="1" xfId="0" applyNumberFormat="1" applyFont="1" applyBorder="1"/>
    <xf numFmtId="1" fontId="1" fillId="0" borderId="0" xfId="0" applyNumberFormat="1" applyFont="1" applyAlignment="1">
      <alignment horizontal="left"/>
    </xf>
    <xf numFmtId="49" fontId="7" fillId="0" borderId="2" xfId="0" applyNumberFormat="1" applyFont="1" applyBorder="1"/>
    <xf numFmtId="49" fontId="1" fillId="0" borderId="2" xfId="0" applyNumberFormat="1" applyFont="1" applyBorder="1"/>
    <xf numFmtId="49" fontId="6" fillId="0" borderId="2" xfId="0" applyNumberFormat="1" applyFont="1" applyBorder="1"/>
    <xf numFmtId="49" fontId="8" fillId="0" borderId="2" xfId="0" applyNumberFormat="1" applyFont="1" applyBorder="1"/>
    <xf numFmtId="49" fontId="1" fillId="0" borderId="3" xfId="0" applyNumberFormat="1" applyFont="1" applyBorder="1"/>
    <xf numFmtId="49" fontId="7" fillId="0" borderId="4" xfId="0" applyNumberFormat="1" applyFont="1" applyBorder="1"/>
    <xf numFmtId="49" fontId="1" fillId="0" borderId="4" xfId="0" applyNumberFormat="1" applyFont="1" applyBorder="1"/>
    <xf numFmtId="49" fontId="6" fillId="0" borderId="4" xfId="0" applyNumberFormat="1" applyFont="1" applyBorder="1"/>
    <xf numFmtId="49" fontId="8" fillId="0" borderId="4" xfId="0" applyNumberFormat="1" applyFont="1" applyBorder="1"/>
    <xf numFmtId="49" fontId="1" fillId="0" borderId="0" xfId="0" applyNumberFormat="1" applyFont="1" applyAlignment="1">
      <alignment horizontal="center"/>
    </xf>
    <xf numFmtId="49" fontId="6" fillId="0" borderId="5" xfId="0" applyNumberFormat="1" applyFont="1" applyBorder="1" applyAlignment="1">
      <alignment horizontal="center"/>
    </xf>
    <xf numFmtId="49" fontId="6" fillId="0" borderId="6" xfId="0" applyNumberFormat="1" applyFont="1" applyBorder="1" applyAlignment="1">
      <alignment horizontal="center"/>
    </xf>
    <xf numFmtId="49" fontId="11" fillId="0" borderId="0" xfId="0" applyNumberFormat="1" applyFont="1"/>
    <xf numFmtId="49" fontId="13" fillId="0" borderId="10" xfId="0" applyNumberFormat="1" applyFont="1" applyBorder="1" applyAlignment="1">
      <alignment horizontal="center"/>
    </xf>
    <xf numFmtId="49" fontId="13" fillId="0" borderId="11" xfId="0" applyNumberFormat="1" applyFont="1" applyBorder="1" applyAlignment="1">
      <alignment horizontal="center"/>
    </xf>
    <xf numFmtId="1" fontId="14" fillId="0" borderId="12" xfId="0" applyNumberFormat="1" applyFont="1" applyBorder="1" applyAlignment="1" applyProtection="1">
      <alignment horizontal="center"/>
      <protection locked="0" hidden="1"/>
    </xf>
    <xf numFmtId="1" fontId="16" fillId="0" borderId="13" xfId="0" applyNumberFormat="1" applyFont="1" applyBorder="1" applyAlignment="1">
      <alignment horizontal="center"/>
    </xf>
    <xf numFmtId="1" fontId="17" fillId="0" borderId="14" xfId="0" applyNumberFormat="1" applyFont="1" applyBorder="1" applyAlignment="1">
      <alignment horizontal="center"/>
    </xf>
    <xf numFmtId="1" fontId="13" fillId="0" borderId="15" xfId="0" applyNumberFormat="1" applyFont="1" applyBorder="1" applyAlignment="1">
      <alignment horizontal="center"/>
    </xf>
    <xf numFmtId="1" fontId="16" fillId="0" borderId="16" xfId="0" applyNumberFormat="1" applyFont="1" applyBorder="1" applyAlignment="1">
      <alignment horizontal="center"/>
    </xf>
    <xf numFmtId="1" fontId="12" fillId="0" borderId="16" xfId="0" applyNumberFormat="1" applyFont="1" applyBorder="1" applyAlignment="1">
      <alignment horizontal="center"/>
    </xf>
    <xf numFmtId="49" fontId="13" fillId="0" borderId="17" xfId="0" applyNumberFormat="1" applyFont="1" applyBorder="1" applyAlignment="1">
      <alignment horizontal="center"/>
    </xf>
    <xf numFmtId="49" fontId="15" fillId="0" borderId="18" xfId="0" applyNumberFormat="1" applyFont="1" applyBorder="1" applyAlignment="1" applyProtection="1">
      <alignment horizontal="center"/>
      <protection locked="0"/>
    </xf>
    <xf numFmtId="49" fontId="13" fillId="0" borderId="18" xfId="0" applyNumberFormat="1" applyFont="1" applyBorder="1" applyAlignment="1">
      <alignment horizontal="center"/>
    </xf>
    <xf numFmtId="1" fontId="13" fillId="0" borderId="3" xfId="0" applyNumberFormat="1" applyFont="1" applyBorder="1" applyAlignment="1">
      <alignment horizontal="center"/>
    </xf>
    <xf numFmtId="0" fontId="5" fillId="0" borderId="5" xfId="0" applyFont="1" applyBorder="1" applyAlignment="1">
      <alignment horizontal="left"/>
    </xf>
    <xf numFmtId="0" fontId="5" fillId="0" borderId="21" xfId="0" applyFont="1" applyBorder="1" applyAlignment="1">
      <alignment horizontal="center"/>
    </xf>
    <xf numFmtId="49" fontId="5" fillId="0" borderId="0" xfId="0" applyNumberFormat="1" applyFont="1"/>
    <xf numFmtId="49" fontId="5" fillId="2" borderId="20" xfId="0" applyNumberFormat="1" applyFont="1" applyFill="1" applyBorder="1"/>
    <xf numFmtId="49" fontId="1" fillId="2" borderId="5" xfId="0" applyNumberFormat="1" applyFont="1" applyFill="1" applyBorder="1"/>
    <xf numFmtId="49" fontId="2" fillId="2" borderId="5" xfId="0" applyNumberFormat="1" applyFont="1" applyFill="1" applyBorder="1"/>
    <xf numFmtId="49" fontId="3" fillId="2" borderId="21" xfId="0" applyNumberFormat="1" applyFont="1" applyFill="1" applyBorder="1"/>
    <xf numFmtId="49" fontId="1" fillId="2" borderId="20" xfId="0" applyNumberFormat="1" applyFont="1" applyFill="1" applyBorder="1"/>
    <xf numFmtId="49" fontId="1" fillId="2" borderId="5" xfId="0" applyNumberFormat="1" applyFont="1" applyFill="1" applyBorder="1" applyAlignment="1">
      <alignment horizontal="right"/>
    </xf>
    <xf numFmtId="49" fontId="1" fillId="2" borderId="21" xfId="0" applyNumberFormat="1" applyFont="1" applyFill="1" applyBorder="1" applyAlignment="1">
      <alignment horizontal="center"/>
    </xf>
    <xf numFmtId="49" fontId="1" fillId="2" borderId="19" xfId="0" applyNumberFormat="1" applyFont="1" applyFill="1" applyBorder="1" applyAlignment="1">
      <alignment horizontal="left"/>
    </xf>
    <xf numFmtId="49" fontId="1" fillId="2" borderId="9" xfId="0" applyNumberFormat="1" applyFont="1" applyFill="1" applyBorder="1"/>
    <xf numFmtId="49" fontId="1" fillId="2" borderId="7" xfId="0" applyNumberFormat="1" applyFont="1" applyFill="1" applyBorder="1" applyAlignment="1">
      <alignment horizontal="center"/>
    </xf>
    <xf numFmtId="49" fontId="1" fillId="2" borderId="21" xfId="0" applyNumberFormat="1" applyFont="1" applyFill="1" applyBorder="1"/>
    <xf numFmtId="49" fontId="1" fillId="2" borderId="3" xfId="0" applyNumberFormat="1" applyFont="1" applyFill="1" applyBorder="1" applyAlignment="1">
      <alignment horizontal="center"/>
    </xf>
    <xf numFmtId="0" fontId="5" fillId="0" borderId="0" xfId="0" applyFont="1" applyAlignment="1">
      <alignment horizontal="center"/>
    </xf>
    <xf numFmtId="0" fontId="0" fillId="3" borderId="22" xfId="0" applyFill="1" applyBorder="1"/>
    <xf numFmtId="0" fontId="18" fillId="3" borderId="22" xfId="0" applyFont="1" applyFill="1" applyBorder="1"/>
    <xf numFmtId="49" fontId="1" fillId="4" borderId="22" xfId="0" applyNumberFormat="1" applyFont="1" applyFill="1" applyBorder="1"/>
    <xf numFmtId="49" fontId="1" fillId="3" borderId="22" xfId="0" applyNumberFormat="1" applyFont="1" applyFill="1" applyBorder="1"/>
    <xf numFmtId="49" fontId="1" fillId="2" borderId="22" xfId="0" applyNumberFormat="1" applyFont="1" applyFill="1" applyBorder="1" applyAlignment="1">
      <alignment wrapText="1"/>
    </xf>
    <xf numFmtId="49" fontId="11" fillId="2" borderId="22" xfId="0" applyNumberFormat="1" applyFont="1" applyFill="1" applyBorder="1" applyAlignment="1">
      <alignment horizontal="center"/>
    </xf>
    <xf numFmtId="0" fontId="18" fillId="3" borderId="22" xfId="0" applyFont="1" applyFill="1" applyBorder="1" applyAlignment="1">
      <alignment horizontal="center"/>
    </xf>
    <xf numFmtId="0" fontId="0" fillId="4" borderId="22" xfId="0" applyFill="1" applyBorder="1"/>
    <xf numFmtId="0" fontId="0" fillId="2" borderId="22" xfId="0" applyFill="1" applyBorder="1"/>
    <xf numFmtId="0" fontId="0" fillId="0" borderId="22" xfId="0" applyBorder="1"/>
    <xf numFmtId="1" fontId="0" fillId="0" borderId="22" xfId="0" applyNumberFormat="1" applyBorder="1"/>
    <xf numFmtId="0" fontId="0" fillId="5" borderId="22" xfId="0" applyFill="1" applyBorder="1"/>
    <xf numFmtId="0" fontId="4" fillId="0" borderId="22" xfId="0" applyFont="1" applyBorder="1"/>
    <xf numFmtId="1" fontId="19" fillId="0" borderId="22" xfId="0" applyNumberFormat="1" applyFont="1" applyBorder="1"/>
    <xf numFmtId="1" fontId="0" fillId="4" borderId="22" xfId="0" applyNumberFormat="1" applyFill="1" applyBorder="1"/>
    <xf numFmtId="49" fontId="5" fillId="0" borderId="0" xfId="0" applyNumberFormat="1" applyFont="1" applyAlignment="1">
      <alignment horizontal="center"/>
    </xf>
    <xf numFmtId="49" fontId="1" fillId="4" borderId="0" xfId="0" applyNumberFormat="1" applyFont="1" applyFill="1"/>
    <xf numFmtId="0" fontId="0" fillId="4" borderId="0" xfId="0" applyFill="1"/>
    <xf numFmtId="1" fontId="0" fillId="4" borderId="0" xfId="0" applyNumberFormat="1" applyFill="1"/>
    <xf numFmtId="1" fontId="0" fillId="0" borderId="0" xfId="0" applyNumberFormat="1"/>
    <xf numFmtId="49" fontId="11" fillId="0" borderId="0" xfId="0" applyNumberFormat="1" applyFont="1" applyAlignment="1">
      <alignment horizontal="left"/>
    </xf>
    <xf numFmtId="49" fontId="11" fillId="0" borderId="0" xfId="0" applyNumberFormat="1" applyFont="1" applyAlignment="1">
      <alignment horizontal="center"/>
    </xf>
    <xf numFmtId="49" fontId="4" fillId="0" borderId="0" xfId="0" applyNumberFormat="1" applyFont="1" applyAlignment="1">
      <alignment horizontal="left"/>
    </xf>
    <xf numFmtId="49" fontId="20" fillId="0" borderId="22" xfId="0" applyNumberFormat="1" applyFont="1" applyBorder="1" applyAlignment="1">
      <alignment horizontal="center"/>
    </xf>
    <xf numFmtId="1" fontId="9" fillId="0" borderId="22" xfId="0" applyNumberFormat="1" applyFont="1" applyBorder="1" applyAlignment="1">
      <alignment horizontal="center"/>
    </xf>
    <xf numFmtId="49" fontId="10" fillId="0" borderId="22" xfId="0" applyNumberFormat="1" applyFont="1" applyBorder="1" applyAlignment="1">
      <alignment horizontal="center"/>
    </xf>
    <xf numFmtId="49" fontId="9" fillId="0" borderId="22" xfId="0" applyNumberFormat="1" applyFont="1" applyBorder="1" applyAlignment="1">
      <alignment horizontal="center"/>
    </xf>
    <xf numFmtId="49" fontId="1" fillId="0" borderId="8" xfId="0" applyNumberFormat="1" applyFont="1" applyBorder="1"/>
    <xf numFmtId="0" fontId="5" fillId="0" borderId="3" xfId="0" applyFont="1" applyBorder="1" applyAlignment="1">
      <alignment horizontal="left"/>
    </xf>
    <xf numFmtId="49" fontId="6" fillId="0" borderId="23" xfId="0" applyNumberFormat="1" applyFont="1" applyBorder="1" applyAlignment="1">
      <alignment horizontal="center"/>
    </xf>
    <xf numFmtId="0" fontId="4" fillId="5" borderId="22" xfId="0" applyFont="1" applyFill="1" applyBorder="1"/>
    <xf numFmtId="49" fontId="4" fillId="0" borderId="0" xfId="0" applyNumberFormat="1" applyFont="1"/>
    <xf numFmtId="1" fontId="14" fillId="3" borderId="12" xfId="0" applyNumberFormat="1" applyFont="1" applyFill="1" applyBorder="1" applyAlignment="1" applyProtection="1">
      <alignment horizontal="center"/>
      <protection locked="0" hidden="1"/>
    </xf>
    <xf numFmtId="1" fontId="21" fillId="0" borderId="13" xfId="0" applyNumberFormat="1" applyFont="1" applyBorder="1" applyAlignment="1">
      <alignment horizontal="center"/>
    </xf>
    <xf numFmtId="1" fontId="14" fillId="6" borderId="12" xfId="0" applyNumberFormat="1" applyFont="1" applyFill="1" applyBorder="1" applyAlignment="1" applyProtection="1">
      <alignment horizontal="center"/>
      <protection locked="0" hidden="1"/>
    </xf>
    <xf numFmtId="1" fontId="9" fillId="0" borderId="13" xfId="0" applyNumberFormat="1" applyFont="1" applyBorder="1" applyAlignment="1">
      <alignment horizontal="center"/>
    </xf>
    <xf numFmtId="1" fontId="14" fillId="0" borderId="12" xfId="0" applyNumberFormat="1" applyFont="1" applyFill="1" applyBorder="1" applyAlignment="1" applyProtection="1">
      <alignment horizontal="center"/>
      <protection locked="0" hidden="1"/>
    </xf>
  </cellXfs>
  <cellStyles count="1">
    <cellStyle name="Standard" xfId="0" builtinId="0"/>
  </cellStyles>
  <dxfs count="175"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color rgb="FF9C6500"/>
      </font>
      <fill>
        <patternFill>
          <bgColor rgb="FFFFEB9C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alcChain" Target="calcChain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O30"/>
  <sheetViews>
    <sheetView workbookViewId="0">
      <pane ySplit="6" topLeftCell="A7" activePane="bottomLeft" state="frozen"/>
      <selection activeCell="AP28" sqref="AP28"/>
      <selection pane="bottomLeft" activeCell="E16" sqref="E16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13" bestFit="1" customWidth="1"/>
    <col min="6" max="7" width="3.42578125" style="1" customWidth="1"/>
    <col min="8" max="8" width="4.42578125" style="1" bestFit="1" customWidth="1"/>
    <col min="9" max="9" width="3.42578125" style="13" customWidth="1"/>
    <col min="10" max="10" width="3.42578125" style="1" customWidth="1"/>
    <col min="11" max="11" width="4.42578125" style="1" bestFit="1" customWidth="1"/>
    <col min="12" max="13" width="3.42578125" style="1" customWidth="1"/>
    <col min="14" max="14" width="4.42578125" style="1" customWidth="1"/>
    <col min="15" max="16" width="3.42578125" style="1" customWidth="1"/>
    <col min="17" max="17" width="4.42578125" style="1" bestFit="1" customWidth="1"/>
    <col min="18" max="19" width="3.42578125" style="1" customWidth="1"/>
    <col min="20" max="20" width="4.42578125" style="1" bestFit="1" customWidth="1"/>
    <col min="21" max="22" width="3.42578125" style="1" customWidth="1"/>
    <col min="23" max="23" width="4.42578125" style="1" bestFit="1" customWidth="1"/>
    <col min="24" max="25" width="3.42578125" style="1" customWidth="1"/>
    <col min="26" max="26" width="4.140625" style="1" bestFit="1" customWidth="1"/>
    <col min="27" max="28" width="3.42578125" style="1" customWidth="1"/>
    <col min="29" max="29" width="4.42578125" style="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10.7109375" style="3" customWidth="1"/>
    <col min="39" max="40" width="10.7109375" style="1" hidden="1" customWidth="1"/>
    <col min="41" max="43" width="10.7109375" style="1" customWidth="1"/>
    <col min="44" max="16384" width="11.42578125" style="1"/>
  </cols>
  <sheetData>
    <row r="1" spans="1:41" ht="12" x14ac:dyDescent="0.2">
      <c r="AD1" s="16"/>
      <c r="AE1" s="65"/>
      <c r="AF1" s="65"/>
      <c r="AK1" s="31"/>
    </row>
    <row r="2" spans="1:41" ht="12" x14ac:dyDescent="0.2">
      <c r="B2" s="16"/>
      <c r="AD2" s="16"/>
      <c r="AE2" s="66"/>
      <c r="AF2" s="66"/>
    </row>
    <row r="3" spans="1:41" ht="12" x14ac:dyDescent="0.2">
      <c r="B3" s="16"/>
      <c r="AD3" s="16"/>
      <c r="AE3" s="65"/>
      <c r="AF3" s="65"/>
    </row>
    <row r="4" spans="1:41" ht="16.5" thickBot="1" x14ac:dyDescent="0.3">
      <c r="A4" s="2" t="s">
        <v>10</v>
      </c>
      <c r="B4" s="16"/>
      <c r="C4" s="16" t="s">
        <v>72</v>
      </c>
      <c r="F4" s="16" t="s">
        <v>78</v>
      </c>
      <c r="I4" s="16" t="s">
        <v>79</v>
      </c>
      <c r="L4" s="16" t="s">
        <v>87</v>
      </c>
      <c r="O4" s="16" t="s">
        <v>85</v>
      </c>
      <c r="R4" s="16" t="s">
        <v>73</v>
      </c>
      <c r="U4" s="16" t="s">
        <v>81</v>
      </c>
      <c r="X4" s="16" t="s">
        <v>82</v>
      </c>
      <c r="AA4" s="16" t="s">
        <v>84</v>
      </c>
      <c r="AE4" s="67"/>
      <c r="AF4" s="67"/>
      <c r="AK4" s="44"/>
    </row>
    <row r="5" spans="1:41" ht="13.9" customHeight="1" thickBot="1" x14ac:dyDescent="0.25">
      <c r="B5" s="16"/>
      <c r="F5" s="13"/>
      <c r="I5" s="1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3.9" customHeight="1" thickBot="1" x14ac:dyDescent="0.3">
      <c r="C6" s="16" t="s">
        <v>11</v>
      </c>
      <c r="F6" s="16" t="s">
        <v>74</v>
      </c>
      <c r="I6" s="16" t="s">
        <v>86</v>
      </c>
      <c r="L6" s="16" t="s">
        <v>76</v>
      </c>
      <c r="O6" s="16" t="s">
        <v>80</v>
      </c>
      <c r="R6" s="16" t="s">
        <v>67</v>
      </c>
      <c r="U6" s="16" t="s">
        <v>75</v>
      </c>
      <c r="X6" s="16" t="s">
        <v>83</v>
      </c>
      <c r="AA6" s="16" t="s">
        <v>77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 t="s">
        <v>13</v>
      </c>
      <c r="D7" s="68" t="s">
        <v>2</v>
      </c>
      <c r="E7" s="69" t="s">
        <v>1</v>
      </c>
      <c r="F7" s="68" t="s">
        <v>88</v>
      </c>
      <c r="G7" s="68" t="s">
        <v>12</v>
      </c>
      <c r="H7" s="69" t="s">
        <v>1</v>
      </c>
      <c r="I7" s="68" t="s">
        <v>12</v>
      </c>
      <c r="J7" s="68" t="s">
        <v>12</v>
      </c>
      <c r="K7" s="69" t="s">
        <v>1</v>
      </c>
      <c r="L7" s="68" t="s">
        <v>12</v>
      </c>
      <c r="M7" s="68" t="s">
        <v>2</v>
      </c>
      <c r="N7" s="69" t="s">
        <v>1</v>
      </c>
      <c r="O7" s="68" t="s">
        <v>88</v>
      </c>
      <c r="P7" s="68" t="s">
        <v>88</v>
      </c>
      <c r="Q7" s="69" t="s">
        <v>1</v>
      </c>
      <c r="R7" s="68" t="s">
        <v>88</v>
      </c>
      <c r="S7" s="68" t="s">
        <v>89</v>
      </c>
      <c r="T7" s="69" t="s">
        <v>1</v>
      </c>
      <c r="U7" s="68" t="s">
        <v>13</v>
      </c>
      <c r="V7" s="68" t="s">
        <v>89</v>
      </c>
      <c r="W7" s="69" t="s">
        <v>1</v>
      </c>
      <c r="X7" s="68" t="s">
        <v>12</v>
      </c>
      <c r="Y7" s="68" t="s">
        <v>89</v>
      </c>
      <c r="Z7" s="69" t="s">
        <v>1</v>
      </c>
      <c r="AA7" s="68" t="s">
        <v>89</v>
      </c>
      <c r="AB7" s="68" t="s">
        <v>88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24" si="0">AK8</f>
        <v>6</v>
      </c>
      <c r="B8" s="20" t="s">
        <v>90</v>
      </c>
      <c r="C8" s="17" t="s">
        <v>89</v>
      </c>
      <c r="D8" s="18" t="s">
        <v>88</v>
      </c>
      <c r="E8" s="77">
        <f>IF(OR(EXACT($C$7,C8)*(EXACT($D$7,D8)))=TRUE,$AO$9,IF(($D$7-$C$7=D8-C8),$AO$8,IF(OR(EXACT($C$7&gt;$D$7,C8&gt;D8)*EXACT($C$7=$D$7,C8=D8)*EXACT($C$7&lt;$D$7,C8&lt;D8)),$AO$7,0)))*4</f>
        <v>0</v>
      </c>
      <c r="F8" s="17" t="s">
        <v>12</v>
      </c>
      <c r="G8" s="18" t="s">
        <v>88</v>
      </c>
      <c r="H8" s="19">
        <f t="shared" ref="H8:H24" si="1">IF(OR(EXACT($F$7,F8)*(EXACT($G$7,G8)))=TRUE,$AO$9,IF(($G$7-$F$7=G8-F8),$AO$8,IF(OR(EXACT($F$7&gt;$G$7,F8&gt;G8)*EXACT($F$7=$G$7,F8=G8)*EXACT($F$7&lt;$G$7,F8&lt;G8)),$AO$7,0)))</f>
        <v>0</v>
      </c>
      <c r="I8" s="17" t="s">
        <v>12</v>
      </c>
      <c r="J8" s="18" t="s">
        <v>88</v>
      </c>
      <c r="K8" s="19">
        <f t="shared" ref="K8:K24" si="2">IF(OR(EXACT($I$7,I8)*(EXACT($J$7,J8)))=TRUE,$AO$9,IF(($J$7-$I$7=J8-I8),$AO$8,IF(OR(EXACT($I$7&gt;$J$7,I8&gt;J8)*EXACT($I$7=$J$7,I8=J8)*EXACT($I$7&lt;$J$7,I8&lt;J8)),$AO$7,0)))</f>
        <v>0</v>
      </c>
      <c r="L8" s="17" t="s">
        <v>12</v>
      </c>
      <c r="M8" s="18" t="s">
        <v>88</v>
      </c>
      <c r="N8" s="19">
        <f t="shared" ref="N8:N24" si="3">IF(OR(EXACT($L$7,L8)*(EXACT($M$7,M8)))=TRUE,$AO$9,IF(($M$7-$L$7=M8-L8),$AO$8,IF(OR(EXACT($L$7&gt;$M$7,L8&gt;M8)*EXACT($L$7=$M$7,L8=M8)*EXACT($L$7&lt;$M$7,L8&lt;M8)),$AO$7,0)))</f>
        <v>0</v>
      </c>
      <c r="O8" s="17" t="s">
        <v>88</v>
      </c>
      <c r="P8" s="18" t="s">
        <v>88</v>
      </c>
      <c r="Q8" s="19" t="str">
        <f t="shared" ref="Q8:Q24" si="4">IF(OR(EXACT($O$7,O8)*(EXACT($P$7,P8)))=TRUE,$AO$9,IF(($P$7-$O$7=P8-O8),$AO$8,IF(OR(EXACT($O$7&gt;$P$7,O8&gt;P8)*EXACT($O$7=$P$7,O8=P8)*EXACT($O$7&lt;$P$7,O8&lt;P8)),$AO$7,0)))</f>
        <v>5</v>
      </c>
      <c r="R8" s="17" t="s">
        <v>12</v>
      </c>
      <c r="S8" s="18" t="s">
        <v>89</v>
      </c>
      <c r="T8" s="19" t="str">
        <f t="shared" ref="T8:T24" si="5">IF(OR(EXACT($R$7,R8)*(EXACT($S$7,S8)))=TRUE,$AO$9,IF(($S$7-$R$7=S8-R8),$AO$8,IF(OR(EXACT($R$7&gt;$S$7,R8&gt;S8)*EXACT($R$7=$S$7,R8=S8)*EXACT($R$7&lt;$S$7,R8&lt;S8)),$AO$7,0)))</f>
        <v>2</v>
      </c>
      <c r="U8" s="17" t="s">
        <v>88</v>
      </c>
      <c r="V8" s="18" t="s">
        <v>89</v>
      </c>
      <c r="W8" s="19" t="str">
        <f t="shared" ref="W8:W24" si="6">IF(OR(EXACT($U$7,U8)*(EXACT($V$7,V8)))=TRUE,$AO$9,IF(($V$7-$U$7=V8-U8),$AO$8,IF(OR(EXACT($U$7&gt;$V$7,U8&gt;V8)*EXACT($U$7=$V$7,U8=V8)*EXACT($U$7&lt;$V$7,U8&lt;V8)),$AO$7,0)))</f>
        <v>2</v>
      </c>
      <c r="X8" s="17" t="s">
        <v>89</v>
      </c>
      <c r="Y8" s="18" t="s">
        <v>89</v>
      </c>
      <c r="Z8" s="19">
        <f t="shared" ref="Z8:Z19" si="7">IF(OR(EXACT($X$7,X8)*(EXACT($Y$7,Y8)))=TRUE,$AO$9,IF(($Y$7-$X$7=Y8-X8),$AO$8,IF(OR(EXACT($X$7&gt;$Y$7,X8&gt;Y8)*EXACT($X$7=$Y$7,X8=Y8)*EXACT($X$7&lt;$Y$7,X8&lt;Y8)),$AO$7,0)))</f>
        <v>0</v>
      </c>
      <c r="AA8" s="17" t="s">
        <v>88</v>
      </c>
      <c r="AB8" s="18" t="s">
        <v>88</v>
      </c>
      <c r="AC8" s="19">
        <f t="shared" ref="AC8:AC24" si="8">IF(OR(EXACT($AA$7,AA8)*(EXACT($AB$7,AB8)))=TRUE,$AO$9,IF(($AB$7-$AA$7=AB8-AA8),$AO$8,IF(OR(EXACT($AA$7&gt;$AB$7,AA8&gt;AB8)*EXACT($AA$7=$AB$7,AA8=AB8)*EXACT($AA$7&lt;$AB$7,AA8&lt;AB8)),$AO$7,0)))</f>
        <v>0</v>
      </c>
      <c r="AD8" s="27"/>
      <c r="AE8" s="25"/>
      <c r="AF8" s="19"/>
      <c r="AG8" s="20">
        <f t="shared" ref="AG8:AG24" si="9">E8+K8+Q8+T8+N8+H8+W8+Z8+AC8+AF8</f>
        <v>9</v>
      </c>
      <c r="AH8" s="21"/>
      <c r="AI8" s="22"/>
      <c r="AJ8" s="23">
        <f t="shared" ref="AJ8:AJ24" si="10">AG8+AH8</f>
        <v>9</v>
      </c>
      <c r="AK8" s="24">
        <f t="shared" ref="AK8:AK24" si="11">RANK(AJ8,$AJ$8:$AJ$26)</f>
        <v>6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1</v>
      </c>
      <c r="B9" s="20" t="s">
        <v>92</v>
      </c>
      <c r="C9" s="17" t="s">
        <v>88</v>
      </c>
      <c r="D9" s="18" t="s">
        <v>2</v>
      </c>
      <c r="E9" s="77">
        <f>IF(OR(EXACT($C$7,C9)*(EXACT($D$7,D9)))=TRUE,$AO$9,IF(($D$7-$C$7=D9-C9),$AO$8,IF(OR(EXACT($C$7&gt;$D$7,C9&gt;D9)*EXACT($C$7=$D$7,C9=D9)*EXACT($C$7&lt;$D$7,C9&lt;D9)),$AO$7,0)))*4</f>
        <v>0</v>
      </c>
      <c r="F9" s="17" t="s">
        <v>88</v>
      </c>
      <c r="G9" s="18" t="s">
        <v>12</v>
      </c>
      <c r="H9" s="19" t="str">
        <f t="shared" si="1"/>
        <v>5</v>
      </c>
      <c r="I9" s="17" t="s">
        <v>2</v>
      </c>
      <c r="J9" s="18" t="s">
        <v>89</v>
      </c>
      <c r="K9" s="19">
        <f t="shared" si="2"/>
        <v>0</v>
      </c>
      <c r="L9" s="17" t="s">
        <v>12</v>
      </c>
      <c r="M9" s="18" t="s">
        <v>89</v>
      </c>
      <c r="N9" s="19">
        <f t="shared" si="3"/>
        <v>0</v>
      </c>
      <c r="O9" s="17" t="s">
        <v>88</v>
      </c>
      <c r="P9" s="18" t="s">
        <v>88</v>
      </c>
      <c r="Q9" s="19" t="str">
        <f t="shared" si="4"/>
        <v>5</v>
      </c>
      <c r="R9" s="17" t="s">
        <v>12</v>
      </c>
      <c r="S9" s="18" t="s">
        <v>89</v>
      </c>
      <c r="T9" s="19" t="str">
        <f t="shared" si="5"/>
        <v>2</v>
      </c>
      <c r="U9" s="17" t="s">
        <v>12</v>
      </c>
      <c r="V9" s="18" t="s">
        <v>12</v>
      </c>
      <c r="W9" s="19">
        <f t="shared" si="6"/>
        <v>0</v>
      </c>
      <c r="X9" s="17" t="s">
        <v>89</v>
      </c>
      <c r="Y9" s="18" t="s">
        <v>88</v>
      </c>
      <c r="Z9" s="19">
        <f t="shared" si="7"/>
        <v>0</v>
      </c>
      <c r="AA9" s="17" t="s">
        <v>88</v>
      </c>
      <c r="AB9" s="18" t="s">
        <v>2</v>
      </c>
      <c r="AC9" s="19" t="str">
        <f t="shared" si="8"/>
        <v>2</v>
      </c>
      <c r="AD9" s="27"/>
      <c r="AE9" s="25"/>
      <c r="AF9" s="19"/>
      <c r="AG9" s="20">
        <f t="shared" si="9"/>
        <v>14</v>
      </c>
      <c r="AH9" s="21"/>
      <c r="AI9" s="22"/>
      <c r="AJ9" s="23">
        <f t="shared" si="10"/>
        <v>14</v>
      </c>
      <c r="AK9" s="24">
        <f t="shared" si="11"/>
        <v>1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6</v>
      </c>
      <c r="B10" s="20" t="s">
        <v>69</v>
      </c>
      <c r="C10" s="17" t="s">
        <v>89</v>
      </c>
      <c r="D10" s="18" t="s">
        <v>12</v>
      </c>
      <c r="E10" s="77">
        <f>IF(OR(EXACT($C$7,C10)*(EXACT($D$7,D10)))=TRUE,$AO$9,IF(($D$7-$C$7=D10-C10),$AO$8,IF(OR(EXACT($C$7&gt;$D$7,C10&gt;D10)*EXACT($C$7=$D$7,C10=D10)*EXACT($C$7&lt;$D$7,C10&lt;D10)),$AO$7,0)))*4</f>
        <v>0</v>
      </c>
      <c r="F10" s="17" t="s">
        <v>12</v>
      </c>
      <c r="G10" s="18" t="s">
        <v>12</v>
      </c>
      <c r="H10" s="19">
        <f t="shared" si="1"/>
        <v>0</v>
      </c>
      <c r="I10" s="17" t="s">
        <v>89</v>
      </c>
      <c r="J10" s="18" t="s">
        <v>88</v>
      </c>
      <c r="K10" s="19">
        <f t="shared" si="2"/>
        <v>0</v>
      </c>
      <c r="L10" s="17" t="s">
        <v>88</v>
      </c>
      <c r="M10" s="18" t="s">
        <v>12</v>
      </c>
      <c r="N10" s="19" t="str">
        <f t="shared" si="3"/>
        <v>3</v>
      </c>
      <c r="O10" s="17" t="s">
        <v>89</v>
      </c>
      <c r="P10" s="18" t="s">
        <v>89</v>
      </c>
      <c r="Q10" s="19" t="str">
        <f t="shared" si="4"/>
        <v>3</v>
      </c>
      <c r="R10" s="17" t="s">
        <v>12</v>
      </c>
      <c r="S10" s="18" t="s">
        <v>88</v>
      </c>
      <c r="T10" s="19" t="str">
        <f t="shared" si="5"/>
        <v>3</v>
      </c>
      <c r="U10" s="17" t="s">
        <v>88</v>
      </c>
      <c r="V10" s="18" t="s">
        <v>88</v>
      </c>
      <c r="W10" s="19">
        <f t="shared" si="6"/>
        <v>0</v>
      </c>
      <c r="X10" s="17" t="s">
        <v>88</v>
      </c>
      <c r="Y10" s="18" t="s">
        <v>12</v>
      </c>
      <c r="Z10" s="19">
        <f t="shared" si="7"/>
        <v>0</v>
      </c>
      <c r="AA10" s="17" t="s">
        <v>12</v>
      </c>
      <c r="AB10" s="18" t="s">
        <v>88</v>
      </c>
      <c r="AC10" s="19">
        <f t="shared" si="8"/>
        <v>0</v>
      </c>
      <c r="AD10" s="27"/>
      <c r="AE10" s="25"/>
      <c r="AF10" s="19"/>
      <c r="AG10" s="20">
        <f t="shared" si="9"/>
        <v>9</v>
      </c>
      <c r="AH10" s="21"/>
      <c r="AI10" s="22"/>
      <c r="AJ10" s="23">
        <f t="shared" si="10"/>
        <v>9</v>
      </c>
      <c r="AK10" s="24">
        <f t="shared" si="11"/>
        <v>6</v>
      </c>
      <c r="AL10" s="72"/>
    </row>
    <row r="11" spans="1:41" ht="24.95" customHeight="1" thickBot="1" x14ac:dyDescent="0.25">
      <c r="A11" s="28">
        <f t="shared" si="0"/>
        <v>1</v>
      </c>
      <c r="B11" s="20" t="s">
        <v>64</v>
      </c>
      <c r="C11" s="17" t="s">
        <v>88</v>
      </c>
      <c r="D11" s="18" t="s">
        <v>12</v>
      </c>
      <c r="E11" s="77">
        <f>IF(OR(EXACT($C$7,C11)*(EXACT($D$7,D11)))=TRUE,$AO$9,IF(($D$7-$C$7=D11-C11),$AO$8,IF(OR(EXACT($C$7&gt;$D$7,C11&gt;D11)*EXACT($C$7=$D$7,C11=D11)*EXACT($C$7&lt;$D$7,C11&lt;D11)),$AO$7,0)))*4</f>
        <v>0</v>
      </c>
      <c r="F11" s="17" t="s">
        <v>88</v>
      </c>
      <c r="G11" s="18" t="s">
        <v>12</v>
      </c>
      <c r="H11" s="19" t="str">
        <f t="shared" si="1"/>
        <v>5</v>
      </c>
      <c r="I11" s="17" t="s">
        <v>12</v>
      </c>
      <c r="J11" s="18" t="s">
        <v>88</v>
      </c>
      <c r="K11" s="19">
        <f t="shared" si="2"/>
        <v>0</v>
      </c>
      <c r="L11" s="17" t="s">
        <v>88</v>
      </c>
      <c r="M11" s="18" t="s">
        <v>12</v>
      </c>
      <c r="N11" s="19" t="str">
        <f t="shared" si="3"/>
        <v>3</v>
      </c>
      <c r="O11" s="17" t="s">
        <v>12</v>
      </c>
      <c r="P11" s="18" t="s">
        <v>12</v>
      </c>
      <c r="Q11" s="19" t="str">
        <f t="shared" si="4"/>
        <v>3</v>
      </c>
      <c r="R11" s="17" t="s">
        <v>88</v>
      </c>
      <c r="S11" s="18" t="s">
        <v>2</v>
      </c>
      <c r="T11" s="19">
        <f t="shared" si="5"/>
        <v>0</v>
      </c>
      <c r="U11" s="17" t="s">
        <v>88</v>
      </c>
      <c r="V11" s="18" t="s">
        <v>88</v>
      </c>
      <c r="W11" s="19">
        <f t="shared" si="6"/>
        <v>0</v>
      </c>
      <c r="X11" s="17" t="s">
        <v>88</v>
      </c>
      <c r="Y11" s="18" t="s">
        <v>12</v>
      </c>
      <c r="Z11" s="19">
        <f t="shared" si="7"/>
        <v>0</v>
      </c>
      <c r="AA11" s="17" t="s">
        <v>88</v>
      </c>
      <c r="AB11" s="18" t="s">
        <v>12</v>
      </c>
      <c r="AC11" s="19" t="str">
        <f t="shared" si="8"/>
        <v>3</v>
      </c>
      <c r="AD11" s="27"/>
      <c r="AE11" s="25"/>
      <c r="AF11" s="19"/>
      <c r="AG11" s="20">
        <f t="shared" si="9"/>
        <v>14</v>
      </c>
      <c r="AH11" s="21"/>
      <c r="AI11" s="22"/>
      <c r="AJ11" s="23">
        <f t="shared" si="10"/>
        <v>14</v>
      </c>
      <c r="AK11" s="24">
        <f t="shared" si="11"/>
        <v>1</v>
      </c>
      <c r="AL11" s="1"/>
    </row>
    <row r="12" spans="1:41" ht="24.95" customHeight="1" thickBot="1" x14ac:dyDescent="0.25">
      <c r="A12" s="28">
        <f t="shared" si="0"/>
        <v>9</v>
      </c>
      <c r="B12" s="20" t="s">
        <v>62</v>
      </c>
      <c r="C12" s="17" t="s">
        <v>88</v>
      </c>
      <c r="D12" s="18" t="s">
        <v>12</v>
      </c>
      <c r="E12" s="77">
        <f>IF(OR(EXACT($C$7,C12)*(EXACT($D$7,D12)))=TRUE,$AO$9,IF(($D$7-$C$7=D12-C12),$AO$8,IF(OR(EXACT($C$7&gt;$D$7,C12&gt;D12)*EXACT($C$7=$D$7,C12=D12)*EXACT($C$7&lt;$D$7,C12&lt;D12)),$AO$7,0)))*4</f>
        <v>0</v>
      </c>
      <c r="F12" s="17" t="s">
        <v>12</v>
      </c>
      <c r="G12" s="18" t="s">
        <v>88</v>
      </c>
      <c r="H12" s="19">
        <f t="shared" si="1"/>
        <v>0</v>
      </c>
      <c r="I12" s="17" t="s">
        <v>12</v>
      </c>
      <c r="J12" s="18" t="s">
        <v>88</v>
      </c>
      <c r="K12" s="19">
        <f t="shared" si="2"/>
        <v>0</v>
      </c>
      <c r="L12" s="17" t="s">
        <v>12</v>
      </c>
      <c r="M12" s="18" t="s">
        <v>12</v>
      </c>
      <c r="N12" s="19">
        <f t="shared" si="3"/>
        <v>0</v>
      </c>
      <c r="O12" s="17" t="s">
        <v>12</v>
      </c>
      <c r="P12" s="18" t="s">
        <v>12</v>
      </c>
      <c r="Q12" s="19" t="str">
        <f t="shared" si="4"/>
        <v>3</v>
      </c>
      <c r="R12" s="17" t="s">
        <v>12</v>
      </c>
      <c r="S12" s="18" t="s">
        <v>88</v>
      </c>
      <c r="T12" s="19" t="str">
        <f t="shared" si="5"/>
        <v>3</v>
      </c>
      <c r="U12" s="17" t="s">
        <v>89</v>
      </c>
      <c r="V12" s="18" t="s">
        <v>89</v>
      </c>
      <c r="W12" s="19">
        <f t="shared" si="6"/>
        <v>0</v>
      </c>
      <c r="X12" s="17" t="s">
        <v>88</v>
      </c>
      <c r="Y12" s="18" t="s">
        <v>89</v>
      </c>
      <c r="Z12" s="19" t="str">
        <f t="shared" si="7"/>
        <v>2</v>
      </c>
      <c r="AA12" s="17" t="s">
        <v>2</v>
      </c>
      <c r="AB12" s="18" t="s">
        <v>88</v>
      </c>
      <c r="AC12" s="19">
        <f t="shared" si="8"/>
        <v>0</v>
      </c>
      <c r="AD12" s="27"/>
      <c r="AE12" s="25"/>
      <c r="AF12" s="19"/>
      <c r="AG12" s="20">
        <f t="shared" si="9"/>
        <v>8</v>
      </c>
      <c r="AH12" s="21"/>
      <c r="AI12" s="22"/>
      <c r="AJ12" s="23">
        <f t="shared" si="10"/>
        <v>8</v>
      </c>
      <c r="AK12" s="24">
        <f t="shared" si="11"/>
        <v>9</v>
      </c>
      <c r="AL12" s="1"/>
    </row>
    <row r="13" spans="1:41" ht="24.95" customHeight="1" thickBot="1" x14ac:dyDescent="0.25">
      <c r="A13" s="28">
        <f t="shared" si="0"/>
        <v>14</v>
      </c>
      <c r="B13" s="20" t="s">
        <v>66</v>
      </c>
      <c r="C13" s="17" t="s">
        <v>88</v>
      </c>
      <c r="D13" s="18" t="s">
        <v>88</v>
      </c>
      <c r="E13" s="79">
        <f>IF(OR(EXACT($C$7,C13)*(EXACT($D$7,D13)))=TRUE,$AO$9,IF(($D$7-$C$7=D13-C13),$AO$8,IF(OR(EXACT($C$7&gt;$D$7,C13&gt;D13)*EXACT($C$7=$D$7,C13=D13)*EXACT($C$7&lt;$D$7,C13&lt;D13)),$AO$7,0)))*2</f>
        <v>0</v>
      </c>
      <c r="F13" s="17" t="s">
        <v>12</v>
      </c>
      <c r="G13" s="18" t="s">
        <v>88</v>
      </c>
      <c r="H13" s="19">
        <f t="shared" si="1"/>
        <v>0</v>
      </c>
      <c r="I13" s="17" t="s">
        <v>12</v>
      </c>
      <c r="J13" s="18" t="s">
        <v>89</v>
      </c>
      <c r="K13" s="19">
        <f t="shared" si="2"/>
        <v>0</v>
      </c>
      <c r="L13" s="17" t="s">
        <v>88</v>
      </c>
      <c r="M13" s="18" t="s">
        <v>88</v>
      </c>
      <c r="N13" s="19">
        <f t="shared" si="3"/>
        <v>0</v>
      </c>
      <c r="O13" s="17" t="s">
        <v>12</v>
      </c>
      <c r="P13" s="18" t="s">
        <v>12</v>
      </c>
      <c r="Q13" s="19" t="str">
        <f t="shared" si="4"/>
        <v>3</v>
      </c>
      <c r="R13" s="17" t="s">
        <v>88</v>
      </c>
      <c r="S13" s="18" t="s">
        <v>88</v>
      </c>
      <c r="T13" s="19">
        <f t="shared" si="5"/>
        <v>0</v>
      </c>
      <c r="U13" s="17" t="s">
        <v>88</v>
      </c>
      <c r="V13" s="18" t="s">
        <v>2</v>
      </c>
      <c r="W13" s="19">
        <f t="shared" si="6"/>
        <v>0</v>
      </c>
      <c r="X13" s="17" t="s">
        <v>12</v>
      </c>
      <c r="Y13" s="18" t="s">
        <v>88</v>
      </c>
      <c r="Z13" s="19" t="str">
        <f t="shared" si="7"/>
        <v>2</v>
      </c>
      <c r="AA13" s="17" t="s">
        <v>12</v>
      </c>
      <c r="AB13" s="18" t="s">
        <v>89</v>
      </c>
      <c r="AC13" s="19">
        <f t="shared" si="8"/>
        <v>0</v>
      </c>
      <c r="AD13" s="27"/>
      <c r="AE13" s="25"/>
      <c r="AF13" s="19"/>
      <c r="AG13" s="20">
        <f t="shared" si="9"/>
        <v>5</v>
      </c>
      <c r="AH13" s="21"/>
      <c r="AI13" s="22"/>
      <c r="AJ13" s="23">
        <f t="shared" si="10"/>
        <v>5</v>
      </c>
      <c r="AK13" s="24">
        <f t="shared" si="11"/>
        <v>14</v>
      </c>
      <c r="AL13" s="1"/>
    </row>
    <row r="14" spans="1:41" ht="24.95" customHeight="1" thickBot="1" x14ac:dyDescent="0.25">
      <c r="A14" s="28">
        <f t="shared" si="0"/>
        <v>5</v>
      </c>
      <c r="B14" s="20" t="s">
        <v>63</v>
      </c>
      <c r="C14" s="17" t="s">
        <v>12</v>
      </c>
      <c r="D14" s="18" t="s">
        <v>2</v>
      </c>
      <c r="E14" s="77">
        <f t="shared" ref="E14:E23" si="12">IF(OR(EXACT($C$7,C14)*(EXACT($D$7,D14)))=TRUE,$AO$9,IF(($D$7-$C$7=D14-C14),$AO$8,IF(OR(EXACT($C$7&gt;$D$7,C14&gt;D14)*EXACT($C$7=$D$7,C14=D14)*EXACT($C$7&lt;$D$7,C14&lt;D14)),$AO$7,0)))*4</f>
        <v>0</v>
      </c>
      <c r="F14" s="17" t="s">
        <v>12</v>
      </c>
      <c r="G14" s="18" t="s">
        <v>12</v>
      </c>
      <c r="H14" s="19">
        <f t="shared" si="1"/>
        <v>0</v>
      </c>
      <c r="I14" s="17" t="s">
        <v>12</v>
      </c>
      <c r="J14" s="18" t="s">
        <v>88</v>
      </c>
      <c r="K14" s="19">
        <f t="shared" si="2"/>
        <v>0</v>
      </c>
      <c r="L14" s="17" t="s">
        <v>88</v>
      </c>
      <c r="M14" s="18" t="s">
        <v>88</v>
      </c>
      <c r="N14" s="19">
        <f t="shared" si="3"/>
        <v>0</v>
      </c>
      <c r="O14" s="17" t="s">
        <v>88</v>
      </c>
      <c r="P14" s="18" t="s">
        <v>88</v>
      </c>
      <c r="Q14" s="19" t="str">
        <f t="shared" si="4"/>
        <v>5</v>
      </c>
      <c r="R14" s="17" t="s">
        <v>12</v>
      </c>
      <c r="S14" s="18" t="s">
        <v>88</v>
      </c>
      <c r="T14" s="19" t="str">
        <f t="shared" si="5"/>
        <v>3</v>
      </c>
      <c r="U14" s="17" t="s">
        <v>12</v>
      </c>
      <c r="V14" s="18" t="s">
        <v>12</v>
      </c>
      <c r="W14" s="19">
        <f t="shared" si="6"/>
        <v>0</v>
      </c>
      <c r="X14" s="17" t="s">
        <v>88</v>
      </c>
      <c r="Y14" s="18" t="s">
        <v>12</v>
      </c>
      <c r="Z14" s="19">
        <f t="shared" si="7"/>
        <v>0</v>
      </c>
      <c r="AA14" s="17" t="s">
        <v>88</v>
      </c>
      <c r="AB14" s="18" t="s">
        <v>2</v>
      </c>
      <c r="AC14" s="19" t="str">
        <f t="shared" si="8"/>
        <v>2</v>
      </c>
      <c r="AD14" s="27"/>
      <c r="AE14" s="25"/>
      <c r="AF14" s="19"/>
      <c r="AG14" s="20">
        <f t="shared" si="9"/>
        <v>10</v>
      </c>
      <c r="AH14" s="21"/>
      <c r="AI14" s="22"/>
      <c r="AJ14" s="23">
        <f t="shared" si="10"/>
        <v>10</v>
      </c>
      <c r="AK14" s="24">
        <f t="shared" si="11"/>
        <v>5</v>
      </c>
      <c r="AL14" s="1"/>
    </row>
    <row r="15" spans="1:41" ht="24.95" customHeight="1" thickBot="1" x14ac:dyDescent="0.25">
      <c r="A15" s="28">
        <f t="shared" si="0"/>
        <v>16</v>
      </c>
      <c r="B15" s="20" t="s">
        <v>56</v>
      </c>
      <c r="C15" s="17" t="s">
        <v>89</v>
      </c>
      <c r="D15" s="18" t="s">
        <v>12</v>
      </c>
      <c r="E15" s="77">
        <f t="shared" si="12"/>
        <v>0</v>
      </c>
      <c r="F15" s="17" t="s">
        <v>12</v>
      </c>
      <c r="G15" s="18" t="s">
        <v>88</v>
      </c>
      <c r="H15" s="19">
        <f t="shared" si="1"/>
        <v>0</v>
      </c>
      <c r="I15" s="17" t="s">
        <v>88</v>
      </c>
      <c r="J15" s="18" t="s">
        <v>89</v>
      </c>
      <c r="K15" s="19">
        <f t="shared" si="2"/>
        <v>0</v>
      </c>
      <c r="L15" s="17" t="s">
        <v>88</v>
      </c>
      <c r="M15" s="18" t="s">
        <v>88</v>
      </c>
      <c r="N15" s="19">
        <f t="shared" si="3"/>
        <v>0</v>
      </c>
      <c r="O15" s="17" t="s">
        <v>88</v>
      </c>
      <c r="P15" s="18" t="s">
        <v>12</v>
      </c>
      <c r="Q15" s="19">
        <f t="shared" si="4"/>
        <v>0</v>
      </c>
      <c r="R15" s="17" t="s">
        <v>12</v>
      </c>
      <c r="S15" s="18" t="s">
        <v>89</v>
      </c>
      <c r="T15" s="19" t="str">
        <f t="shared" si="5"/>
        <v>2</v>
      </c>
      <c r="U15" s="17" t="s">
        <v>88</v>
      </c>
      <c r="V15" s="18" t="s">
        <v>12</v>
      </c>
      <c r="W15" s="19">
        <f t="shared" si="6"/>
        <v>0</v>
      </c>
      <c r="X15" s="17" t="s">
        <v>88</v>
      </c>
      <c r="Y15" s="18" t="s">
        <v>89</v>
      </c>
      <c r="Z15" s="19" t="str">
        <f t="shared" si="7"/>
        <v>2</v>
      </c>
      <c r="AA15" s="17" t="s">
        <v>12</v>
      </c>
      <c r="AB15" s="18" t="s">
        <v>88</v>
      </c>
      <c r="AC15" s="19">
        <f t="shared" si="8"/>
        <v>0</v>
      </c>
      <c r="AD15" s="27"/>
      <c r="AE15" s="25"/>
      <c r="AF15" s="19"/>
      <c r="AG15" s="20">
        <f t="shared" si="9"/>
        <v>4</v>
      </c>
      <c r="AH15" s="21"/>
      <c r="AI15" s="22"/>
      <c r="AJ15" s="23">
        <f t="shared" si="10"/>
        <v>4</v>
      </c>
      <c r="AK15" s="24">
        <f t="shared" si="11"/>
        <v>16</v>
      </c>
      <c r="AL15" s="1"/>
    </row>
    <row r="16" spans="1:41" ht="24.95" customHeight="1" thickBot="1" x14ac:dyDescent="0.25">
      <c r="A16" s="28">
        <f t="shared" si="0"/>
        <v>4</v>
      </c>
      <c r="B16" s="20" t="s">
        <v>71</v>
      </c>
      <c r="C16" s="17" t="s">
        <v>88</v>
      </c>
      <c r="D16" s="18" t="s">
        <v>2</v>
      </c>
      <c r="E16" s="77">
        <f t="shared" si="12"/>
        <v>0</v>
      </c>
      <c r="F16" s="17" t="s">
        <v>88</v>
      </c>
      <c r="G16" s="18" t="s">
        <v>12</v>
      </c>
      <c r="H16" s="19" t="str">
        <f t="shared" si="1"/>
        <v>5</v>
      </c>
      <c r="I16" s="17" t="s">
        <v>12</v>
      </c>
      <c r="J16" s="18" t="s">
        <v>89</v>
      </c>
      <c r="K16" s="19">
        <f t="shared" si="2"/>
        <v>0</v>
      </c>
      <c r="L16" s="17" t="s">
        <v>88</v>
      </c>
      <c r="M16" s="18" t="s">
        <v>12</v>
      </c>
      <c r="N16" s="19" t="str">
        <f t="shared" si="3"/>
        <v>3</v>
      </c>
      <c r="O16" s="17" t="s">
        <v>88</v>
      </c>
      <c r="P16" s="18" t="s">
        <v>12</v>
      </c>
      <c r="Q16" s="19">
        <f t="shared" si="4"/>
        <v>0</v>
      </c>
      <c r="R16" s="17" t="s">
        <v>88</v>
      </c>
      <c r="S16" s="18" t="s">
        <v>12</v>
      </c>
      <c r="T16" s="19">
        <f t="shared" si="5"/>
        <v>0</v>
      </c>
      <c r="U16" s="17" t="s">
        <v>88</v>
      </c>
      <c r="V16" s="18" t="s">
        <v>88</v>
      </c>
      <c r="W16" s="19">
        <f t="shared" si="6"/>
        <v>0</v>
      </c>
      <c r="X16" s="17" t="s">
        <v>88</v>
      </c>
      <c r="Y16" s="18" t="s">
        <v>12</v>
      </c>
      <c r="Z16" s="19">
        <f t="shared" si="7"/>
        <v>0</v>
      </c>
      <c r="AA16" s="17" t="s">
        <v>88</v>
      </c>
      <c r="AB16" s="18" t="s">
        <v>12</v>
      </c>
      <c r="AC16" s="19" t="str">
        <f t="shared" si="8"/>
        <v>3</v>
      </c>
      <c r="AD16" s="27"/>
      <c r="AE16" s="25"/>
      <c r="AF16" s="19"/>
      <c r="AG16" s="20">
        <f t="shared" si="9"/>
        <v>11</v>
      </c>
      <c r="AH16" s="21"/>
      <c r="AI16" s="22"/>
      <c r="AJ16" s="23">
        <f t="shared" si="10"/>
        <v>11</v>
      </c>
      <c r="AK16" s="24">
        <f t="shared" si="11"/>
        <v>4</v>
      </c>
      <c r="AL16" s="1"/>
    </row>
    <row r="17" spans="1:38" ht="24.95" customHeight="1" thickBot="1" x14ac:dyDescent="0.25">
      <c r="A17" s="28">
        <f t="shared" si="0"/>
        <v>9</v>
      </c>
      <c r="B17" s="20" t="s">
        <v>59</v>
      </c>
      <c r="C17" s="17" t="s">
        <v>12</v>
      </c>
      <c r="D17" s="18" t="s">
        <v>2</v>
      </c>
      <c r="E17" s="77">
        <f t="shared" si="12"/>
        <v>0</v>
      </c>
      <c r="F17" s="17" t="s">
        <v>2</v>
      </c>
      <c r="G17" s="18" t="s">
        <v>88</v>
      </c>
      <c r="H17" s="19">
        <f t="shared" si="1"/>
        <v>0</v>
      </c>
      <c r="I17" s="17" t="s">
        <v>12</v>
      </c>
      <c r="J17" s="18" t="s">
        <v>88</v>
      </c>
      <c r="K17" s="19">
        <f t="shared" si="2"/>
        <v>0</v>
      </c>
      <c r="L17" s="17" t="s">
        <v>12</v>
      </c>
      <c r="M17" s="18" t="s">
        <v>88</v>
      </c>
      <c r="N17" s="19">
        <f t="shared" si="3"/>
        <v>0</v>
      </c>
      <c r="O17" s="17" t="s">
        <v>12</v>
      </c>
      <c r="P17" s="18" t="s">
        <v>2</v>
      </c>
      <c r="Q17" s="19">
        <f t="shared" si="4"/>
        <v>0</v>
      </c>
      <c r="R17" s="17" t="s">
        <v>12</v>
      </c>
      <c r="S17" s="18" t="s">
        <v>89</v>
      </c>
      <c r="T17" s="19" t="str">
        <f t="shared" si="5"/>
        <v>2</v>
      </c>
      <c r="U17" s="17" t="s">
        <v>12</v>
      </c>
      <c r="V17" s="18" t="s">
        <v>91</v>
      </c>
      <c r="W17" s="19">
        <f t="shared" si="6"/>
        <v>0</v>
      </c>
      <c r="X17" s="17" t="s">
        <v>2</v>
      </c>
      <c r="Y17" s="18" t="s">
        <v>88</v>
      </c>
      <c r="Z17" s="19" t="str">
        <f t="shared" si="7"/>
        <v>3</v>
      </c>
      <c r="AA17" s="17" t="s">
        <v>12</v>
      </c>
      <c r="AB17" s="18" t="s">
        <v>2</v>
      </c>
      <c r="AC17" s="19" t="str">
        <f t="shared" si="8"/>
        <v>3</v>
      </c>
      <c r="AD17" s="27"/>
      <c r="AE17" s="25"/>
      <c r="AF17" s="19"/>
      <c r="AG17" s="20">
        <f t="shared" si="9"/>
        <v>8</v>
      </c>
      <c r="AH17" s="21"/>
      <c r="AI17" s="22"/>
      <c r="AJ17" s="23">
        <f t="shared" si="10"/>
        <v>8</v>
      </c>
      <c r="AK17" s="24">
        <f t="shared" si="11"/>
        <v>9</v>
      </c>
      <c r="AL17" s="1"/>
    </row>
    <row r="18" spans="1:38" ht="24.95" customHeight="1" thickBot="1" x14ac:dyDescent="0.25">
      <c r="A18" s="28">
        <f t="shared" si="0"/>
        <v>12</v>
      </c>
      <c r="B18" s="20" t="s">
        <v>65</v>
      </c>
      <c r="C18" s="17" t="s">
        <v>88</v>
      </c>
      <c r="D18" s="18" t="s">
        <v>2</v>
      </c>
      <c r="E18" s="77">
        <f t="shared" si="12"/>
        <v>0</v>
      </c>
      <c r="F18" s="17" t="s">
        <v>88</v>
      </c>
      <c r="G18" s="18" t="s">
        <v>89</v>
      </c>
      <c r="H18" s="19">
        <f t="shared" si="1"/>
        <v>0</v>
      </c>
      <c r="I18" s="17" t="s">
        <v>12</v>
      </c>
      <c r="J18" s="18" t="s">
        <v>89</v>
      </c>
      <c r="K18" s="19">
        <f t="shared" si="2"/>
        <v>0</v>
      </c>
      <c r="L18" s="17" t="s">
        <v>88</v>
      </c>
      <c r="M18" s="18" t="s">
        <v>12</v>
      </c>
      <c r="N18" s="19" t="str">
        <f t="shared" si="3"/>
        <v>3</v>
      </c>
      <c r="O18" s="17" t="s">
        <v>88</v>
      </c>
      <c r="P18" s="18" t="s">
        <v>12</v>
      </c>
      <c r="Q18" s="19">
        <f t="shared" si="4"/>
        <v>0</v>
      </c>
      <c r="R18" s="17" t="s">
        <v>88</v>
      </c>
      <c r="S18" s="18" t="s">
        <v>12</v>
      </c>
      <c r="T18" s="19">
        <f t="shared" si="5"/>
        <v>0</v>
      </c>
      <c r="U18" s="17" t="s">
        <v>89</v>
      </c>
      <c r="V18" s="18" t="s">
        <v>12</v>
      </c>
      <c r="W18" s="19">
        <f t="shared" si="6"/>
        <v>0</v>
      </c>
      <c r="X18" s="17" t="s">
        <v>88</v>
      </c>
      <c r="Y18" s="18" t="s">
        <v>12</v>
      </c>
      <c r="Z18" s="19">
        <f t="shared" si="7"/>
        <v>0</v>
      </c>
      <c r="AA18" s="17" t="s">
        <v>88</v>
      </c>
      <c r="AB18" s="18" t="s">
        <v>12</v>
      </c>
      <c r="AC18" s="19" t="str">
        <f t="shared" si="8"/>
        <v>3</v>
      </c>
      <c r="AD18" s="27"/>
      <c r="AE18" s="25"/>
      <c r="AF18" s="19"/>
      <c r="AG18" s="20">
        <f t="shared" si="9"/>
        <v>6</v>
      </c>
      <c r="AH18" s="21"/>
      <c r="AI18" s="22"/>
      <c r="AJ18" s="23">
        <f t="shared" si="10"/>
        <v>6</v>
      </c>
      <c r="AK18" s="24">
        <f t="shared" si="11"/>
        <v>12</v>
      </c>
      <c r="AL18" s="1"/>
    </row>
    <row r="19" spans="1:38" ht="24.95" customHeight="1" thickBot="1" x14ac:dyDescent="0.25">
      <c r="A19" s="28">
        <f t="shared" si="0"/>
        <v>11</v>
      </c>
      <c r="B19" s="20" t="s">
        <v>70</v>
      </c>
      <c r="C19" s="17" t="s">
        <v>88</v>
      </c>
      <c r="D19" s="18" t="s">
        <v>2</v>
      </c>
      <c r="E19" s="77">
        <f t="shared" si="12"/>
        <v>0</v>
      </c>
      <c r="F19" s="17" t="s">
        <v>88</v>
      </c>
      <c r="G19" s="18" t="s">
        <v>88</v>
      </c>
      <c r="H19" s="19">
        <f t="shared" si="1"/>
        <v>0</v>
      </c>
      <c r="I19" s="17" t="s">
        <v>2</v>
      </c>
      <c r="J19" s="18" t="s">
        <v>89</v>
      </c>
      <c r="K19" s="19">
        <f t="shared" si="2"/>
        <v>0</v>
      </c>
      <c r="L19" s="17" t="s">
        <v>88</v>
      </c>
      <c r="M19" s="18" t="s">
        <v>12</v>
      </c>
      <c r="N19" s="19" t="str">
        <f t="shared" si="3"/>
        <v>3</v>
      </c>
      <c r="O19" s="17" t="s">
        <v>88</v>
      </c>
      <c r="P19" s="18" t="s">
        <v>12</v>
      </c>
      <c r="Q19" s="19">
        <f t="shared" si="4"/>
        <v>0</v>
      </c>
      <c r="R19" s="17" t="s">
        <v>12</v>
      </c>
      <c r="S19" s="18" t="s">
        <v>89</v>
      </c>
      <c r="T19" s="19" t="str">
        <f t="shared" si="5"/>
        <v>2</v>
      </c>
      <c r="U19" s="17" t="s">
        <v>89</v>
      </c>
      <c r="V19" s="18" t="s">
        <v>88</v>
      </c>
      <c r="W19" s="19">
        <f t="shared" si="6"/>
        <v>0</v>
      </c>
      <c r="X19" s="17" t="s">
        <v>89</v>
      </c>
      <c r="Y19" s="18" t="s">
        <v>12</v>
      </c>
      <c r="Z19" s="19">
        <f t="shared" si="7"/>
        <v>0</v>
      </c>
      <c r="AA19" s="17" t="s">
        <v>88</v>
      </c>
      <c r="AB19" s="18" t="s">
        <v>2</v>
      </c>
      <c r="AC19" s="19" t="str">
        <f t="shared" si="8"/>
        <v>2</v>
      </c>
      <c r="AD19" s="27"/>
      <c r="AE19" s="25"/>
      <c r="AF19" s="19"/>
      <c r="AG19" s="20">
        <f t="shared" si="9"/>
        <v>7</v>
      </c>
      <c r="AH19" s="21"/>
      <c r="AI19" s="22"/>
      <c r="AJ19" s="23">
        <f t="shared" si="10"/>
        <v>7</v>
      </c>
      <c r="AK19" s="24">
        <f t="shared" si="11"/>
        <v>11</v>
      </c>
      <c r="AL19" s="1"/>
    </row>
    <row r="20" spans="1:38" ht="24.95" customHeight="1" thickBot="1" x14ac:dyDescent="0.25">
      <c r="A20" s="28">
        <f t="shared" si="0"/>
        <v>12</v>
      </c>
      <c r="B20" s="20" t="s">
        <v>60</v>
      </c>
      <c r="C20" s="17" t="s">
        <v>89</v>
      </c>
      <c r="D20" s="18" t="s">
        <v>88</v>
      </c>
      <c r="E20" s="77">
        <f t="shared" si="12"/>
        <v>0</v>
      </c>
      <c r="F20" s="17" t="s">
        <v>89</v>
      </c>
      <c r="G20" s="18" t="s">
        <v>88</v>
      </c>
      <c r="H20" s="19" t="str">
        <f t="shared" si="1"/>
        <v>3</v>
      </c>
      <c r="I20" s="17" t="s">
        <v>12</v>
      </c>
      <c r="J20" s="18" t="s">
        <v>89</v>
      </c>
      <c r="K20" s="19">
        <f t="shared" si="2"/>
        <v>0</v>
      </c>
      <c r="L20" s="17" t="s">
        <v>88</v>
      </c>
      <c r="M20" s="18" t="s">
        <v>88</v>
      </c>
      <c r="N20" s="19">
        <f t="shared" si="3"/>
        <v>0</v>
      </c>
      <c r="O20" s="17" t="s">
        <v>89</v>
      </c>
      <c r="P20" s="18" t="s">
        <v>88</v>
      </c>
      <c r="Q20" s="19">
        <f t="shared" si="4"/>
        <v>0</v>
      </c>
      <c r="R20" s="17" t="s">
        <v>89</v>
      </c>
      <c r="S20" s="18" t="s">
        <v>89</v>
      </c>
      <c r="T20" s="19">
        <f t="shared" si="5"/>
        <v>0</v>
      </c>
      <c r="U20" s="17" t="s">
        <v>88</v>
      </c>
      <c r="V20" s="18" t="s">
        <v>12</v>
      </c>
      <c r="W20" s="19">
        <f t="shared" si="6"/>
        <v>0</v>
      </c>
      <c r="X20" s="17" t="s">
        <v>89</v>
      </c>
      <c r="Y20" s="18" t="s">
        <v>88</v>
      </c>
      <c r="Z20" s="19">
        <f>IF(OR(EXACT($X$7,X20)*(EXACT($Y$7,Y20)))=TRUE,$AO$9,IF(($Y$7-$X$7=Y20-X20),#REF!,IF(OR(EXACT($X$7&gt;$Y$7,X20&gt;Y20)*EXACT($X$7=$Y$7,X20=Y20)*EXACT($X$7&lt;$Y$7,X20&lt;Y20)),$AO$7,0)))</f>
        <v>0</v>
      </c>
      <c r="AA20" s="17" t="s">
        <v>88</v>
      </c>
      <c r="AB20" s="18" t="s">
        <v>12</v>
      </c>
      <c r="AC20" s="19" t="str">
        <f t="shared" si="8"/>
        <v>3</v>
      </c>
      <c r="AD20" s="27"/>
      <c r="AE20" s="25"/>
      <c r="AF20" s="19"/>
      <c r="AG20" s="20">
        <f t="shared" si="9"/>
        <v>6</v>
      </c>
      <c r="AH20" s="21"/>
      <c r="AI20" s="22"/>
      <c r="AJ20" s="23">
        <f t="shared" si="10"/>
        <v>6</v>
      </c>
      <c r="AK20" s="24">
        <f t="shared" si="11"/>
        <v>12</v>
      </c>
      <c r="AL20" s="1"/>
    </row>
    <row r="21" spans="1:38" ht="24.95" customHeight="1" thickBot="1" x14ac:dyDescent="0.25">
      <c r="A21" s="28">
        <f t="shared" si="0"/>
        <v>1</v>
      </c>
      <c r="B21" s="20" t="s">
        <v>61</v>
      </c>
      <c r="C21" s="17" t="s">
        <v>88</v>
      </c>
      <c r="D21" s="18" t="s">
        <v>12</v>
      </c>
      <c r="E21" s="77">
        <f t="shared" si="12"/>
        <v>0</v>
      </c>
      <c r="F21" s="17" t="s">
        <v>88</v>
      </c>
      <c r="G21" s="18" t="s">
        <v>12</v>
      </c>
      <c r="H21" s="19" t="str">
        <f t="shared" si="1"/>
        <v>5</v>
      </c>
      <c r="I21" s="17" t="s">
        <v>12</v>
      </c>
      <c r="J21" s="18" t="s">
        <v>89</v>
      </c>
      <c r="K21" s="19">
        <f t="shared" si="2"/>
        <v>0</v>
      </c>
      <c r="L21" s="17" t="s">
        <v>88</v>
      </c>
      <c r="M21" s="18" t="s">
        <v>12</v>
      </c>
      <c r="N21" s="19" t="str">
        <f t="shared" si="3"/>
        <v>3</v>
      </c>
      <c r="O21" s="17" t="s">
        <v>88</v>
      </c>
      <c r="P21" s="18" t="s">
        <v>12</v>
      </c>
      <c r="Q21" s="19">
        <f t="shared" si="4"/>
        <v>0</v>
      </c>
      <c r="R21" s="17" t="s">
        <v>12</v>
      </c>
      <c r="S21" s="18" t="s">
        <v>88</v>
      </c>
      <c r="T21" s="19" t="str">
        <f t="shared" si="5"/>
        <v>3</v>
      </c>
      <c r="U21" s="17" t="s">
        <v>88</v>
      </c>
      <c r="V21" s="18" t="s">
        <v>12</v>
      </c>
      <c r="W21" s="19">
        <f t="shared" si="6"/>
        <v>0</v>
      </c>
      <c r="X21" s="17" t="s">
        <v>88</v>
      </c>
      <c r="Y21" s="18" t="s">
        <v>88</v>
      </c>
      <c r="Z21" s="19">
        <f>IF(OR(EXACT($X$7,X21)*(EXACT($Y$7,Y21)))=TRUE,$AO$9,IF(($Y$7-$X$7=Y21-X21),$AO16,IF(OR(EXACT($X$7&gt;$Y$7,X21&gt;Y21)*EXACT($X$7=$Y$7,X21=Y21)*EXACT($X$7&lt;$Y$7,X21&lt;Y21)),$AO$7,0)))</f>
        <v>0</v>
      </c>
      <c r="AA21" s="17" t="s">
        <v>88</v>
      </c>
      <c r="AB21" s="18" t="s">
        <v>12</v>
      </c>
      <c r="AC21" s="19" t="str">
        <f t="shared" si="8"/>
        <v>3</v>
      </c>
      <c r="AD21" s="26"/>
      <c r="AE21" s="25"/>
      <c r="AF21" s="19"/>
      <c r="AG21" s="20">
        <f t="shared" si="9"/>
        <v>14</v>
      </c>
      <c r="AH21" s="21"/>
      <c r="AI21" s="22"/>
      <c r="AJ21" s="23">
        <f t="shared" si="10"/>
        <v>14</v>
      </c>
      <c r="AK21" s="24">
        <f t="shared" si="11"/>
        <v>1</v>
      </c>
      <c r="AL21" s="1"/>
    </row>
    <row r="22" spans="1:38" ht="24.95" customHeight="1" thickBot="1" x14ac:dyDescent="0.25">
      <c r="A22" s="28">
        <f t="shared" si="0"/>
        <v>17</v>
      </c>
      <c r="B22" s="20" t="s">
        <v>57</v>
      </c>
      <c r="C22" s="17" t="s">
        <v>88</v>
      </c>
      <c r="D22" s="18" t="s">
        <v>12</v>
      </c>
      <c r="E22" s="77">
        <f t="shared" si="12"/>
        <v>0</v>
      </c>
      <c r="F22" s="17" t="s">
        <v>88</v>
      </c>
      <c r="G22" s="18" t="s">
        <v>88</v>
      </c>
      <c r="H22" s="19">
        <f t="shared" si="1"/>
        <v>0</v>
      </c>
      <c r="I22" s="17" t="s">
        <v>89</v>
      </c>
      <c r="J22" s="18" t="s">
        <v>88</v>
      </c>
      <c r="K22" s="19">
        <f t="shared" si="2"/>
        <v>0</v>
      </c>
      <c r="L22" s="17" t="s">
        <v>12</v>
      </c>
      <c r="M22" s="18" t="s">
        <v>88</v>
      </c>
      <c r="N22" s="19">
        <f t="shared" si="3"/>
        <v>0</v>
      </c>
      <c r="O22" s="17" t="s">
        <v>12</v>
      </c>
      <c r="P22" s="18" t="s">
        <v>88</v>
      </c>
      <c r="Q22" s="19">
        <f t="shared" si="4"/>
        <v>0</v>
      </c>
      <c r="R22" s="17" t="s">
        <v>12</v>
      </c>
      <c r="S22" s="18" t="s">
        <v>12</v>
      </c>
      <c r="T22" s="19">
        <f t="shared" si="5"/>
        <v>0</v>
      </c>
      <c r="U22" s="17" t="s">
        <v>12</v>
      </c>
      <c r="V22" s="18" t="s">
        <v>88</v>
      </c>
      <c r="W22" s="19" t="str">
        <f t="shared" si="6"/>
        <v>2</v>
      </c>
      <c r="X22" s="17" t="s">
        <v>88</v>
      </c>
      <c r="Y22" s="18" t="s">
        <v>88</v>
      </c>
      <c r="Z22" s="19">
        <f>IF(OR(EXACT($X$7,X22)*(EXACT($Y$7,Y22)))=TRUE,$AO$9,IF(($Y$7-$X$7=Y22-X22),$AO$8,IF(OR(EXACT($X$7&gt;$Y$7,X22&gt;Y22)*EXACT($X$7=$Y$7,X22=Y22)*EXACT($X$7&lt;$Y$7,X22&lt;Y22)),$AO$7,0)))</f>
        <v>0</v>
      </c>
      <c r="AA22" s="17" t="s">
        <v>12</v>
      </c>
      <c r="AB22" s="18" t="s">
        <v>89</v>
      </c>
      <c r="AC22" s="19">
        <f t="shared" si="8"/>
        <v>0</v>
      </c>
      <c r="AD22" s="27"/>
      <c r="AE22" s="25"/>
      <c r="AF22" s="19"/>
      <c r="AG22" s="20">
        <f t="shared" si="9"/>
        <v>2</v>
      </c>
      <c r="AH22" s="21"/>
      <c r="AI22" s="22"/>
      <c r="AJ22" s="23">
        <f t="shared" si="10"/>
        <v>2</v>
      </c>
      <c r="AK22" s="24">
        <f t="shared" si="11"/>
        <v>17</v>
      </c>
      <c r="AL22" s="1"/>
    </row>
    <row r="23" spans="1:38" ht="24.95" customHeight="1" thickBot="1" x14ac:dyDescent="0.25">
      <c r="A23" s="28">
        <f t="shared" si="0"/>
        <v>6</v>
      </c>
      <c r="B23" s="80" t="s">
        <v>68</v>
      </c>
      <c r="C23" s="17" t="s">
        <v>89</v>
      </c>
      <c r="D23" s="18" t="s">
        <v>88</v>
      </c>
      <c r="E23" s="77">
        <f t="shared" si="12"/>
        <v>0</v>
      </c>
      <c r="F23" s="17" t="s">
        <v>12</v>
      </c>
      <c r="G23" s="18" t="s">
        <v>88</v>
      </c>
      <c r="H23" s="19">
        <f t="shared" si="1"/>
        <v>0</v>
      </c>
      <c r="I23" s="17" t="s">
        <v>2</v>
      </c>
      <c r="J23" s="18" t="s">
        <v>89</v>
      </c>
      <c r="K23" s="19">
        <f t="shared" si="2"/>
        <v>0</v>
      </c>
      <c r="L23" s="17" t="s">
        <v>88</v>
      </c>
      <c r="M23" s="18" t="s">
        <v>88</v>
      </c>
      <c r="N23" s="19">
        <f t="shared" si="3"/>
        <v>0</v>
      </c>
      <c r="O23" s="17" t="s">
        <v>89</v>
      </c>
      <c r="P23" s="18" t="s">
        <v>88</v>
      </c>
      <c r="Q23" s="19">
        <f t="shared" si="4"/>
        <v>0</v>
      </c>
      <c r="R23" s="17" t="s">
        <v>12</v>
      </c>
      <c r="S23" s="18" t="s">
        <v>88</v>
      </c>
      <c r="T23" s="19" t="str">
        <f t="shared" si="5"/>
        <v>3</v>
      </c>
      <c r="U23" s="17" t="s">
        <v>12</v>
      </c>
      <c r="V23" s="18" t="s">
        <v>88</v>
      </c>
      <c r="W23" s="19" t="str">
        <f t="shared" si="6"/>
        <v>2</v>
      </c>
      <c r="X23" s="17" t="s">
        <v>88</v>
      </c>
      <c r="Y23" s="18" t="s">
        <v>89</v>
      </c>
      <c r="Z23" s="19" t="str">
        <f>IF(OR(EXACT($X$7,X23)*(EXACT($Y$7,Y23)))=TRUE,$AO$9,IF(($Y$7-$X$7=Y23-X23),#REF!,IF(OR(EXACT($X$7&gt;$Y$7,X23&gt;Y23)*EXACT($X$7=$Y$7,X23=Y23)*EXACT($X$7&lt;$Y$7,X23&lt;Y23)),$AO$7,0)))</f>
        <v>2</v>
      </c>
      <c r="AA23" s="17" t="s">
        <v>88</v>
      </c>
      <c r="AB23" s="18" t="s">
        <v>2</v>
      </c>
      <c r="AC23" s="19" t="str">
        <f t="shared" si="8"/>
        <v>2</v>
      </c>
      <c r="AD23" s="27"/>
      <c r="AE23" s="25"/>
      <c r="AF23" s="19"/>
      <c r="AG23" s="20">
        <f t="shared" si="9"/>
        <v>9</v>
      </c>
      <c r="AH23" s="21"/>
      <c r="AI23" s="22"/>
      <c r="AJ23" s="23">
        <f t="shared" si="10"/>
        <v>9</v>
      </c>
      <c r="AK23" s="24">
        <f t="shared" si="11"/>
        <v>6</v>
      </c>
      <c r="AL23" s="1"/>
    </row>
    <row r="24" spans="1:38" ht="24.95" customHeight="1" thickBot="1" x14ac:dyDescent="0.25">
      <c r="A24" s="28">
        <f t="shared" si="0"/>
        <v>14</v>
      </c>
      <c r="B24" s="20" t="s">
        <v>58</v>
      </c>
      <c r="C24" s="17" t="s">
        <v>12</v>
      </c>
      <c r="D24" s="18" t="s">
        <v>12</v>
      </c>
      <c r="E24" s="79">
        <f>IF(OR(EXACT($C$7,C24)*(EXACT($D$7,D24)))=TRUE,$AO$9,IF(($D$7-$C$7=D24-C24),$AO$8,IF(OR(EXACT($C$7&gt;$D$7,C24&gt;D24)*EXACT($C$7=$D$7,C24=D24)*EXACT($C$7&lt;$D$7,C24&lt;D24)),$AO$7,0)))*2</f>
        <v>0</v>
      </c>
      <c r="F24" s="17" t="s">
        <v>88</v>
      </c>
      <c r="G24" s="18" t="s">
        <v>12</v>
      </c>
      <c r="H24" s="19" t="str">
        <f t="shared" si="1"/>
        <v>5</v>
      </c>
      <c r="I24" s="17" t="s">
        <v>12</v>
      </c>
      <c r="J24" s="18" t="s">
        <v>88</v>
      </c>
      <c r="K24" s="19">
        <f t="shared" si="2"/>
        <v>0</v>
      </c>
      <c r="L24" s="17" t="s">
        <v>88</v>
      </c>
      <c r="M24" s="18" t="s">
        <v>88</v>
      </c>
      <c r="N24" s="19">
        <f t="shared" si="3"/>
        <v>0</v>
      </c>
      <c r="O24" s="17" t="s">
        <v>88</v>
      </c>
      <c r="P24" s="18" t="s">
        <v>12</v>
      </c>
      <c r="Q24" s="19">
        <f t="shared" si="4"/>
        <v>0</v>
      </c>
      <c r="R24" s="17" t="s">
        <v>88</v>
      </c>
      <c r="S24" s="18" t="s">
        <v>12</v>
      </c>
      <c r="T24" s="19">
        <f t="shared" si="5"/>
        <v>0</v>
      </c>
      <c r="U24" s="17" t="s">
        <v>88</v>
      </c>
      <c r="V24" s="18" t="s">
        <v>12</v>
      </c>
      <c r="W24" s="19">
        <f t="shared" si="6"/>
        <v>0</v>
      </c>
      <c r="X24" s="17" t="s">
        <v>88</v>
      </c>
      <c r="Y24" s="18" t="s">
        <v>12</v>
      </c>
      <c r="Z24" s="19">
        <f>IF(OR(EXACT($X$7,X24)*(EXACT($Y$7,Y24)))=TRUE,$AO$9,IF(($Y$7-$X$7=Y24-X24),$AO$8,IF(OR(EXACT($X$7&gt;$Y$7,X24&gt;Y24)*EXACT($X$7=$Y$7,X24=Y24)*EXACT($X$7&lt;$Y$7,X24&lt;Y24)),$AO$7,0)))</f>
        <v>0</v>
      </c>
      <c r="AA24" s="17" t="s">
        <v>2</v>
      </c>
      <c r="AB24" s="18" t="s">
        <v>88</v>
      </c>
      <c r="AC24" s="19">
        <f t="shared" si="8"/>
        <v>0</v>
      </c>
      <c r="AD24" s="27"/>
      <c r="AE24" s="25"/>
      <c r="AF24" s="19"/>
      <c r="AG24" s="20">
        <f t="shared" si="9"/>
        <v>5</v>
      </c>
      <c r="AH24" s="21"/>
      <c r="AI24" s="22"/>
      <c r="AJ24" s="23">
        <f t="shared" si="10"/>
        <v>5</v>
      </c>
      <c r="AK24" s="24">
        <f t="shared" si="11"/>
        <v>14</v>
      </c>
      <c r="AL24" s="1"/>
    </row>
    <row r="25" spans="1:38" ht="24.95" customHeight="1" thickBot="1" x14ac:dyDescent="0.25">
      <c r="A25" s="28">
        <f t="shared" ref="A25:A26" si="13">AK25</f>
        <v>18</v>
      </c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>
        <f t="shared" ref="AG25:AG26" si="14">E25+K25+Q25+T25+N25+H25+W25+Z25+AC25+AF25</f>
        <v>0</v>
      </c>
      <c r="AH25" s="21"/>
      <c r="AI25" s="22"/>
      <c r="AJ25" s="23">
        <f t="shared" ref="AJ25:AJ26" si="15">AG25+AH25</f>
        <v>0</v>
      </c>
      <c r="AK25" s="24">
        <f t="shared" ref="AK25:AK26" si="16">RANK(AJ25,$AJ$8:$AJ$26)</f>
        <v>18</v>
      </c>
      <c r="AL25" s="1"/>
    </row>
    <row r="26" spans="1:38" ht="24.95" customHeight="1" thickBot="1" x14ac:dyDescent="0.25">
      <c r="A26" s="28">
        <f t="shared" si="13"/>
        <v>18</v>
      </c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>
        <f t="shared" si="14"/>
        <v>0</v>
      </c>
      <c r="AH26" s="21"/>
      <c r="AI26" s="22"/>
      <c r="AJ26" s="23">
        <f t="shared" si="15"/>
        <v>0</v>
      </c>
      <c r="AK26" s="24">
        <f t="shared" si="16"/>
        <v>18</v>
      </c>
      <c r="AL26" s="1"/>
    </row>
    <row r="27" spans="1:38" ht="24.95" customHeight="1" x14ac:dyDescent="0.2">
      <c r="AL27" s="1"/>
    </row>
    <row r="28" spans="1:38" ht="24.95" customHeight="1" x14ac:dyDescent="0.2">
      <c r="AL28" s="1"/>
    </row>
    <row r="29" spans="1:38" ht="24.95" customHeight="1" x14ac:dyDescent="0.2">
      <c r="AL29" s="1"/>
    </row>
    <row r="30" spans="1:38" ht="24.95" customHeight="1" x14ac:dyDescent="0.2">
      <c r="AL30" s="1"/>
    </row>
  </sheetData>
  <sortState xmlns:xlrd2="http://schemas.microsoft.com/office/spreadsheetml/2017/richdata2" ref="A8:AK24">
    <sortCondition ref="B8:B24"/>
  </sortState>
  <phoneticPr fontId="0" type="noConversion"/>
  <conditionalFormatting sqref="A1:A3 A5:A25 A31:A1048576">
    <cfRule type="colorScale" priority="63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26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74" priority="16">
      <formula>($AG8&gt;40)</formula>
    </cfRule>
  </conditionalFormatting>
  <conditionalFormatting sqref="C4 U4 C6 F6 L6 O6 R6 U6 X6 AA6">
    <cfRule type="cellIs" dxfId="173" priority="2" operator="equal">
      <formula>"Schalke 04"</formula>
    </cfRule>
  </conditionalFormatting>
  <conditionalFormatting sqref="F4 I4 L4 O4 R4 X4 AA4 I6">
    <cfRule type="cellIs" dxfId="172" priority="1" operator="equal">
      <formula>"Schalke 04"</formula>
    </cfRule>
  </conditionalFormatting>
  <conditionalFormatting sqref="AG28:AG1048576 AG1:AG26">
    <cfRule type="top10" dxfId="171" priority="1401" rank="3"/>
  </conditionalFormatting>
  <conditionalFormatting sqref="AL6:AL10">
    <cfRule type="top10" dxfId="170" priority="9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2DFB28-D58F-4D87-9368-7E1BBAD36AD2}">
  <dimension ref="A1:AO104"/>
  <sheetViews>
    <sheetView topLeftCell="B1" workbookViewId="0">
      <selection activeCell="H13" sqref="H13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3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D1" s="16"/>
      <c r="AE1" s="65"/>
      <c r="AF1" s="65"/>
      <c r="AK1" s="31"/>
    </row>
    <row r="2" spans="1:41" ht="12" x14ac:dyDescent="0.2">
      <c r="B2" s="16"/>
      <c r="AD2" s="16"/>
      <c r="AE2" s="66"/>
      <c r="AF2" s="66"/>
    </row>
    <row r="3" spans="1:41" ht="12" x14ac:dyDescent="0.2">
      <c r="B3" s="16"/>
      <c r="AD3" s="16"/>
      <c r="AE3" s="65"/>
      <c r="AF3" s="65"/>
    </row>
    <row r="4" spans="1:41" ht="16.5" thickBot="1" x14ac:dyDescent="0.3">
      <c r="A4" s="2" t="s">
        <v>55</v>
      </c>
      <c r="B4" s="16"/>
      <c r="C4" s="16" t="s">
        <v>67</v>
      </c>
      <c r="F4" s="16" t="s">
        <v>75</v>
      </c>
      <c r="I4" s="16" t="s">
        <v>74</v>
      </c>
      <c r="L4" s="16" t="s">
        <v>77</v>
      </c>
      <c r="O4" s="16" t="s">
        <v>86</v>
      </c>
      <c r="R4" s="16" t="s">
        <v>11</v>
      </c>
      <c r="U4" s="16" t="s">
        <v>76</v>
      </c>
      <c r="X4" s="16" t="s">
        <v>80</v>
      </c>
      <c r="AA4" s="16" t="s">
        <v>83</v>
      </c>
      <c r="AE4" s="67"/>
      <c r="AF4" s="67"/>
      <c r="AK4" s="44"/>
    </row>
    <row r="5" spans="1:41" ht="13.5" thickBot="1" x14ac:dyDescent="0.25">
      <c r="B5" s="16"/>
      <c r="C5" s="13"/>
      <c r="F5" s="1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85</v>
      </c>
      <c r="F6" s="16" t="s">
        <v>87</v>
      </c>
      <c r="I6" s="16" t="s">
        <v>73</v>
      </c>
      <c r="L6" s="16" t="s">
        <v>81</v>
      </c>
      <c r="O6" s="16" t="s">
        <v>82</v>
      </c>
      <c r="R6" s="16" t="s">
        <v>78</v>
      </c>
      <c r="U6" s="16" t="s">
        <v>72</v>
      </c>
      <c r="X6" s="16" t="s">
        <v>84</v>
      </c>
      <c r="AA6" s="16" t="s">
        <v>79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 t="s">
        <v>89</v>
      </c>
      <c r="D7" s="68" t="s">
        <v>88</v>
      </c>
      <c r="E7" s="69" t="s">
        <v>1</v>
      </c>
      <c r="F7" s="68" t="s">
        <v>88</v>
      </c>
      <c r="G7" s="68" t="s">
        <v>88</v>
      </c>
      <c r="H7" s="69" t="s">
        <v>1</v>
      </c>
      <c r="I7" s="68" t="s">
        <v>89</v>
      </c>
      <c r="J7" s="68" t="s">
        <v>89</v>
      </c>
      <c r="K7" s="69" t="s">
        <v>1</v>
      </c>
      <c r="L7" s="68" t="s">
        <v>12</v>
      </c>
      <c r="M7" s="68" t="s">
        <v>88</v>
      </c>
      <c r="N7" s="69" t="s">
        <v>1</v>
      </c>
      <c r="O7" s="68" t="s">
        <v>88</v>
      </c>
      <c r="P7" s="68" t="s">
        <v>12</v>
      </c>
      <c r="Q7" s="69" t="s">
        <v>1</v>
      </c>
      <c r="R7" s="68" t="s">
        <v>2</v>
      </c>
      <c r="S7" s="68" t="s">
        <v>89</v>
      </c>
      <c r="T7" s="69" t="s">
        <v>1</v>
      </c>
      <c r="U7" s="68" t="s">
        <v>12</v>
      </c>
      <c r="V7" s="68" t="s">
        <v>12</v>
      </c>
      <c r="W7" s="69" t="s">
        <v>1</v>
      </c>
      <c r="X7" s="68" t="s">
        <v>12</v>
      </c>
      <c r="Y7" s="68" t="s">
        <v>88</v>
      </c>
      <c r="Z7" s="69" t="s">
        <v>1</v>
      </c>
      <c r="AA7" s="68" t="s">
        <v>12</v>
      </c>
      <c r="AB7" s="68" t="s">
        <v>12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24" si="0">AK8</f>
        <v>14</v>
      </c>
      <c r="B8" s="20" t="str">
        <f>'1.Spieltag'!B8</f>
        <v>atschi91</v>
      </c>
      <c r="C8" s="17" t="s">
        <v>12</v>
      </c>
      <c r="D8" s="18" t="s">
        <v>88</v>
      </c>
      <c r="E8" s="19">
        <f t="shared" ref="E8:E24" si="1">IF(OR(EXACT($C$7,C8)*(EXACT($D$7,D8)))=TRUE,$AO$9,IF(($D$7-$C$7=D8-C8),$AO$8,IF(OR(EXACT($C$7&gt;$D$7,C8&gt;D8)*EXACT($C$7=$D$7,C8=D8)*EXACT($C$7&lt;$D$7,C8&lt;D8)),$AO$7,0)))</f>
        <v>0</v>
      </c>
      <c r="F8" s="17" t="s">
        <v>2</v>
      </c>
      <c r="G8" s="18" t="s">
        <v>89</v>
      </c>
      <c r="H8" s="19">
        <f t="shared" ref="H8:H24" si="2">IF(OR(EXACT($F$7,F8)*(EXACT($G$7,G8)))=TRUE,$AO$9,IF(($G$7-$F$7=G8-F8),$AO$8,IF(OR(EXACT($F$7&gt;$G$7,F8&gt;G8)*EXACT($F$7=$G$7,F8=G8)*EXACT($F$7&lt;$G$7,F8&lt;G8)),$AO$7,0)))</f>
        <v>0</v>
      </c>
      <c r="I8" s="17" t="s">
        <v>12</v>
      </c>
      <c r="J8" s="18" t="s">
        <v>88</v>
      </c>
      <c r="K8" s="19">
        <f t="shared" ref="K8:K24" si="3">IF(OR(EXACT($I$7,I8)*(EXACT($J$7,J8)))=TRUE,$AO$9,IF(($J$7-$I$7=J8-I8),$AO$8,IF(OR(EXACT($I$7&gt;$J$7,I8&gt;J8)*EXACT($I$7=$J$7,I8=J8)*EXACT($I$7&lt;$J$7,I8&lt;J8)),$AO$7,0)))</f>
        <v>0</v>
      </c>
      <c r="L8" s="17" t="s">
        <v>88</v>
      </c>
      <c r="M8" s="18" t="s">
        <v>88</v>
      </c>
      <c r="N8" s="19">
        <f t="shared" ref="N8:N24" si="4">IF(OR(EXACT($L$7,L8)*(EXACT($M$7,M8)))=TRUE,$AO$9,IF(($M$7-$L$7=M8-L8),$AO$8,IF(OR(EXACT($L$7&gt;$M$7,L8&gt;M8)*EXACT($L$7=$M$7,L8=M8)*EXACT($L$7&lt;$M$7,L8&lt;M8)),$AO$7,0)))</f>
        <v>0</v>
      </c>
      <c r="O8" s="17" t="s">
        <v>88</v>
      </c>
      <c r="P8" s="18" t="s">
        <v>89</v>
      </c>
      <c r="Q8" s="19">
        <f t="shared" ref="Q8:Q24" si="5">IF(OR(EXACT($O$7,O8)*(EXACT($P$7,P8)))=TRUE,$AO$9,IF(($P$7-$O$7=P8-O8),$AO$8,IF(OR(EXACT($O$7&gt;$P$7,O8&gt;P8)*EXACT($O$7=$P$7,O8=P8)*EXACT($O$7&lt;$P$7,O8&lt;P8)),$AO$7,0)))</f>
        <v>0</v>
      </c>
      <c r="R8" s="17" t="s">
        <v>2</v>
      </c>
      <c r="S8" s="18" t="s">
        <v>12</v>
      </c>
      <c r="T8" s="77">
        <f>IF(OR(EXACT($R$7,R8)*(EXACT($S$7,S8)))=TRUE,$AO$9,IF(($S$7-$R$7=S8-R8),$AO$8,IF(OR(EXACT($R$7&gt;$S$7,R8&gt;S8)*EXACT($R$7=$S$7,R8=S8)*EXACT($R$7&lt;$S$7,R8&lt;S8)),$AO$7,0)))*4</f>
        <v>8</v>
      </c>
      <c r="U8" s="17" t="s">
        <v>12</v>
      </c>
      <c r="V8" s="18" t="s">
        <v>88</v>
      </c>
      <c r="W8" s="19">
        <f t="shared" ref="W8:W24" si="6">IF(OR(EXACT($U$7,U8)*(EXACT($V$7,V8)))=TRUE,$AO$9,IF(($V$7-$U$7=V8-U8),$AO$8,IF(OR(EXACT($U$7&gt;$V$7,U8&gt;V8)*EXACT($U$7=$V$7,U8=V8)*EXACT($U$7&lt;$V$7,U8&lt;V8)),$AO$7,0)))</f>
        <v>0</v>
      </c>
      <c r="X8" s="17" t="s">
        <v>88</v>
      </c>
      <c r="Y8" s="18" t="s">
        <v>88</v>
      </c>
      <c r="Z8" s="19">
        <f t="shared" ref="Z8:Z18" si="7">IF(OR(EXACT($X$7,X8)*(EXACT($Y$7,Y8)))=TRUE,$AO$9,IF(($Y$7-$X$7=Y8-X8),$AO$8,IF(OR(EXACT($X$7&gt;$Y$7,X8&gt;Y8)*EXACT($X$7=$Y$7,X8=Y8)*EXACT($X$7&lt;$Y$7,X8&lt;Y8)),$AO$7,0)))</f>
        <v>0</v>
      </c>
      <c r="AA8" s="17" t="s">
        <v>88</v>
      </c>
      <c r="AB8" s="18" t="s">
        <v>88</v>
      </c>
      <c r="AC8" s="19" t="str">
        <f>IF(OR(EXACT($AA$7,AA8)*(EXACT($AB$7,AB8)))=TRUE,$AO$9,IF(($AB$7-$AA$7=AB8-AA8),$AO$8,IF(OR(EXACT($AA$7&gt;$AB$7,AA8&gt;AB8)*EXACT($AA$7=$AB$7,AA8=AB8)*EXACT($AA$7&lt;$AB$7,AA8&lt;AB8)),$AO$7,0)))</f>
        <v>3</v>
      </c>
      <c r="AD8" s="27"/>
      <c r="AE8" s="25"/>
      <c r="AF8" s="19"/>
      <c r="AG8" s="20">
        <f t="shared" ref="AG8:AG16" si="8">E8+H8+K8+N8+Q8+T8+W8+Z8+AC8+AF8</f>
        <v>11</v>
      </c>
      <c r="AH8" s="21">
        <f>'1.Spieltag'!AJ8</f>
        <v>9</v>
      </c>
      <c r="AI8" s="22">
        <f>'1.Spieltag'!AK8</f>
        <v>6</v>
      </c>
      <c r="AJ8" s="23">
        <f t="shared" ref="AJ8:AJ18" si="9">AG8+AH8</f>
        <v>20</v>
      </c>
      <c r="AK8" s="24">
        <f t="shared" ref="AK8:AK26" si="10">RANK(AJ8,$AJ$8:$AJ$26)</f>
        <v>14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1</v>
      </c>
      <c r="B9" s="20" t="str">
        <f>'1.Spieltag'!B9</f>
        <v>Delze1312</v>
      </c>
      <c r="C9" s="17" t="s">
        <v>12</v>
      </c>
      <c r="D9" s="18" t="s">
        <v>89</v>
      </c>
      <c r="E9" s="19">
        <f t="shared" si="1"/>
        <v>0</v>
      </c>
      <c r="F9" s="17" t="s">
        <v>88</v>
      </c>
      <c r="G9" s="18" t="s">
        <v>88</v>
      </c>
      <c r="H9" s="19" t="str">
        <f t="shared" si="2"/>
        <v>5</v>
      </c>
      <c r="I9" s="17" t="s">
        <v>12</v>
      </c>
      <c r="J9" s="18" t="s">
        <v>88</v>
      </c>
      <c r="K9" s="19">
        <f t="shared" si="3"/>
        <v>0</v>
      </c>
      <c r="L9" s="17" t="s">
        <v>88</v>
      </c>
      <c r="M9" s="18" t="s">
        <v>12</v>
      </c>
      <c r="N9" s="19">
        <f t="shared" si="4"/>
        <v>0</v>
      </c>
      <c r="O9" s="17" t="s">
        <v>88</v>
      </c>
      <c r="P9" s="18" t="s">
        <v>12</v>
      </c>
      <c r="Q9" s="19" t="str">
        <f t="shared" si="5"/>
        <v>5</v>
      </c>
      <c r="R9" s="17" t="s">
        <v>2</v>
      </c>
      <c r="S9" s="18" t="s">
        <v>89</v>
      </c>
      <c r="T9" s="77">
        <f t="shared" ref="T9:T24" si="11">IF(OR(EXACT($R$7,R9)*(EXACT($S$7,S9)))=TRUE,$AO$9,IF(($S$7-$R$7=S9-R9),$AO$8,IF(OR(EXACT($R$7&gt;$S$7,R9&gt;S9)*EXACT($R$7=$S$7,R9=S9)*EXACT($R$7&lt;$S$7,R9&lt;S9)),$AO$7,0)))*4</f>
        <v>20</v>
      </c>
      <c r="U9" s="17" t="s">
        <v>12</v>
      </c>
      <c r="V9" s="18" t="s">
        <v>12</v>
      </c>
      <c r="W9" s="19" t="str">
        <f t="shared" si="6"/>
        <v>5</v>
      </c>
      <c r="X9" s="17" t="s">
        <v>89</v>
      </c>
      <c r="Y9" s="18" t="s">
        <v>12</v>
      </c>
      <c r="Z9" s="19">
        <f t="shared" si="7"/>
        <v>0</v>
      </c>
      <c r="AA9" s="17" t="s">
        <v>88</v>
      </c>
      <c r="AB9" s="18" t="s">
        <v>88</v>
      </c>
      <c r="AC9" s="19" t="str">
        <f t="shared" ref="AC9:AC24" si="12">IF(OR(EXACT($AA$7,AA9)*(EXACT($AB$7,AB9)))=TRUE,$AO$9,IF(($AB$7-$AA$7=AB9-AA9),$AO$8,IF(OR(EXACT($AA$7&gt;$AB$7,AA9&gt;AB9)*EXACT($AA$7=$AB$7,AA9=AB9)*EXACT($AA$7&lt;$AB$7,AA9&lt;AB9)),$AO$7,0)))</f>
        <v>3</v>
      </c>
      <c r="AD9" s="27"/>
      <c r="AE9" s="25"/>
      <c r="AF9" s="19"/>
      <c r="AG9" s="20">
        <f t="shared" si="8"/>
        <v>38</v>
      </c>
      <c r="AH9" s="21">
        <f>'1.Spieltag'!AJ9</f>
        <v>14</v>
      </c>
      <c r="AI9" s="22">
        <f>'1.Spieltag'!AK9</f>
        <v>1</v>
      </c>
      <c r="AJ9" s="23">
        <f t="shared" si="9"/>
        <v>52</v>
      </c>
      <c r="AK9" s="24">
        <f t="shared" si="10"/>
        <v>1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3</v>
      </c>
      <c r="B10" s="20" t="str">
        <f>'1.Spieltag'!B10</f>
        <v>FlorianS04</v>
      </c>
      <c r="C10" s="17" t="s">
        <v>12</v>
      </c>
      <c r="D10" s="18" t="s">
        <v>12</v>
      </c>
      <c r="E10" s="19">
        <f t="shared" si="1"/>
        <v>0</v>
      </c>
      <c r="F10" s="17" t="s">
        <v>88</v>
      </c>
      <c r="G10" s="18" t="s">
        <v>89</v>
      </c>
      <c r="H10" s="19">
        <f t="shared" si="2"/>
        <v>0</v>
      </c>
      <c r="I10" s="17" t="s">
        <v>12</v>
      </c>
      <c r="J10" s="18" t="s">
        <v>12</v>
      </c>
      <c r="K10" s="19" t="str">
        <f t="shared" si="3"/>
        <v>3</v>
      </c>
      <c r="L10" s="17" t="s">
        <v>88</v>
      </c>
      <c r="M10" s="18" t="s">
        <v>12</v>
      </c>
      <c r="N10" s="19">
        <f t="shared" si="4"/>
        <v>0</v>
      </c>
      <c r="O10" s="17" t="s">
        <v>88</v>
      </c>
      <c r="P10" s="18" t="s">
        <v>12</v>
      </c>
      <c r="Q10" s="19" t="str">
        <f t="shared" si="5"/>
        <v>5</v>
      </c>
      <c r="R10" s="17" t="s">
        <v>2</v>
      </c>
      <c r="S10" s="18" t="s">
        <v>88</v>
      </c>
      <c r="T10" s="77">
        <f t="shared" si="11"/>
        <v>8</v>
      </c>
      <c r="U10" s="17" t="s">
        <v>12</v>
      </c>
      <c r="V10" s="18" t="s">
        <v>12</v>
      </c>
      <c r="W10" s="19" t="str">
        <f t="shared" si="6"/>
        <v>5</v>
      </c>
      <c r="X10" s="17" t="s">
        <v>88</v>
      </c>
      <c r="Y10" s="18" t="s">
        <v>12</v>
      </c>
      <c r="Z10" s="19">
        <f t="shared" si="7"/>
        <v>0</v>
      </c>
      <c r="AA10" s="17" t="s">
        <v>88</v>
      </c>
      <c r="AB10" s="18" t="s">
        <v>88</v>
      </c>
      <c r="AC10" s="19" t="str">
        <f t="shared" si="12"/>
        <v>3</v>
      </c>
      <c r="AD10" s="27"/>
      <c r="AE10" s="25"/>
      <c r="AF10" s="19"/>
      <c r="AG10" s="20">
        <f t="shared" si="8"/>
        <v>24</v>
      </c>
      <c r="AH10" s="21">
        <f>'1.Spieltag'!AJ10</f>
        <v>9</v>
      </c>
      <c r="AI10" s="22">
        <f>'1.Spieltag'!AK10</f>
        <v>6</v>
      </c>
      <c r="AJ10" s="23">
        <f t="shared" si="9"/>
        <v>33</v>
      </c>
      <c r="AK10" s="24">
        <f t="shared" si="10"/>
        <v>3</v>
      </c>
      <c r="AL10" s="72"/>
    </row>
    <row r="11" spans="1:41" ht="24.95" customHeight="1" thickBot="1" x14ac:dyDescent="0.25">
      <c r="A11" s="28">
        <f t="shared" si="0"/>
        <v>6</v>
      </c>
      <c r="B11" s="20" t="str">
        <f>'1.Spieltag'!B11</f>
        <v>Franzi04</v>
      </c>
      <c r="C11" s="17" t="s">
        <v>88</v>
      </c>
      <c r="D11" s="18" t="s">
        <v>88</v>
      </c>
      <c r="E11" s="19">
        <f t="shared" si="1"/>
        <v>0</v>
      </c>
      <c r="F11" s="17" t="s">
        <v>12</v>
      </c>
      <c r="G11" s="18" t="s">
        <v>88</v>
      </c>
      <c r="H11" s="19">
        <f t="shared" si="2"/>
        <v>0</v>
      </c>
      <c r="I11" s="17" t="s">
        <v>88</v>
      </c>
      <c r="J11" s="18" t="s">
        <v>12</v>
      </c>
      <c r="K11" s="19">
        <f t="shared" si="3"/>
        <v>0</v>
      </c>
      <c r="L11" s="17" t="s">
        <v>89</v>
      </c>
      <c r="M11" s="18" t="s">
        <v>88</v>
      </c>
      <c r="N11" s="19">
        <f t="shared" si="4"/>
        <v>0</v>
      </c>
      <c r="O11" s="17" t="s">
        <v>12</v>
      </c>
      <c r="P11" s="18" t="s">
        <v>88</v>
      </c>
      <c r="Q11" s="19">
        <f t="shared" si="5"/>
        <v>0</v>
      </c>
      <c r="R11" s="17" t="s">
        <v>12</v>
      </c>
      <c r="S11" s="18" t="s">
        <v>88</v>
      </c>
      <c r="T11" s="77">
        <f t="shared" si="11"/>
        <v>8</v>
      </c>
      <c r="U11" s="17" t="s">
        <v>88</v>
      </c>
      <c r="V11" s="18" t="s">
        <v>2</v>
      </c>
      <c r="W11" s="19">
        <f t="shared" si="6"/>
        <v>0</v>
      </c>
      <c r="X11" s="17" t="s">
        <v>12</v>
      </c>
      <c r="Y11" s="18" t="s">
        <v>88</v>
      </c>
      <c r="Z11" s="19" t="str">
        <f t="shared" si="7"/>
        <v>5</v>
      </c>
      <c r="AA11" s="17" t="s">
        <v>12</v>
      </c>
      <c r="AB11" s="18" t="s">
        <v>88</v>
      </c>
      <c r="AC11" s="19">
        <f t="shared" si="12"/>
        <v>0</v>
      </c>
      <c r="AD11" s="27"/>
      <c r="AE11" s="25"/>
      <c r="AF11" s="19"/>
      <c r="AG11" s="20">
        <f t="shared" si="8"/>
        <v>13</v>
      </c>
      <c r="AH11" s="21">
        <f>'1.Spieltag'!AJ11</f>
        <v>14</v>
      </c>
      <c r="AI11" s="22">
        <f>'1.Spieltag'!AK11</f>
        <v>1</v>
      </c>
      <c r="AJ11" s="23">
        <f t="shared" si="9"/>
        <v>27</v>
      </c>
      <c r="AK11" s="24">
        <f t="shared" si="10"/>
        <v>6</v>
      </c>
      <c r="AL11" s="1"/>
    </row>
    <row r="12" spans="1:41" ht="24.95" customHeight="1" thickBot="1" x14ac:dyDescent="0.25">
      <c r="A12" s="28">
        <f t="shared" si="0"/>
        <v>16</v>
      </c>
      <c r="B12" s="20" t="str">
        <f>'1.Spieltag'!B12</f>
        <v>jupp04</v>
      </c>
      <c r="C12" s="17"/>
      <c r="D12" s="18"/>
      <c r="E12" s="19"/>
      <c r="F12" s="17"/>
      <c r="G12" s="18"/>
      <c r="H12" s="19"/>
      <c r="I12" s="17"/>
      <c r="J12" s="18"/>
      <c r="K12" s="19"/>
      <c r="L12" s="17"/>
      <c r="M12" s="18"/>
      <c r="N12" s="19"/>
      <c r="O12" s="17"/>
      <c r="P12" s="18"/>
      <c r="Q12" s="19"/>
      <c r="R12" s="17"/>
      <c r="S12" s="18"/>
      <c r="T12" s="77"/>
      <c r="U12" s="17"/>
      <c r="V12" s="18"/>
      <c r="W12" s="19"/>
      <c r="X12" s="17"/>
      <c r="Y12" s="18"/>
      <c r="Z12" s="19"/>
      <c r="AA12" s="17"/>
      <c r="AB12" s="18"/>
      <c r="AC12" s="19"/>
      <c r="AD12" s="26"/>
      <c r="AE12" s="25"/>
      <c r="AF12" s="19"/>
      <c r="AG12" s="20">
        <f t="shared" si="8"/>
        <v>0</v>
      </c>
      <c r="AH12" s="21">
        <f>'1.Spieltag'!AJ12</f>
        <v>8</v>
      </c>
      <c r="AI12" s="22">
        <f>'1.Spieltag'!AK12</f>
        <v>9</v>
      </c>
      <c r="AJ12" s="23">
        <f t="shared" si="9"/>
        <v>8</v>
      </c>
      <c r="AK12" s="24">
        <f t="shared" si="10"/>
        <v>16</v>
      </c>
      <c r="AL12" s="1"/>
    </row>
    <row r="13" spans="1:41" ht="24.95" customHeight="1" thickBot="1" x14ac:dyDescent="0.25">
      <c r="A13" s="28">
        <f t="shared" si="0"/>
        <v>7</v>
      </c>
      <c r="B13" s="78" t="str">
        <f>'1.Spieltag'!B13</f>
        <v>Lola04</v>
      </c>
      <c r="C13" s="17" t="s">
        <v>12</v>
      </c>
      <c r="D13" s="18" t="s">
        <v>88</v>
      </c>
      <c r="E13" s="19">
        <f t="shared" si="1"/>
        <v>0</v>
      </c>
      <c r="F13" s="17" t="s">
        <v>12</v>
      </c>
      <c r="G13" s="18" t="s">
        <v>89</v>
      </c>
      <c r="H13" s="19">
        <f t="shared" si="2"/>
        <v>0</v>
      </c>
      <c r="I13" s="17" t="s">
        <v>12</v>
      </c>
      <c r="J13" s="18" t="s">
        <v>88</v>
      </c>
      <c r="K13" s="19">
        <f t="shared" si="3"/>
        <v>0</v>
      </c>
      <c r="L13" s="17" t="s">
        <v>88</v>
      </c>
      <c r="M13" s="18" t="s">
        <v>89</v>
      </c>
      <c r="N13" s="19" t="str">
        <f t="shared" si="4"/>
        <v>3</v>
      </c>
      <c r="O13" s="17" t="s">
        <v>12</v>
      </c>
      <c r="P13" s="18" t="s">
        <v>88</v>
      </c>
      <c r="Q13" s="19">
        <f t="shared" si="5"/>
        <v>0</v>
      </c>
      <c r="R13" s="17" t="s">
        <v>91</v>
      </c>
      <c r="S13" s="18" t="s">
        <v>2</v>
      </c>
      <c r="T13" s="77">
        <f t="shared" si="11"/>
        <v>8</v>
      </c>
      <c r="U13" s="17" t="s">
        <v>12</v>
      </c>
      <c r="V13" s="18" t="s">
        <v>88</v>
      </c>
      <c r="W13" s="19">
        <f t="shared" si="6"/>
        <v>0</v>
      </c>
      <c r="X13" s="17" t="s">
        <v>12</v>
      </c>
      <c r="Y13" s="18" t="s">
        <v>88</v>
      </c>
      <c r="Z13" s="19" t="str">
        <f t="shared" si="7"/>
        <v>5</v>
      </c>
      <c r="AA13" s="17" t="s">
        <v>12</v>
      </c>
      <c r="AB13" s="18" t="s">
        <v>12</v>
      </c>
      <c r="AC13" s="19" t="str">
        <f t="shared" si="12"/>
        <v>5</v>
      </c>
      <c r="AD13" s="27"/>
      <c r="AE13" s="25"/>
      <c r="AF13" s="19"/>
      <c r="AG13" s="20">
        <f t="shared" si="8"/>
        <v>21</v>
      </c>
      <c r="AH13" s="21">
        <f>'1.Spieltag'!AJ13</f>
        <v>5</v>
      </c>
      <c r="AI13" s="22">
        <f>'1.Spieltag'!AK13</f>
        <v>14</v>
      </c>
      <c r="AJ13" s="23">
        <f t="shared" si="9"/>
        <v>26</v>
      </c>
      <c r="AK13" s="24">
        <f t="shared" si="10"/>
        <v>7</v>
      </c>
      <c r="AL13" s="1"/>
    </row>
    <row r="14" spans="1:41" ht="24.95" customHeight="1" thickBot="1" x14ac:dyDescent="0.25">
      <c r="A14" s="28">
        <f t="shared" si="0"/>
        <v>7</v>
      </c>
      <c r="B14" s="20" t="str">
        <f>'1.Spieltag'!B14</f>
        <v>Master1</v>
      </c>
      <c r="C14" s="17" t="s">
        <v>12</v>
      </c>
      <c r="D14" s="18" t="s">
        <v>88</v>
      </c>
      <c r="E14" s="19">
        <f t="shared" si="1"/>
        <v>0</v>
      </c>
      <c r="F14" s="17" t="s">
        <v>12</v>
      </c>
      <c r="G14" s="18" t="s">
        <v>12</v>
      </c>
      <c r="H14" s="19" t="str">
        <f t="shared" si="2"/>
        <v>3</v>
      </c>
      <c r="I14" s="17" t="s">
        <v>12</v>
      </c>
      <c r="J14" s="18" t="s">
        <v>88</v>
      </c>
      <c r="K14" s="19">
        <f t="shared" si="3"/>
        <v>0</v>
      </c>
      <c r="L14" s="17" t="s">
        <v>12</v>
      </c>
      <c r="M14" s="18" t="s">
        <v>88</v>
      </c>
      <c r="N14" s="19" t="str">
        <f t="shared" si="4"/>
        <v>5</v>
      </c>
      <c r="O14" s="17" t="s">
        <v>88</v>
      </c>
      <c r="P14" s="18" t="s">
        <v>89</v>
      </c>
      <c r="Q14" s="19">
        <f t="shared" si="5"/>
        <v>0</v>
      </c>
      <c r="R14" s="17" t="s">
        <v>2</v>
      </c>
      <c r="S14" s="18" t="s">
        <v>88</v>
      </c>
      <c r="T14" s="77">
        <f t="shared" si="11"/>
        <v>8</v>
      </c>
      <c r="U14" s="17" t="s">
        <v>12</v>
      </c>
      <c r="V14" s="18" t="s">
        <v>88</v>
      </c>
      <c r="W14" s="19">
        <f t="shared" si="6"/>
        <v>0</v>
      </c>
      <c r="X14" s="17" t="s">
        <v>88</v>
      </c>
      <c r="Y14" s="18" t="s">
        <v>88</v>
      </c>
      <c r="Z14" s="19">
        <f t="shared" si="7"/>
        <v>0</v>
      </c>
      <c r="AA14" s="17" t="s">
        <v>2</v>
      </c>
      <c r="AB14" s="18" t="s">
        <v>12</v>
      </c>
      <c r="AC14" s="19">
        <f t="shared" si="12"/>
        <v>0</v>
      </c>
      <c r="AD14" s="27"/>
      <c r="AE14" s="25"/>
      <c r="AF14" s="19"/>
      <c r="AG14" s="20">
        <f t="shared" si="8"/>
        <v>16</v>
      </c>
      <c r="AH14" s="21">
        <f>'1.Spieltag'!AJ14</f>
        <v>10</v>
      </c>
      <c r="AI14" s="22">
        <f>'1.Spieltag'!AK14</f>
        <v>5</v>
      </c>
      <c r="AJ14" s="23">
        <f t="shared" si="9"/>
        <v>26</v>
      </c>
      <c r="AK14" s="24">
        <f t="shared" si="10"/>
        <v>7</v>
      </c>
      <c r="AL14" s="1"/>
    </row>
    <row r="15" spans="1:41" ht="24.95" customHeight="1" thickBot="1" x14ac:dyDescent="0.25">
      <c r="A15" s="28">
        <f t="shared" si="0"/>
        <v>11</v>
      </c>
      <c r="B15" s="20" t="str">
        <f>'1.Spieltag'!B15</f>
        <v>Mike04</v>
      </c>
      <c r="C15" s="17" t="s">
        <v>12</v>
      </c>
      <c r="D15" s="18" t="s">
        <v>89</v>
      </c>
      <c r="E15" s="19">
        <f t="shared" si="1"/>
        <v>0</v>
      </c>
      <c r="F15" s="17" t="s">
        <v>88</v>
      </c>
      <c r="G15" s="18" t="s">
        <v>89</v>
      </c>
      <c r="H15" s="19">
        <f t="shared" si="2"/>
        <v>0</v>
      </c>
      <c r="I15" s="17" t="s">
        <v>12</v>
      </c>
      <c r="J15" s="18" t="s">
        <v>89</v>
      </c>
      <c r="K15" s="19">
        <f t="shared" si="3"/>
        <v>0</v>
      </c>
      <c r="L15" s="17" t="s">
        <v>12</v>
      </c>
      <c r="M15" s="18" t="s">
        <v>88</v>
      </c>
      <c r="N15" s="19" t="str">
        <f t="shared" si="4"/>
        <v>5</v>
      </c>
      <c r="O15" s="17" t="s">
        <v>12</v>
      </c>
      <c r="P15" s="18" t="s">
        <v>89</v>
      </c>
      <c r="Q15" s="19">
        <f t="shared" si="5"/>
        <v>0</v>
      </c>
      <c r="R15" s="17" t="s">
        <v>12</v>
      </c>
      <c r="S15" s="18" t="s">
        <v>89</v>
      </c>
      <c r="T15" s="77">
        <f t="shared" si="11"/>
        <v>8</v>
      </c>
      <c r="U15" s="17" t="s">
        <v>88</v>
      </c>
      <c r="V15" s="18" t="s">
        <v>88</v>
      </c>
      <c r="W15" s="19" t="str">
        <f t="shared" si="6"/>
        <v>3</v>
      </c>
      <c r="X15" s="17" t="s">
        <v>12</v>
      </c>
      <c r="Y15" s="18" t="s">
        <v>89</v>
      </c>
      <c r="Z15" s="19" t="str">
        <f t="shared" si="7"/>
        <v>2</v>
      </c>
      <c r="AA15" s="17" t="s">
        <v>88</v>
      </c>
      <c r="AB15" s="18" t="s">
        <v>12</v>
      </c>
      <c r="AC15" s="19">
        <f t="shared" si="12"/>
        <v>0</v>
      </c>
      <c r="AD15" s="27"/>
      <c r="AE15" s="25"/>
      <c r="AF15" s="19"/>
      <c r="AG15" s="20">
        <f t="shared" si="8"/>
        <v>18</v>
      </c>
      <c r="AH15" s="21">
        <f>'1.Spieltag'!AJ15</f>
        <v>4</v>
      </c>
      <c r="AI15" s="22">
        <f>'1.Spieltag'!AK15</f>
        <v>16</v>
      </c>
      <c r="AJ15" s="23">
        <f t="shared" si="9"/>
        <v>22</v>
      </c>
      <c r="AK15" s="24">
        <f t="shared" si="10"/>
        <v>11</v>
      </c>
      <c r="AL15" s="1"/>
    </row>
    <row r="16" spans="1:41" ht="24.95" customHeight="1" thickBot="1" x14ac:dyDescent="0.25">
      <c r="A16" s="28">
        <f t="shared" si="0"/>
        <v>11</v>
      </c>
      <c r="B16" s="20" t="str">
        <f>'1.Spieltag'!B16</f>
        <v>Nico1904</v>
      </c>
      <c r="C16" s="17"/>
      <c r="D16" s="18"/>
      <c r="E16" s="19"/>
      <c r="F16" s="17"/>
      <c r="G16" s="18"/>
      <c r="H16" s="19"/>
      <c r="I16" s="17" t="s">
        <v>12</v>
      </c>
      <c r="J16" s="18" t="s">
        <v>88</v>
      </c>
      <c r="K16" s="19">
        <f t="shared" si="3"/>
        <v>0</v>
      </c>
      <c r="L16" s="17" t="s">
        <v>88</v>
      </c>
      <c r="M16" s="18" t="s">
        <v>89</v>
      </c>
      <c r="N16" s="19" t="str">
        <f t="shared" si="4"/>
        <v>3</v>
      </c>
      <c r="O16" s="17" t="s">
        <v>88</v>
      </c>
      <c r="P16" s="18" t="s">
        <v>88</v>
      </c>
      <c r="Q16" s="19">
        <f t="shared" si="5"/>
        <v>0</v>
      </c>
      <c r="R16" s="17" t="s">
        <v>12</v>
      </c>
      <c r="S16" s="18" t="s">
        <v>89</v>
      </c>
      <c r="T16" s="77">
        <f t="shared" si="11"/>
        <v>8</v>
      </c>
      <c r="U16" s="17" t="s">
        <v>88</v>
      </c>
      <c r="V16" s="18" t="s">
        <v>91</v>
      </c>
      <c r="W16" s="19">
        <f t="shared" si="6"/>
        <v>0</v>
      </c>
      <c r="X16" s="17" t="s">
        <v>88</v>
      </c>
      <c r="Y16" s="18" t="s">
        <v>88</v>
      </c>
      <c r="Z16" s="19">
        <f t="shared" si="7"/>
        <v>0</v>
      </c>
      <c r="AA16" s="17" t="s">
        <v>88</v>
      </c>
      <c r="AB16" s="18" t="s">
        <v>89</v>
      </c>
      <c r="AC16" s="19">
        <f t="shared" si="12"/>
        <v>0</v>
      </c>
      <c r="AD16" s="27"/>
      <c r="AE16" s="25"/>
      <c r="AF16" s="19"/>
      <c r="AG16" s="20">
        <f t="shared" si="8"/>
        <v>11</v>
      </c>
      <c r="AH16" s="21">
        <f>'1.Spieltag'!AJ16</f>
        <v>11</v>
      </c>
      <c r="AI16" s="22">
        <f>'1.Spieltag'!AK16</f>
        <v>4</v>
      </c>
      <c r="AJ16" s="23">
        <f t="shared" si="9"/>
        <v>22</v>
      </c>
      <c r="AK16" s="24">
        <f t="shared" si="10"/>
        <v>11</v>
      </c>
      <c r="AL16" s="1"/>
    </row>
    <row r="17" spans="1:38" ht="24.95" customHeight="1" thickBot="1" x14ac:dyDescent="0.25">
      <c r="A17" s="28">
        <f t="shared" si="0"/>
        <v>5</v>
      </c>
      <c r="B17" s="20" t="str">
        <f>'1.Spieltag'!B17</f>
        <v>Reinhold</v>
      </c>
      <c r="C17" s="17" t="s">
        <v>88</v>
      </c>
      <c r="D17" s="18" t="s">
        <v>89</v>
      </c>
      <c r="E17" s="19">
        <f t="shared" si="1"/>
        <v>0</v>
      </c>
      <c r="F17" s="17" t="s">
        <v>88</v>
      </c>
      <c r="G17" s="18" t="s">
        <v>89</v>
      </c>
      <c r="H17" s="19">
        <f t="shared" si="2"/>
        <v>0</v>
      </c>
      <c r="I17" s="17" t="s">
        <v>12</v>
      </c>
      <c r="J17" s="18" t="s">
        <v>88</v>
      </c>
      <c r="K17" s="19">
        <f t="shared" si="3"/>
        <v>0</v>
      </c>
      <c r="L17" s="17" t="s">
        <v>12</v>
      </c>
      <c r="M17" s="18" t="s">
        <v>88</v>
      </c>
      <c r="N17" s="19" t="str">
        <f t="shared" si="4"/>
        <v>5</v>
      </c>
      <c r="O17" s="17" t="s">
        <v>88</v>
      </c>
      <c r="P17" s="18" t="s">
        <v>12</v>
      </c>
      <c r="Q17" s="19" t="str">
        <f t="shared" si="5"/>
        <v>5</v>
      </c>
      <c r="R17" s="17" t="s">
        <v>2</v>
      </c>
      <c r="S17" s="18" t="s">
        <v>12</v>
      </c>
      <c r="T17" s="77">
        <f t="shared" si="11"/>
        <v>8</v>
      </c>
      <c r="U17" s="17" t="s">
        <v>12</v>
      </c>
      <c r="V17" s="18" t="s">
        <v>88</v>
      </c>
      <c r="W17" s="19">
        <f t="shared" si="6"/>
        <v>0</v>
      </c>
      <c r="X17" s="17" t="s">
        <v>12</v>
      </c>
      <c r="Y17" s="18" t="s">
        <v>89</v>
      </c>
      <c r="Z17" s="19" t="str">
        <f t="shared" si="7"/>
        <v>2</v>
      </c>
      <c r="AA17" s="17" t="s">
        <v>88</v>
      </c>
      <c r="AB17" s="18" t="s">
        <v>91</v>
      </c>
      <c r="AC17" s="19">
        <f t="shared" si="12"/>
        <v>0</v>
      </c>
      <c r="AD17" s="27"/>
      <c r="AE17" s="25"/>
      <c r="AF17" s="19"/>
      <c r="AG17" s="20">
        <f>E17+K17+Q17+T17+N17+H17+W17+Z17+AC17+AF17</f>
        <v>20</v>
      </c>
      <c r="AH17" s="21">
        <f>'1.Spieltag'!AJ17</f>
        <v>8</v>
      </c>
      <c r="AI17" s="22">
        <f>'1.Spieltag'!AK17</f>
        <v>9</v>
      </c>
      <c r="AJ17" s="23">
        <f t="shared" si="9"/>
        <v>28</v>
      </c>
      <c r="AK17" s="24">
        <f t="shared" si="10"/>
        <v>5</v>
      </c>
      <c r="AL17" s="1"/>
    </row>
    <row r="18" spans="1:38" ht="24.95" customHeight="1" thickBot="1" x14ac:dyDescent="0.25">
      <c r="A18" s="28">
        <f t="shared" si="0"/>
        <v>13</v>
      </c>
      <c r="B18" s="20" t="str">
        <f>'1.Spieltag'!B18</f>
        <v>Ricardo04</v>
      </c>
      <c r="C18" s="17"/>
      <c r="D18" s="18"/>
      <c r="E18" s="19"/>
      <c r="F18" s="17"/>
      <c r="G18" s="18"/>
      <c r="H18" s="19"/>
      <c r="I18" s="17" t="s">
        <v>12</v>
      </c>
      <c r="J18" s="18" t="s">
        <v>89</v>
      </c>
      <c r="K18" s="19">
        <f t="shared" si="3"/>
        <v>0</v>
      </c>
      <c r="L18" s="17" t="s">
        <v>89</v>
      </c>
      <c r="M18" s="18" t="s">
        <v>88</v>
      </c>
      <c r="N18" s="19">
        <f t="shared" si="4"/>
        <v>0</v>
      </c>
      <c r="O18" s="17" t="s">
        <v>89</v>
      </c>
      <c r="P18" s="18" t="s">
        <v>12</v>
      </c>
      <c r="Q18" s="19" t="str">
        <f t="shared" si="5"/>
        <v>2</v>
      </c>
      <c r="R18" s="17" t="s">
        <v>12</v>
      </c>
      <c r="S18" s="18" t="s">
        <v>89</v>
      </c>
      <c r="T18" s="77">
        <f t="shared" si="11"/>
        <v>8</v>
      </c>
      <c r="U18" s="17" t="s">
        <v>88</v>
      </c>
      <c r="V18" s="18" t="s">
        <v>2</v>
      </c>
      <c r="W18" s="19">
        <f t="shared" si="6"/>
        <v>0</v>
      </c>
      <c r="X18" s="17" t="s">
        <v>12</v>
      </c>
      <c r="Y18" s="18" t="s">
        <v>88</v>
      </c>
      <c r="Z18" s="19" t="str">
        <f t="shared" si="7"/>
        <v>5</v>
      </c>
      <c r="AA18" s="17" t="s">
        <v>89</v>
      </c>
      <c r="AB18" s="18" t="s">
        <v>88</v>
      </c>
      <c r="AC18" s="19">
        <f t="shared" si="12"/>
        <v>0</v>
      </c>
      <c r="AD18" s="27"/>
      <c r="AE18" s="25"/>
      <c r="AF18" s="19"/>
      <c r="AG18" s="20">
        <f t="shared" ref="AG18:AG24" si="13">E18+H18+K18+N18+Q18+T18+W18+Z18+AC18+AF18</f>
        <v>15</v>
      </c>
      <c r="AH18" s="21">
        <f>'1.Spieltag'!AJ18</f>
        <v>6</v>
      </c>
      <c r="AI18" s="22">
        <f>'1.Spieltag'!AK18</f>
        <v>12</v>
      </c>
      <c r="AJ18" s="23">
        <f t="shared" si="9"/>
        <v>21</v>
      </c>
      <c r="AK18" s="24">
        <f t="shared" si="10"/>
        <v>13</v>
      </c>
      <c r="AL18" s="1"/>
    </row>
    <row r="19" spans="1:38" ht="24.95" customHeight="1" thickBot="1" x14ac:dyDescent="0.25">
      <c r="A19" s="28">
        <f t="shared" si="0"/>
        <v>17</v>
      </c>
      <c r="B19" s="20" t="str">
        <f>'1.Spieltag'!B19</f>
        <v>Schalt04</v>
      </c>
      <c r="C19" s="17"/>
      <c r="D19" s="18"/>
      <c r="E19" s="19"/>
      <c r="F19" s="17"/>
      <c r="G19" s="18"/>
      <c r="H19" s="19"/>
      <c r="I19" s="17"/>
      <c r="J19" s="18"/>
      <c r="K19" s="19"/>
      <c r="L19" s="17"/>
      <c r="M19" s="18"/>
      <c r="N19" s="19"/>
      <c r="O19" s="17"/>
      <c r="P19" s="18"/>
      <c r="Q19" s="19"/>
      <c r="R19" s="17"/>
      <c r="S19" s="18"/>
      <c r="T19" s="77"/>
      <c r="U19" s="17"/>
      <c r="V19" s="18"/>
      <c r="W19" s="19"/>
      <c r="X19" s="17"/>
      <c r="Y19" s="18"/>
      <c r="Z19" s="19"/>
      <c r="AA19" s="17"/>
      <c r="AB19" s="18"/>
      <c r="AC19" s="19"/>
      <c r="AD19" s="27"/>
      <c r="AE19" s="25"/>
      <c r="AF19" s="19"/>
      <c r="AG19" s="20">
        <f t="shared" si="13"/>
        <v>0</v>
      </c>
      <c r="AH19" s="21">
        <f>'1.Spieltag'!AJ19</f>
        <v>7</v>
      </c>
      <c r="AI19" s="22">
        <f>'1.Spieltag'!AK19</f>
        <v>11</v>
      </c>
      <c r="AJ19" s="23">
        <f t="shared" ref="AJ19:AJ24" si="14">AG19+AH19</f>
        <v>7</v>
      </c>
      <c r="AK19" s="24">
        <f t="shared" si="10"/>
        <v>17</v>
      </c>
      <c r="AL19" s="1"/>
    </row>
    <row r="20" spans="1:38" ht="24.95" customHeight="1" thickBot="1" x14ac:dyDescent="0.25">
      <c r="A20" s="28">
        <f t="shared" si="0"/>
        <v>9</v>
      </c>
      <c r="B20" s="20" t="str">
        <f>'1.Spieltag'!B20</f>
        <v>schmiddi04</v>
      </c>
      <c r="C20" s="17" t="s">
        <v>2</v>
      </c>
      <c r="D20" s="18" t="s">
        <v>89</v>
      </c>
      <c r="E20" s="19">
        <f t="shared" si="1"/>
        <v>0</v>
      </c>
      <c r="F20" s="17" t="s">
        <v>88</v>
      </c>
      <c r="G20" s="18" t="s">
        <v>88</v>
      </c>
      <c r="H20" s="19" t="str">
        <f t="shared" si="2"/>
        <v>5</v>
      </c>
      <c r="I20" s="17" t="s">
        <v>12</v>
      </c>
      <c r="J20" s="18" t="s">
        <v>89</v>
      </c>
      <c r="K20" s="19">
        <f t="shared" si="3"/>
        <v>0</v>
      </c>
      <c r="L20" s="17" t="s">
        <v>89</v>
      </c>
      <c r="M20" s="18" t="s">
        <v>88</v>
      </c>
      <c r="N20" s="19">
        <f t="shared" si="4"/>
        <v>0</v>
      </c>
      <c r="O20" s="17" t="s">
        <v>88</v>
      </c>
      <c r="P20" s="18" t="s">
        <v>12</v>
      </c>
      <c r="Q20" s="19" t="str">
        <f t="shared" si="5"/>
        <v>5</v>
      </c>
      <c r="R20" s="17" t="s">
        <v>91</v>
      </c>
      <c r="S20" s="18" t="s">
        <v>89</v>
      </c>
      <c r="T20" s="77">
        <f t="shared" si="11"/>
        <v>8</v>
      </c>
      <c r="U20" s="17" t="s">
        <v>89</v>
      </c>
      <c r="V20" s="18" t="s">
        <v>12</v>
      </c>
      <c r="W20" s="19">
        <f t="shared" si="6"/>
        <v>0</v>
      </c>
      <c r="X20" s="17" t="s">
        <v>88</v>
      </c>
      <c r="Y20" s="18" t="s">
        <v>88</v>
      </c>
      <c r="Z20" s="19">
        <f>IF(OR(EXACT($X$7,X20)*(EXACT($Y$7,Y20)))=TRUE,$AO$9,IF(($Y$7-$X$7=Y20-X20),$AO$8,IF(OR(EXACT($X$7&gt;$Y$7,X20&gt;Y20)*EXACT($X$7=$Y$7,X20=Y20)*EXACT($X$7&lt;$Y$7,X20&lt;Y20)),$AO$7,0)))</f>
        <v>0</v>
      </c>
      <c r="AA20" s="17" t="s">
        <v>88</v>
      </c>
      <c r="AB20" s="18" t="s">
        <v>89</v>
      </c>
      <c r="AC20" s="19">
        <f t="shared" si="12"/>
        <v>0</v>
      </c>
      <c r="AD20" s="27"/>
      <c r="AE20" s="25"/>
      <c r="AF20" s="19"/>
      <c r="AG20" s="20">
        <f t="shared" si="13"/>
        <v>18</v>
      </c>
      <c r="AH20" s="21">
        <f>'1.Spieltag'!AJ20</f>
        <v>6</v>
      </c>
      <c r="AI20" s="22">
        <f>'1.Spieltag'!AK20</f>
        <v>12</v>
      </c>
      <c r="AJ20" s="23">
        <f t="shared" si="14"/>
        <v>24</v>
      </c>
      <c r="AK20" s="24">
        <f t="shared" si="10"/>
        <v>9</v>
      </c>
      <c r="AL20" s="1"/>
    </row>
    <row r="21" spans="1:38" ht="24.95" customHeight="1" thickBot="1" x14ac:dyDescent="0.25">
      <c r="A21" s="28">
        <f t="shared" si="0"/>
        <v>2</v>
      </c>
      <c r="B21" s="20" t="str">
        <f>'1.Spieltag'!B21</f>
        <v>shiny</v>
      </c>
      <c r="C21" s="17" t="s">
        <v>12</v>
      </c>
      <c r="D21" s="18" t="s">
        <v>88</v>
      </c>
      <c r="E21" s="19">
        <f t="shared" si="1"/>
        <v>0</v>
      </c>
      <c r="F21" s="17" t="s">
        <v>12</v>
      </c>
      <c r="G21" s="18" t="s">
        <v>88</v>
      </c>
      <c r="H21" s="19">
        <f t="shared" si="2"/>
        <v>0</v>
      </c>
      <c r="I21" s="17" t="s">
        <v>12</v>
      </c>
      <c r="J21" s="18" t="s">
        <v>88</v>
      </c>
      <c r="K21" s="19">
        <f t="shared" si="3"/>
        <v>0</v>
      </c>
      <c r="L21" s="17" t="s">
        <v>88</v>
      </c>
      <c r="M21" s="18" t="s">
        <v>88</v>
      </c>
      <c r="N21" s="19">
        <f t="shared" si="4"/>
        <v>0</v>
      </c>
      <c r="O21" s="17" t="s">
        <v>88</v>
      </c>
      <c r="P21" s="18" t="s">
        <v>88</v>
      </c>
      <c r="Q21" s="19">
        <f t="shared" si="5"/>
        <v>0</v>
      </c>
      <c r="R21" s="17" t="s">
        <v>2</v>
      </c>
      <c r="S21" s="18" t="s">
        <v>89</v>
      </c>
      <c r="T21" s="77">
        <f t="shared" si="11"/>
        <v>20</v>
      </c>
      <c r="U21" s="17" t="s">
        <v>88</v>
      </c>
      <c r="V21" s="18" t="s">
        <v>2</v>
      </c>
      <c r="W21" s="19">
        <f t="shared" si="6"/>
        <v>0</v>
      </c>
      <c r="X21" s="17" t="s">
        <v>88</v>
      </c>
      <c r="Y21" s="18" t="s">
        <v>12</v>
      </c>
      <c r="Z21" s="19">
        <f>IF(OR(EXACT($X$7,X21)*(EXACT($Y$7,Y21)))=TRUE,$AO$9,IF(($Y$7-$X$7=Y21-X21),$AO16,IF(OR(EXACT($X$7&gt;$Y$7,X21&gt;Y21)*EXACT($X$7=$Y$7,X21=Y21)*EXACT($X$7&lt;$Y$7,X21&lt;Y21)),$AO$7,0)))</f>
        <v>0</v>
      </c>
      <c r="AA21" s="17" t="s">
        <v>12</v>
      </c>
      <c r="AB21" s="18" t="s">
        <v>88</v>
      </c>
      <c r="AC21" s="19">
        <f t="shared" si="12"/>
        <v>0</v>
      </c>
      <c r="AD21" s="27"/>
      <c r="AE21" s="25"/>
      <c r="AF21" s="19"/>
      <c r="AG21" s="20">
        <f t="shared" si="13"/>
        <v>20</v>
      </c>
      <c r="AH21" s="21">
        <f>'1.Spieltag'!AJ21</f>
        <v>14</v>
      </c>
      <c r="AI21" s="22">
        <f>'1.Spieltag'!AK21</f>
        <v>1</v>
      </c>
      <c r="AJ21" s="23">
        <f t="shared" si="14"/>
        <v>34</v>
      </c>
      <c r="AK21" s="24">
        <f t="shared" si="10"/>
        <v>2</v>
      </c>
      <c r="AL21" s="1"/>
    </row>
    <row r="22" spans="1:38" ht="24.95" customHeight="1" thickBot="1" x14ac:dyDescent="0.25">
      <c r="A22" s="28">
        <f t="shared" si="0"/>
        <v>14</v>
      </c>
      <c r="B22" s="20" t="str">
        <f>'1.Spieltag'!B22</f>
        <v>Tanja04</v>
      </c>
      <c r="C22" s="17" t="s">
        <v>12</v>
      </c>
      <c r="D22" s="18" t="s">
        <v>89</v>
      </c>
      <c r="E22" s="19">
        <f t="shared" si="1"/>
        <v>0</v>
      </c>
      <c r="F22" s="17" t="s">
        <v>88</v>
      </c>
      <c r="G22" s="18" t="s">
        <v>88</v>
      </c>
      <c r="H22" s="19" t="str">
        <f t="shared" si="2"/>
        <v>5</v>
      </c>
      <c r="I22" s="17" t="s">
        <v>12</v>
      </c>
      <c r="J22" s="18" t="s">
        <v>94</v>
      </c>
      <c r="K22" s="19" t="str">
        <f t="shared" si="3"/>
        <v>3</v>
      </c>
      <c r="L22" s="17" t="s">
        <v>88</v>
      </c>
      <c r="M22" s="18" t="s">
        <v>88</v>
      </c>
      <c r="N22" s="19">
        <f t="shared" si="4"/>
        <v>0</v>
      </c>
      <c r="O22" s="17" t="s">
        <v>88</v>
      </c>
      <c r="P22" s="18" t="s">
        <v>89</v>
      </c>
      <c r="Q22" s="19">
        <f t="shared" si="5"/>
        <v>0</v>
      </c>
      <c r="R22" s="17" t="s">
        <v>2</v>
      </c>
      <c r="S22" s="18" t="s">
        <v>88</v>
      </c>
      <c r="T22" s="77">
        <f t="shared" si="11"/>
        <v>8</v>
      </c>
      <c r="U22" s="17" t="s">
        <v>12</v>
      </c>
      <c r="V22" s="18" t="s">
        <v>88</v>
      </c>
      <c r="W22" s="19">
        <f t="shared" si="6"/>
        <v>0</v>
      </c>
      <c r="X22" s="17" t="s">
        <v>12</v>
      </c>
      <c r="Y22" s="18" t="s">
        <v>89</v>
      </c>
      <c r="Z22" s="19" t="str">
        <f>IF(OR(EXACT($X$7,X22)*(EXACT($Y$7,Y22)))=TRUE,$AO$9,IF(($Y$7-$X$7=Y22-X22),$AO$8,IF(OR(EXACT($X$7&gt;$Y$7,X22&gt;Y22)*EXACT($X$7=$Y$7,X22=Y22)*EXACT($X$7&lt;$Y$7,X22&lt;Y22)),$AO$7,0)))</f>
        <v>2</v>
      </c>
      <c r="AA22" s="17" t="s">
        <v>89</v>
      </c>
      <c r="AB22" s="18" t="s">
        <v>12</v>
      </c>
      <c r="AC22" s="19">
        <f t="shared" si="12"/>
        <v>0</v>
      </c>
      <c r="AD22" s="27"/>
      <c r="AE22" s="25"/>
      <c r="AF22" s="19"/>
      <c r="AG22" s="20">
        <f t="shared" si="13"/>
        <v>18</v>
      </c>
      <c r="AH22" s="21">
        <f>'1.Spieltag'!AJ22</f>
        <v>2</v>
      </c>
      <c r="AI22" s="22">
        <f>'1.Spieltag'!AK22</f>
        <v>17</v>
      </c>
      <c r="AJ22" s="23">
        <f t="shared" si="14"/>
        <v>20</v>
      </c>
      <c r="AK22" s="24">
        <f t="shared" si="10"/>
        <v>14</v>
      </c>
      <c r="AL22" s="1"/>
    </row>
    <row r="23" spans="1:38" ht="24.95" customHeight="1" thickBot="1" x14ac:dyDescent="0.25">
      <c r="A23" s="28">
        <f t="shared" si="0"/>
        <v>10</v>
      </c>
      <c r="B23" s="78" t="str">
        <f>'1.Spieltag'!B23</f>
        <v>Thomas Bülles</v>
      </c>
      <c r="C23" s="17" t="s">
        <v>12</v>
      </c>
      <c r="D23" s="18" t="s">
        <v>88</v>
      </c>
      <c r="E23" s="19">
        <f t="shared" si="1"/>
        <v>0</v>
      </c>
      <c r="F23" s="17" t="s">
        <v>12</v>
      </c>
      <c r="G23" s="18" t="s">
        <v>89</v>
      </c>
      <c r="H23" s="19">
        <f t="shared" si="2"/>
        <v>0</v>
      </c>
      <c r="I23" s="17" t="s">
        <v>12</v>
      </c>
      <c r="J23" s="18" t="s">
        <v>88</v>
      </c>
      <c r="K23" s="19">
        <f t="shared" si="3"/>
        <v>0</v>
      </c>
      <c r="L23" s="17" t="s">
        <v>88</v>
      </c>
      <c r="M23" s="18" t="s">
        <v>89</v>
      </c>
      <c r="N23" s="19" t="str">
        <f t="shared" si="4"/>
        <v>3</v>
      </c>
      <c r="O23" s="17" t="s">
        <v>88</v>
      </c>
      <c r="P23" s="18" t="s">
        <v>88</v>
      </c>
      <c r="Q23" s="19">
        <f t="shared" si="5"/>
        <v>0</v>
      </c>
      <c r="R23" s="17" t="s">
        <v>2</v>
      </c>
      <c r="S23" s="18" t="s">
        <v>88</v>
      </c>
      <c r="T23" s="77">
        <f t="shared" si="11"/>
        <v>8</v>
      </c>
      <c r="U23" s="17" t="s">
        <v>88</v>
      </c>
      <c r="V23" s="18" t="s">
        <v>12</v>
      </c>
      <c r="W23" s="19">
        <f t="shared" si="6"/>
        <v>0</v>
      </c>
      <c r="X23" s="17" t="s">
        <v>88</v>
      </c>
      <c r="Y23" s="18" t="s">
        <v>89</v>
      </c>
      <c r="Z23" s="19" t="str">
        <f>IF(OR(EXACT($X$7,X23)*(EXACT($Y$7,Y23)))=TRUE,$AO$9,IF(($Y$7-$X$7=Y23-X23),$AO$8,IF(OR(EXACT($X$7&gt;$Y$7,X23&gt;Y23)*EXACT($X$7=$Y$7,X23=Y23)*EXACT($X$7&lt;$Y$7,X23&lt;Y23)),$AO$7,0)))</f>
        <v>3</v>
      </c>
      <c r="AA23" s="17" t="s">
        <v>2</v>
      </c>
      <c r="AB23" s="18" t="s">
        <v>12</v>
      </c>
      <c r="AC23" s="19">
        <f t="shared" si="12"/>
        <v>0</v>
      </c>
      <c r="AD23" s="27"/>
      <c r="AE23" s="25"/>
      <c r="AF23" s="19"/>
      <c r="AG23" s="20">
        <f t="shared" si="13"/>
        <v>14</v>
      </c>
      <c r="AH23" s="21">
        <f>'1.Spieltag'!AJ23</f>
        <v>9</v>
      </c>
      <c r="AI23" s="22">
        <f>'1.Spieltag'!AK23</f>
        <v>6</v>
      </c>
      <c r="AJ23" s="23">
        <f t="shared" si="14"/>
        <v>23</v>
      </c>
      <c r="AK23" s="24">
        <f t="shared" si="10"/>
        <v>10</v>
      </c>
      <c r="AL23" s="1"/>
    </row>
    <row r="24" spans="1:38" ht="24.95" customHeight="1" thickBot="1" x14ac:dyDescent="0.25">
      <c r="A24" s="28">
        <f t="shared" si="0"/>
        <v>4</v>
      </c>
      <c r="B24" s="20" t="str">
        <f>'1.Spieltag'!B24</f>
        <v>UltraGE</v>
      </c>
      <c r="C24" s="17" t="s">
        <v>12</v>
      </c>
      <c r="D24" s="18" t="s">
        <v>88</v>
      </c>
      <c r="E24" s="19">
        <f t="shared" si="1"/>
        <v>0</v>
      </c>
      <c r="F24" s="17" t="s">
        <v>2</v>
      </c>
      <c r="G24" s="18" t="s">
        <v>88</v>
      </c>
      <c r="H24" s="19">
        <f t="shared" si="2"/>
        <v>0</v>
      </c>
      <c r="I24" s="17" t="s">
        <v>12</v>
      </c>
      <c r="J24" s="18" t="s">
        <v>12</v>
      </c>
      <c r="K24" s="19" t="str">
        <f t="shared" si="3"/>
        <v>3</v>
      </c>
      <c r="L24" s="17" t="s">
        <v>12</v>
      </c>
      <c r="M24" s="18" t="s">
        <v>88</v>
      </c>
      <c r="N24" s="19" t="str">
        <f t="shared" si="4"/>
        <v>5</v>
      </c>
      <c r="O24" s="17" t="s">
        <v>88</v>
      </c>
      <c r="P24" s="18" t="s">
        <v>12</v>
      </c>
      <c r="Q24" s="19" t="str">
        <f t="shared" si="5"/>
        <v>5</v>
      </c>
      <c r="R24" s="17" t="s">
        <v>12</v>
      </c>
      <c r="S24" s="18" t="s">
        <v>88</v>
      </c>
      <c r="T24" s="77">
        <f t="shared" si="11"/>
        <v>8</v>
      </c>
      <c r="U24" s="17" t="s">
        <v>88</v>
      </c>
      <c r="V24" s="18" t="s">
        <v>2</v>
      </c>
      <c r="W24" s="19">
        <f t="shared" si="6"/>
        <v>0</v>
      </c>
      <c r="X24" s="17" t="s">
        <v>12</v>
      </c>
      <c r="Y24" s="18" t="s">
        <v>88</v>
      </c>
      <c r="Z24" s="19" t="str">
        <f>IF(OR(EXACT($X$7,X24)*(EXACT($Y$7,Y24)))=TRUE,$AO$9,IF(($Y$7-$X$7=Y24-X24),$AO$8,IF(OR(EXACT($X$7&gt;$Y$7,X24&gt;Y24)*EXACT($X$7=$Y$7,X24=Y24)*EXACT($X$7&lt;$Y$7,X24&lt;Y24)),$AO$7,0)))</f>
        <v>5</v>
      </c>
      <c r="AA24" s="17" t="s">
        <v>12</v>
      </c>
      <c r="AB24" s="18" t="s">
        <v>88</v>
      </c>
      <c r="AC24" s="19">
        <f t="shared" si="12"/>
        <v>0</v>
      </c>
      <c r="AD24" s="27"/>
      <c r="AE24" s="25"/>
      <c r="AF24" s="19"/>
      <c r="AG24" s="20">
        <f t="shared" si="13"/>
        <v>26</v>
      </c>
      <c r="AH24" s="21">
        <f>'1.Spieltag'!AJ24</f>
        <v>5</v>
      </c>
      <c r="AI24" s="22">
        <f>'1.Spieltag'!AK24</f>
        <v>14</v>
      </c>
      <c r="AJ24" s="23">
        <f t="shared" si="14"/>
        <v>31</v>
      </c>
      <c r="AK24" s="24">
        <f t="shared" si="10"/>
        <v>4</v>
      </c>
      <c r="AL24" s="1"/>
    </row>
    <row r="25" spans="1:38" ht="24.95" customHeight="1" thickBot="1" x14ac:dyDescent="0.25">
      <c r="A25" s="28">
        <f t="shared" ref="A25" si="15">AK25</f>
        <v>18</v>
      </c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>
        <f t="shared" ref="AG25:AG26" si="16">E25+H25+K25+N25+Q25+T25+W25+Z25+AC25+AF25</f>
        <v>0</v>
      </c>
      <c r="AH25" s="21">
        <f>'1.Spieltag'!AJ25</f>
        <v>0</v>
      </c>
      <c r="AI25" s="22">
        <f>'1.Spieltag'!AK25</f>
        <v>18</v>
      </c>
      <c r="AJ25" s="23">
        <f t="shared" ref="AJ25:AJ26" si="17">AG25+AH25</f>
        <v>0</v>
      </c>
      <c r="AK25" s="24">
        <f t="shared" si="10"/>
        <v>18</v>
      </c>
      <c r="AL25" s="1"/>
    </row>
    <row r="26" spans="1:38" ht="28.15" customHeight="1" thickBot="1" x14ac:dyDescent="0.25">
      <c r="A26" s="28">
        <f t="shared" ref="A26" si="18">AK26</f>
        <v>18</v>
      </c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>
        <f t="shared" si="16"/>
        <v>0</v>
      </c>
      <c r="AH26" s="21">
        <f>'1.Spieltag'!AJ26</f>
        <v>0</v>
      </c>
      <c r="AI26" s="22">
        <f>'1.Spieltag'!AK26</f>
        <v>18</v>
      </c>
      <c r="AJ26" s="23">
        <f t="shared" si="17"/>
        <v>0</v>
      </c>
      <c r="AK26" s="24">
        <f t="shared" si="10"/>
        <v>18</v>
      </c>
      <c r="AL26" s="1"/>
    </row>
    <row r="27" spans="1:38" ht="24.95" customHeight="1" x14ac:dyDescent="0.2">
      <c r="AL27" s="1"/>
    </row>
    <row r="28" spans="1:38" ht="24.9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4.9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4.9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conditionalFormatting sqref="A1:A3 A5:A25 A31:A1048576">
    <cfRule type="colorScale" priority="110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26">
    <cfRule type="colorScale" priority="1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69" priority="6">
      <formula>($AG8&gt;40)</formula>
    </cfRule>
  </conditionalFormatting>
  <conditionalFormatting sqref="C4 I4 L4 X4 AA4 C6 F6 X6 AA6">
    <cfRule type="cellIs" dxfId="168" priority="5" operator="equal">
      <formula>"Schalke 04"</formula>
    </cfRule>
  </conditionalFormatting>
  <conditionalFormatting sqref="F4 U4 I6 L6 O6 R6">
    <cfRule type="cellIs" dxfId="167" priority="4" operator="equal">
      <formula>"Schalke 04"</formula>
    </cfRule>
  </conditionalFormatting>
  <conditionalFormatting sqref="O4 R4 U6">
    <cfRule type="cellIs" dxfId="166" priority="1" operator="equal">
      <formula>"Schalke 04"</formula>
    </cfRule>
  </conditionalFormatting>
  <conditionalFormatting sqref="AG1:AG26 AG28:AG1048576">
    <cfRule type="top10" dxfId="165" priority="1561" rank="3"/>
  </conditionalFormatting>
  <conditionalFormatting sqref="AL6:AL10">
    <cfRule type="top10" dxfId="164" priority="1108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O104"/>
  <sheetViews>
    <sheetView topLeftCell="A3" workbookViewId="0">
      <selection activeCell="AD7" sqref="AD7"/>
    </sheetView>
  </sheetViews>
  <sheetFormatPr baseColWidth="10" defaultColWidth="11.42578125" defaultRowHeight="11.25" x14ac:dyDescent="0.2"/>
  <cols>
    <col min="1" max="1" width="5.7109375" style="1" bestFit="1" customWidth="1"/>
    <col min="2" max="2" width="1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3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D1" s="16"/>
      <c r="AE1" s="65"/>
      <c r="AF1" s="65"/>
      <c r="AK1" s="31"/>
    </row>
    <row r="2" spans="1:41" ht="12.75" x14ac:dyDescent="0.2">
      <c r="B2" s="16"/>
      <c r="F2" s="1"/>
      <c r="I2" s="13"/>
      <c r="L2" s="76"/>
      <c r="AD2" s="16"/>
      <c r="AE2" s="66"/>
      <c r="AF2" s="66"/>
    </row>
    <row r="3" spans="1:41" ht="12" x14ac:dyDescent="0.2">
      <c r="B3" s="16"/>
      <c r="AD3" s="16"/>
      <c r="AE3" s="65"/>
      <c r="AF3" s="65"/>
    </row>
    <row r="4" spans="1:41" ht="16.5" thickBot="1" x14ac:dyDescent="0.3">
      <c r="A4" s="2" t="s">
        <v>16</v>
      </c>
      <c r="B4" s="16"/>
      <c r="C4" s="16" t="s">
        <v>78</v>
      </c>
      <c r="F4" s="16" t="s">
        <v>85</v>
      </c>
      <c r="I4" s="16" t="s">
        <v>73</v>
      </c>
      <c r="L4" s="16" t="s">
        <v>81</v>
      </c>
      <c r="O4" s="16" t="s">
        <v>82</v>
      </c>
      <c r="R4" s="16" t="s">
        <v>72</v>
      </c>
      <c r="U4" s="16" t="s">
        <v>77</v>
      </c>
      <c r="X4" s="16" t="s">
        <v>84</v>
      </c>
      <c r="AA4" s="16" t="s">
        <v>87</v>
      </c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86</v>
      </c>
      <c r="F6" s="16" t="s">
        <v>76</v>
      </c>
      <c r="I6" s="16" t="s">
        <v>75</v>
      </c>
      <c r="L6" s="16" t="s">
        <v>74</v>
      </c>
      <c r="O6" s="16" t="s">
        <v>79</v>
      </c>
      <c r="R6" s="16" t="s">
        <v>67</v>
      </c>
      <c r="U6" s="16" t="s">
        <v>80</v>
      </c>
      <c r="X6" s="16" t="s">
        <v>11</v>
      </c>
      <c r="AA6" s="16" t="s">
        <v>83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 t="s">
        <v>2</v>
      </c>
      <c r="D7" s="68" t="s">
        <v>12</v>
      </c>
      <c r="E7" s="69" t="s">
        <v>1</v>
      </c>
      <c r="F7" s="68" t="s">
        <v>88</v>
      </c>
      <c r="G7" s="68" t="s">
        <v>89</v>
      </c>
      <c r="H7" s="69" t="s">
        <v>1</v>
      </c>
      <c r="I7" s="68" t="s">
        <v>88</v>
      </c>
      <c r="J7" s="68" t="s">
        <v>12</v>
      </c>
      <c r="K7" s="69" t="s">
        <v>1</v>
      </c>
      <c r="L7" s="68" t="s">
        <v>89</v>
      </c>
      <c r="M7" s="68" t="s">
        <v>89</v>
      </c>
      <c r="N7" s="69" t="s">
        <v>1</v>
      </c>
      <c r="O7" s="68" t="s">
        <v>88</v>
      </c>
      <c r="P7" s="68" t="s">
        <v>12</v>
      </c>
      <c r="Q7" s="69" t="s">
        <v>1</v>
      </c>
      <c r="R7" s="68" t="s">
        <v>2</v>
      </c>
      <c r="S7" s="68" t="s">
        <v>89</v>
      </c>
      <c r="T7" s="69" t="s">
        <v>1</v>
      </c>
      <c r="U7" s="68" t="s">
        <v>12</v>
      </c>
      <c r="V7" s="68" t="s">
        <v>91</v>
      </c>
      <c r="W7" s="69" t="s">
        <v>1</v>
      </c>
      <c r="X7" s="68" t="s">
        <v>88</v>
      </c>
      <c r="Y7" s="68" t="s">
        <v>89</v>
      </c>
      <c r="Z7" s="69" t="s">
        <v>1</v>
      </c>
      <c r="AA7" s="68" t="s">
        <v>12</v>
      </c>
      <c r="AB7" s="68" t="s">
        <v>2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24" si="0">AK8</f>
        <v>13</v>
      </c>
      <c r="B8" s="20" t="str">
        <f>'2.Spieltag '!B8</f>
        <v>atschi91</v>
      </c>
      <c r="C8" s="17" t="s">
        <v>12</v>
      </c>
      <c r="D8" s="18" t="s">
        <v>88</v>
      </c>
      <c r="E8" s="19" t="str">
        <f t="shared" ref="E8" si="1">IF(OR(EXACT($C$7,C8)*(EXACT($D$7,D8)))=TRUE,$AO$9,IF(($D$7-$C$7=D8-C8),$AO$8,IF(OR(EXACT($C$7&gt;$D$7,C8&gt;D8)*EXACT($C$7=$D$7,C8=D8)*EXACT($C$7&lt;$D$7,C8&lt;D8)),$AO$7,0)))</f>
        <v>3</v>
      </c>
      <c r="F8" s="17" t="s">
        <v>88</v>
      </c>
      <c r="G8" s="18" t="s">
        <v>88</v>
      </c>
      <c r="H8" s="19">
        <f t="shared" ref="H8" si="2">IF(OR(EXACT($F$7,F8)*(EXACT($G$7,G8)))=TRUE,$AO$9,IF(($G$7-$F$7=G8-F8),$AO$8,IF(OR(EXACT($F$7&gt;$G$7,F8&gt;G8)*EXACT($F$7=$G$7,F8=G8)*EXACT($F$7&lt;$G$7,F8&lt;G8)),$AO$7,0)))</f>
        <v>0</v>
      </c>
      <c r="I8" s="17" t="s">
        <v>88</v>
      </c>
      <c r="J8" s="18" t="s">
        <v>88</v>
      </c>
      <c r="K8" s="19">
        <f t="shared" ref="K8" si="3">IF(OR(EXACT($I$7,I8)*(EXACT($J$7,J8)))=TRUE,$AO$9,IF(($J$7-$I$7=J8-I8),$AO$8,IF(OR(EXACT($I$7&gt;$J$7,I8&gt;J8)*EXACT($I$7=$J$7,I8=J8)*EXACT($I$7&lt;$J$7,I8&lt;J8)),$AO$7,0)))</f>
        <v>0</v>
      </c>
      <c r="L8" s="17" t="s">
        <v>12</v>
      </c>
      <c r="M8" s="18" t="s">
        <v>88</v>
      </c>
      <c r="N8" s="19">
        <f t="shared" ref="N8" si="4">IF(OR(EXACT($L$7,L8)*(EXACT($M$7,M8)))=TRUE,$AO$9,IF(($M$7-$L$7=M8-L8),$AO$8,IF(OR(EXACT($L$7&gt;$M$7,L8&gt;M8)*EXACT($L$7=$M$7,L8=M8)*EXACT($L$7&lt;$M$7,L8&lt;M8)),$AO$7,0)))</f>
        <v>0</v>
      </c>
      <c r="O8" s="17" t="s">
        <v>12</v>
      </c>
      <c r="P8" s="18" t="s">
        <v>88</v>
      </c>
      <c r="Q8" s="19">
        <f t="shared" ref="Q8" si="5">IF(OR(EXACT($O$7,O8)*(EXACT($P$7,P8)))=TRUE,$AO$9,IF(($P$7-$O$7=P8-O8),$AO$8,IF(OR(EXACT($O$7&gt;$P$7,O8&gt;P8)*EXACT($O$7=$P$7,O8=P8)*EXACT($O$7&lt;$P$7,O8&lt;P8)),$AO$7,0)))</f>
        <v>0</v>
      </c>
      <c r="R8" s="17" t="s">
        <v>91</v>
      </c>
      <c r="S8" s="18" t="s">
        <v>88</v>
      </c>
      <c r="T8" s="19" t="str">
        <f t="shared" ref="T8" si="6">IF(OR(EXACT($R$7,R8)*(EXACT($S$7,S8)))=TRUE,$AO$9,IF(($S$7-$R$7=S8-R8),$AO$8,IF(OR(EXACT($R$7&gt;$S$7,R8&gt;S8)*EXACT($R$7=$S$7,R8=S8)*EXACT($R$7&lt;$S$7,R8&lt;S8)),$AO$7,0)))</f>
        <v>3</v>
      </c>
      <c r="U8" s="17" t="s">
        <v>88</v>
      </c>
      <c r="V8" s="18" t="s">
        <v>89</v>
      </c>
      <c r="W8" s="19">
        <f t="shared" ref="W8" si="7">IF(OR(EXACT($U$7,U8)*(EXACT($V$7,V8)))=TRUE,$AO$9,IF(($V$7-$U$7=V8-U8),$AO$8,IF(OR(EXACT($U$7&gt;$V$7,U8&gt;V8)*EXACT($U$7=$V$7,U8=V8)*EXACT($U$7&lt;$V$7,U8&lt;V8)),$AO$7,0)))</f>
        <v>0</v>
      </c>
      <c r="X8" s="17" t="s">
        <v>89</v>
      </c>
      <c r="Y8" s="18" t="s">
        <v>12</v>
      </c>
      <c r="Z8" s="77">
        <f>IF(OR(EXACT($X$7,X8)*(EXACT($Y$7,Y8)))=TRUE,$AO$9,IF(($Y$7-$X$7=Y8-X8),$AO$8,IF(OR(EXACT($X$7&gt;$Y$7,X8&gt;Y8)*EXACT($X$7=$Y$7,X8=Y8)*EXACT($X$7&lt;$Y$7,X8&lt;Y8)),$AO$7,0)))*4</f>
        <v>0</v>
      </c>
      <c r="AA8" s="17" t="s">
        <v>88</v>
      </c>
      <c r="AB8" s="18" t="s">
        <v>88</v>
      </c>
      <c r="AC8" s="19">
        <f>IF(OR(EXACT($AA$7,AA8)*(EXACT($AB$7,AB8)))=TRUE,$AO$9,IF(($AB$7-$AA$7=AB8-AA8),$AO$8,IF(OR(EXACT($AA$7&gt;$AB$7,AA8&gt;AB8)*EXACT($AA$7=$AB$7,AA8=AB8)*EXACT($AA$7&lt;$AB$7,AA8&lt;AB8)),$AO$7,0)))</f>
        <v>0</v>
      </c>
      <c r="AD8" s="27"/>
      <c r="AE8" s="25"/>
      <c r="AF8" s="19"/>
      <c r="AG8" s="20">
        <f t="shared" ref="AG8:AG18" si="8">E8+H8+K8+N8+Q8+T8+W8+Z8+AC8+AF8</f>
        <v>6</v>
      </c>
      <c r="AH8" s="21">
        <f>'2.Spieltag '!AJ8</f>
        <v>20</v>
      </c>
      <c r="AI8" s="22">
        <f>'2.Spieltag '!AK8</f>
        <v>14</v>
      </c>
      <c r="AJ8" s="23">
        <f t="shared" ref="AJ8:AJ23" si="9">AG8+AH8</f>
        <v>26</v>
      </c>
      <c r="AK8" s="24">
        <f t="shared" ref="AK8:AK26" si="10">RANK(AJ8,$AJ$8:$AJ$26)</f>
        <v>13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1</v>
      </c>
      <c r="B9" s="20" t="str">
        <f>'2.Spieltag '!B9</f>
        <v>Delze1312</v>
      </c>
      <c r="C9" s="17"/>
      <c r="D9" s="18"/>
      <c r="E9" s="19"/>
      <c r="F9" s="17"/>
      <c r="G9" s="18"/>
      <c r="H9" s="19"/>
      <c r="I9" s="17"/>
      <c r="J9" s="18"/>
      <c r="K9" s="19"/>
      <c r="L9" s="17"/>
      <c r="M9" s="18"/>
      <c r="N9" s="19"/>
      <c r="O9" s="17"/>
      <c r="P9" s="18"/>
      <c r="Q9" s="19"/>
      <c r="R9" s="17"/>
      <c r="S9" s="18"/>
      <c r="T9" s="19"/>
      <c r="U9" s="17"/>
      <c r="V9" s="18"/>
      <c r="W9" s="19"/>
      <c r="X9" s="17"/>
      <c r="Y9" s="18"/>
      <c r="Z9" s="77"/>
      <c r="AA9" s="17"/>
      <c r="AB9" s="18"/>
      <c r="AC9" s="19"/>
      <c r="AD9" s="27"/>
      <c r="AE9" s="25"/>
      <c r="AF9" s="19"/>
      <c r="AG9" s="20">
        <f t="shared" si="8"/>
        <v>0</v>
      </c>
      <c r="AH9" s="21">
        <f>'2.Spieltag '!AJ9</f>
        <v>52</v>
      </c>
      <c r="AI9" s="22">
        <f>'2.Spieltag '!AK9</f>
        <v>1</v>
      </c>
      <c r="AJ9" s="23">
        <f t="shared" si="9"/>
        <v>52</v>
      </c>
      <c r="AK9" s="24">
        <f t="shared" si="10"/>
        <v>1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2</v>
      </c>
      <c r="B10" s="20" t="str">
        <f>'2.Spieltag '!B10</f>
        <v>FlorianS04</v>
      </c>
      <c r="C10" s="17" t="s">
        <v>88</v>
      </c>
      <c r="D10" s="18" t="s">
        <v>89</v>
      </c>
      <c r="E10" s="19" t="str">
        <f t="shared" ref="E10:E24" si="11">IF(OR(EXACT($C$7,C10)*(EXACT($D$7,D10)))=TRUE,$AO$9,IF(($D$7-$C$7=D10-C10),$AO$8,IF(OR(EXACT($C$7&gt;$D$7,C10&gt;D10)*EXACT($C$7=$D$7,C10=D10)*EXACT($C$7&lt;$D$7,C10&lt;D10)),$AO$7,0)))</f>
        <v>3</v>
      </c>
      <c r="F10" s="17" t="s">
        <v>89</v>
      </c>
      <c r="G10" s="18" t="s">
        <v>88</v>
      </c>
      <c r="H10" s="19">
        <f t="shared" ref="H10:H24" si="12">IF(OR(EXACT($F$7,F10)*(EXACT($G$7,G10)))=TRUE,$AO$9,IF(($G$7-$F$7=G10-F10),$AO$8,IF(OR(EXACT($F$7&gt;$G$7,F10&gt;G10)*EXACT($F$7=$G$7,F10=G10)*EXACT($F$7&lt;$G$7,F10&lt;G10)),$AO$7,0)))</f>
        <v>0</v>
      </c>
      <c r="I10" s="17" t="s">
        <v>12</v>
      </c>
      <c r="J10" s="18" t="s">
        <v>88</v>
      </c>
      <c r="K10" s="19">
        <f t="shared" ref="K10:K24" si="13">IF(OR(EXACT($I$7,I10)*(EXACT($J$7,J10)))=TRUE,$AO$9,IF(($J$7-$I$7=J10-I10),$AO$8,IF(OR(EXACT($I$7&gt;$J$7,I10&gt;J10)*EXACT($I$7=$J$7,I10=J10)*EXACT($I$7&lt;$J$7,I10&lt;J10)),$AO$7,0)))</f>
        <v>0</v>
      </c>
      <c r="L10" s="17" t="s">
        <v>88</v>
      </c>
      <c r="M10" s="18" t="s">
        <v>88</v>
      </c>
      <c r="N10" s="19" t="str">
        <f t="shared" ref="N10:N24" si="14">IF(OR(EXACT($L$7,L10)*(EXACT($M$7,M10)))=TRUE,$AO$9,IF(($M$7-$L$7=M10-L10),$AO$8,IF(OR(EXACT($L$7&gt;$M$7,L10&gt;M10)*EXACT($L$7=$M$7,L10=M10)*EXACT($L$7&lt;$M$7,L10&lt;M10)),$AO$7,0)))</f>
        <v>3</v>
      </c>
      <c r="O10" s="17" t="s">
        <v>12</v>
      </c>
      <c r="P10" s="18" t="s">
        <v>89</v>
      </c>
      <c r="Q10" s="19">
        <f t="shared" ref="Q10:Q24" si="15">IF(OR(EXACT($O$7,O10)*(EXACT($P$7,P10)))=TRUE,$AO$9,IF(($P$7-$O$7=P10-O10),$AO$8,IF(OR(EXACT($O$7&gt;$P$7,O10&gt;P10)*EXACT($O$7=$P$7,O10=P10)*EXACT($O$7&lt;$P$7,O10&lt;P10)),$AO$7,0)))</f>
        <v>0</v>
      </c>
      <c r="R10" s="17" t="s">
        <v>91</v>
      </c>
      <c r="S10" s="18" t="s">
        <v>88</v>
      </c>
      <c r="T10" s="19" t="str">
        <f t="shared" ref="T10:T24" si="16">IF(OR(EXACT($R$7,R10)*(EXACT($S$7,S10)))=TRUE,$AO$9,IF(($S$7-$R$7=S10-R10),$AO$8,IF(OR(EXACT($R$7&gt;$S$7,R10&gt;S10)*EXACT($R$7=$S$7,R10=S10)*EXACT($R$7&lt;$S$7,R10&lt;S10)),$AO$7,0)))</f>
        <v>3</v>
      </c>
      <c r="U10" s="17" t="s">
        <v>12</v>
      </c>
      <c r="V10" s="18" t="s">
        <v>88</v>
      </c>
      <c r="W10" s="19">
        <f t="shared" ref="W10:W24" si="17">IF(OR(EXACT($U$7,U10)*(EXACT($V$7,V10)))=TRUE,$AO$9,IF(($V$7-$U$7=V10-U10),$AO$8,IF(OR(EXACT($U$7&gt;$V$7,U10&gt;V10)*EXACT($U$7=$V$7,U10=V10)*EXACT($U$7&lt;$V$7,U10&lt;V10)),$AO$7,0)))</f>
        <v>0</v>
      </c>
      <c r="X10" s="17" t="s">
        <v>88</v>
      </c>
      <c r="Y10" s="18" t="s">
        <v>2</v>
      </c>
      <c r="Z10" s="77">
        <f t="shared" ref="Z10:Z24" si="18">IF(OR(EXACT($X$7,X10)*(EXACT($Y$7,Y10)))=TRUE,$AO$9,IF(($Y$7-$X$7=Y10-X10),$AO$8,IF(OR(EXACT($X$7&gt;$Y$7,X10&gt;Y10)*EXACT($X$7=$Y$7,X10=Y10)*EXACT($X$7&lt;$Y$7,X10&lt;Y10)),$AO$7,0)))*4</f>
        <v>0</v>
      </c>
      <c r="AA10" s="17" t="s">
        <v>88</v>
      </c>
      <c r="AB10" s="18" t="s">
        <v>12</v>
      </c>
      <c r="AC10" s="19" t="str">
        <f t="shared" ref="AC10:AC24" si="19">IF(OR(EXACT($AA$7,AA10)*(EXACT($AB$7,AB10)))=TRUE,$AO$9,IF(($AB$7-$AA$7=AB10-AA10),$AO$8,IF(OR(EXACT($AA$7&gt;$AB$7,AA10&gt;AB10)*EXACT($AA$7=$AB$7,AA10=AB10)*EXACT($AA$7&lt;$AB$7,AA10&lt;AB10)),$AO$7,0)))</f>
        <v>3</v>
      </c>
      <c r="AD10" s="27"/>
      <c r="AE10" s="25"/>
      <c r="AF10" s="19"/>
      <c r="AG10" s="20">
        <f t="shared" si="8"/>
        <v>12</v>
      </c>
      <c r="AH10" s="21">
        <f>'2.Spieltag '!AJ10</f>
        <v>33</v>
      </c>
      <c r="AI10" s="22">
        <f>'2.Spieltag '!AK10</f>
        <v>3</v>
      </c>
      <c r="AJ10" s="23">
        <f t="shared" si="9"/>
        <v>45</v>
      </c>
      <c r="AK10" s="24">
        <f t="shared" si="10"/>
        <v>2</v>
      </c>
      <c r="AL10" s="72"/>
    </row>
    <row r="11" spans="1:41" ht="24.95" customHeight="1" thickBot="1" x14ac:dyDescent="0.25">
      <c r="A11" s="28">
        <f t="shared" si="0"/>
        <v>7</v>
      </c>
      <c r="B11" s="20" t="str">
        <f>'2.Spieltag '!B11</f>
        <v>Franzi04</v>
      </c>
      <c r="C11" s="17" t="s">
        <v>12</v>
      </c>
      <c r="D11" s="18" t="s">
        <v>12</v>
      </c>
      <c r="E11" s="19">
        <f t="shared" si="11"/>
        <v>0</v>
      </c>
      <c r="F11" s="17" t="s">
        <v>88</v>
      </c>
      <c r="G11" s="18" t="s">
        <v>89</v>
      </c>
      <c r="H11" s="19" t="str">
        <f t="shared" si="12"/>
        <v>5</v>
      </c>
      <c r="I11" s="17" t="s">
        <v>12</v>
      </c>
      <c r="J11" s="18" t="s">
        <v>88</v>
      </c>
      <c r="K11" s="19">
        <f t="shared" si="13"/>
        <v>0</v>
      </c>
      <c r="L11" s="17" t="s">
        <v>12</v>
      </c>
      <c r="M11" s="18" t="s">
        <v>88</v>
      </c>
      <c r="N11" s="19">
        <f t="shared" si="14"/>
        <v>0</v>
      </c>
      <c r="O11" s="17" t="s">
        <v>2</v>
      </c>
      <c r="P11" s="18" t="s">
        <v>88</v>
      </c>
      <c r="Q11" s="19">
        <f t="shared" si="15"/>
        <v>0</v>
      </c>
      <c r="R11" s="17" t="s">
        <v>12</v>
      </c>
      <c r="S11" s="18" t="s">
        <v>88</v>
      </c>
      <c r="T11" s="19" t="str">
        <f t="shared" si="16"/>
        <v>2</v>
      </c>
      <c r="U11" s="17" t="s">
        <v>12</v>
      </c>
      <c r="V11" s="18" t="s">
        <v>88</v>
      </c>
      <c r="W11" s="19">
        <f t="shared" si="17"/>
        <v>0</v>
      </c>
      <c r="X11" s="17" t="s">
        <v>89</v>
      </c>
      <c r="Y11" s="18" t="s">
        <v>12</v>
      </c>
      <c r="Z11" s="77">
        <f t="shared" si="18"/>
        <v>0</v>
      </c>
      <c r="AA11" s="17" t="s">
        <v>12</v>
      </c>
      <c r="AB11" s="18" t="s">
        <v>88</v>
      </c>
      <c r="AC11" s="19">
        <f t="shared" si="19"/>
        <v>0</v>
      </c>
      <c r="AD11" s="27"/>
      <c r="AE11" s="25"/>
      <c r="AF11" s="19"/>
      <c r="AG11" s="20">
        <f t="shared" si="8"/>
        <v>7</v>
      </c>
      <c r="AH11" s="21">
        <f>'2.Spieltag '!AJ11</f>
        <v>27</v>
      </c>
      <c r="AI11" s="22">
        <f>'2.Spieltag '!AK11</f>
        <v>6</v>
      </c>
      <c r="AJ11" s="23">
        <f t="shared" si="9"/>
        <v>34</v>
      </c>
      <c r="AK11" s="24">
        <f t="shared" si="10"/>
        <v>7</v>
      </c>
      <c r="AL11" s="1"/>
    </row>
    <row r="12" spans="1:41" ht="24.95" customHeight="1" thickBot="1" x14ac:dyDescent="0.25">
      <c r="A12" s="28">
        <f t="shared" si="0"/>
        <v>16</v>
      </c>
      <c r="B12" s="20" t="str">
        <f>'2.Spieltag '!B12</f>
        <v>jupp04</v>
      </c>
      <c r="C12" s="17" t="s">
        <v>2</v>
      </c>
      <c r="D12" s="18" t="s">
        <v>12</v>
      </c>
      <c r="E12" s="19" t="str">
        <f t="shared" si="11"/>
        <v>5</v>
      </c>
      <c r="F12" s="17" t="s">
        <v>12</v>
      </c>
      <c r="G12" s="18" t="s">
        <v>12</v>
      </c>
      <c r="H12" s="19">
        <f t="shared" si="12"/>
        <v>0</v>
      </c>
      <c r="I12" s="17" t="s">
        <v>12</v>
      </c>
      <c r="J12" s="18" t="s">
        <v>88</v>
      </c>
      <c r="K12" s="19">
        <f t="shared" si="13"/>
        <v>0</v>
      </c>
      <c r="L12" s="17" t="s">
        <v>88</v>
      </c>
      <c r="M12" s="18" t="s">
        <v>12</v>
      </c>
      <c r="N12" s="19">
        <f t="shared" si="14"/>
        <v>0</v>
      </c>
      <c r="O12" s="17" t="s">
        <v>12</v>
      </c>
      <c r="P12" s="18" t="s">
        <v>88</v>
      </c>
      <c r="Q12" s="19">
        <f t="shared" si="15"/>
        <v>0</v>
      </c>
      <c r="R12" s="17" t="s">
        <v>2</v>
      </c>
      <c r="S12" s="18" t="s">
        <v>89</v>
      </c>
      <c r="T12" s="19" t="str">
        <f t="shared" si="16"/>
        <v>5</v>
      </c>
      <c r="U12" s="17" t="s">
        <v>12</v>
      </c>
      <c r="V12" s="18" t="s">
        <v>12</v>
      </c>
      <c r="W12" s="19">
        <f t="shared" si="17"/>
        <v>0</v>
      </c>
      <c r="X12" s="17" t="s">
        <v>12</v>
      </c>
      <c r="Y12" s="18" t="s">
        <v>2</v>
      </c>
      <c r="Z12" s="77">
        <f t="shared" si="18"/>
        <v>0</v>
      </c>
      <c r="AA12" s="17" t="s">
        <v>12</v>
      </c>
      <c r="AB12" s="18" t="s">
        <v>12</v>
      </c>
      <c r="AC12" s="19">
        <f t="shared" si="19"/>
        <v>0</v>
      </c>
      <c r="AD12" s="27"/>
      <c r="AE12" s="25"/>
      <c r="AF12" s="19"/>
      <c r="AG12" s="20">
        <f t="shared" si="8"/>
        <v>10</v>
      </c>
      <c r="AH12" s="21">
        <f>'2.Spieltag '!AJ12</f>
        <v>8</v>
      </c>
      <c r="AI12" s="22">
        <f>'2.Spieltag '!AK12</f>
        <v>16</v>
      </c>
      <c r="AJ12" s="23">
        <f t="shared" si="9"/>
        <v>18</v>
      </c>
      <c r="AK12" s="24">
        <f t="shared" si="10"/>
        <v>16</v>
      </c>
      <c r="AL12" s="1"/>
    </row>
    <row r="13" spans="1:41" ht="24.95" customHeight="1" thickBot="1" x14ac:dyDescent="0.25">
      <c r="A13" s="28">
        <f t="shared" si="0"/>
        <v>9</v>
      </c>
      <c r="B13" s="20" t="str">
        <f>'2.Spieltag '!B13</f>
        <v>Lola04</v>
      </c>
      <c r="C13" s="17" t="s">
        <v>12</v>
      </c>
      <c r="D13" s="18" t="s">
        <v>12</v>
      </c>
      <c r="E13" s="19">
        <f t="shared" si="11"/>
        <v>0</v>
      </c>
      <c r="F13" s="17" t="s">
        <v>12</v>
      </c>
      <c r="G13" s="18" t="s">
        <v>88</v>
      </c>
      <c r="H13" s="19" t="str">
        <f t="shared" si="12"/>
        <v>3</v>
      </c>
      <c r="I13" s="17" t="s">
        <v>12</v>
      </c>
      <c r="J13" s="18" t="s">
        <v>88</v>
      </c>
      <c r="K13" s="19">
        <f t="shared" si="13"/>
        <v>0</v>
      </c>
      <c r="L13" s="17" t="s">
        <v>88</v>
      </c>
      <c r="M13" s="18" t="s">
        <v>2</v>
      </c>
      <c r="N13" s="19">
        <f t="shared" si="14"/>
        <v>0</v>
      </c>
      <c r="O13" s="17" t="s">
        <v>12</v>
      </c>
      <c r="P13" s="18" t="s">
        <v>89</v>
      </c>
      <c r="Q13" s="19">
        <f t="shared" si="15"/>
        <v>0</v>
      </c>
      <c r="R13" s="17" t="s">
        <v>88</v>
      </c>
      <c r="S13" s="18" t="s">
        <v>89</v>
      </c>
      <c r="T13" s="19" t="str">
        <f t="shared" si="16"/>
        <v>2</v>
      </c>
      <c r="U13" s="17" t="s">
        <v>12</v>
      </c>
      <c r="V13" s="18" t="s">
        <v>88</v>
      </c>
      <c r="W13" s="19">
        <f t="shared" si="17"/>
        <v>0</v>
      </c>
      <c r="X13" s="17" t="s">
        <v>88</v>
      </c>
      <c r="Y13" s="18" t="s">
        <v>12</v>
      </c>
      <c r="Z13" s="77">
        <f t="shared" si="18"/>
        <v>0</v>
      </c>
      <c r="AA13" s="17" t="s">
        <v>12</v>
      </c>
      <c r="AB13" s="18" t="s">
        <v>88</v>
      </c>
      <c r="AC13" s="19">
        <f t="shared" si="19"/>
        <v>0</v>
      </c>
      <c r="AD13" s="27"/>
      <c r="AE13" s="25"/>
      <c r="AF13" s="19"/>
      <c r="AG13" s="20">
        <f t="shared" si="8"/>
        <v>5</v>
      </c>
      <c r="AH13" s="21">
        <f>'2.Spieltag '!AJ13</f>
        <v>26</v>
      </c>
      <c r="AI13" s="22">
        <f>'2.Spieltag '!AK13</f>
        <v>7</v>
      </c>
      <c r="AJ13" s="23">
        <f t="shared" si="9"/>
        <v>31</v>
      </c>
      <c r="AK13" s="24">
        <f t="shared" si="10"/>
        <v>9</v>
      </c>
      <c r="AL13" s="1"/>
    </row>
    <row r="14" spans="1:41" ht="24.95" customHeight="1" thickBot="1" x14ac:dyDescent="0.25">
      <c r="A14" s="28">
        <f t="shared" si="0"/>
        <v>11</v>
      </c>
      <c r="B14" s="20" t="str">
        <f>'2.Spieltag '!B14</f>
        <v>Master1</v>
      </c>
      <c r="C14" s="17" t="s">
        <v>12</v>
      </c>
      <c r="D14" s="18" t="s">
        <v>12</v>
      </c>
      <c r="E14" s="19">
        <f t="shared" si="11"/>
        <v>0</v>
      </c>
      <c r="F14" s="17" t="s">
        <v>88</v>
      </c>
      <c r="G14" s="18" t="s">
        <v>88</v>
      </c>
      <c r="H14" s="19">
        <f t="shared" si="12"/>
        <v>0</v>
      </c>
      <c r="I14" s="17" t="s">
        <v>12</v>
      </c>
      <c r="J14" s="18" t="s">
        <v>88</v>
      </c>
      <c r="K14" s="19">
        <f t="shared" si="13"/>
        <v>0</v>
      </c>
      <c r="L14" s="17" t="s">
        <v>2</v>
      </c>
      <c r="M14" s="18" t="s">
        <v>88</v>
      </c>
      <c r="N14" s="19">
        <f t="shared" si="14"/>
        <v>0</v>
      </c>
      <c r="O14" s="17" t="s">
        <v>88</v>
      </c>
      <c r="P14" s="18" t="s">
        <v>88</v>
      </c>
      <c r="Q14" s="19">
        <f t="shared" si="15"/>
        <v>0</v>
      </c>
      <c r="R14" s="17" t="s">
        <v>12</v>
      </c>
      <c r="S14" s="18" t="s">
        <v>88</v>
      </c>
      <c r="T14" s="19" t="str">
        <f t="shared" si="16"/>
        <v>2</v>
      </c>
      <c r="U14" s="17" t="s">
        <v>12</v>
      </c>
      <c r="V14" s="18" t="s">
        <v>12</v>
      </c>
      <c r="W14" s="19">
        <f t="shared" si="17"/>
        <v>0</v>
      </c>
      <c r="X14" s="17" t="s">
        <v>88</v>
      </c>
      <c r="Y14" s="18" t="s">
        <v>12</v>
      </c>
      <c r="Z14" s="77">
        <f t="shared" si="18"/>
        <v>0</v>
      </c>
      <c r="AA14" s="17" t="s">
        <v>88</v>
      </c>
      <c r="AB14" s="18" t="s">
        <v>88</v>
      </c>
      <c r="AC14" s="19">
        <f t="shared" si="19"/>
        <v>0</v>
      </c>
      <c r="AD14" s="26"/>
      <c r="AE14" s="25"/>
      <c r="AF14" s="19"/>
      <c r="AG14" s="20">
        <f t="shared" si="8"/>
        <v>2</v>
      </c>
      <c r="AH14" s="21">
        <f>'2.Spieltag '!AJ14</f>
        <v>26</v>
      </c>
      <c r="AI14" s="22">
        <f>'2.Spieltag '!AK14</f>
        <v>7</v>
      </c>
      <c r="AJ14" s="23">
        <f t="shared" si="9"/>
        <v>28</v>
      </c>
      <c r="AK14" s="24">
        <f t="shared" si="10"/>
        <v>11</v>
      </c>
      <c r="AL14" s="1"/>
    </row>
    <row r="15" spans="1:41" ht="24.95" customHeight="1" thickBot="1" x14ac:dyDescent="0.25">
      <c r="A15" s="28">
        <f t="shared" si="0"/>
        <v>6</v>
      </c>
      <c r="B15" s="20" t="str">
        <f>'2.Spieltag '!B15</f>
        <v>Mike04</v>
      </c>
      <c r="C15" s="17" t="s">
        <v>12</v>
      </c>
      <c r="D15" s="18" t="s">
        <v>88</v>
      </c>
      <c r="E15" s="19" t="str">
        <f t="shared" si="11"/>
        <v>3</v>
      </c>
      <c r="F15" s="17" t="s">
        <v>89</v>
      </c>
      <c r="G15" s="18" t="s">
        <v>12</v>
      </c>
      <c r="H15" s="19">
        <f t="shared" si="12"/>
        <v>0</v>
      </c>
      <c r="I15" s="17" t="s">
        <v>12</v>
      </c>
      <c r="J15" s="18" t="s">
        <v>89</v>
      </c>
      <c r="K15" s="19">
        <f t="shared" si="13"/>
        <v>0</v>
      </c>
      <c r="L15" s="17" t="s">
        <v>88</v>
      </c>
      <c r="M15" s="18" t="s">
        <v>88</v>
      </c>
      <c r="N15" s="19" t="str">
        <f t="shared" si="14"/>
        <v>3</v>
      </c>
      <c r="O15" s="17" t="s">
        <v>88</v>
      </c>
      <c r="P15" s="18" t="s">
        <v>12</v>
      </c>
      <c r="Q15" s="19" t="str">
        <f t="shared" si="15"/>
        <v>5</v>
      </c>
      <c r="R15" s="17" t="s">
        <v>12</v>
      </c>
      <c r="S15" s="18" t="s">
        <v>89</v>
      </c>
      <c r="T15" s="19" t="str">
        <f t="shared" si="16"/>
        <v>2</v>
      </c>
      <c r="U15" s="17" t="s">
        <v>12</v>
      </c>
      <c r="V15" s="18" t="s">
        <v>88</v>
      </c>
      <c r="W15" s="19">
        <f t="shared" si="17"/>
        <v>0</v>
      </c>
      <c r="X15" s="17" t="s">
        <v>89</v>
      </c>
      <c r="Y15" s="18" t="s">
        <v>12</v>
      </c>
      <c r="Z15" s="77">
        <f t="shared" si="18"/>
        <v>0</v>
      </c>
      <c r="AA15" s="17" t="s">
        <v>88</v>
      </c>
      <c r="AB15" s="18" t="s">
        <v>89</v>
      </c>
      <c r="AC15" s="19">
        <f t="shared" si="19"/>
        <v>0</v>
      </c>
      <c r="AD15" s="27"/>
      <c r="AE15" s="25"/>
      <c r="AF15" s="19"/>
      <c r="AG15" s="20">
        <f t="shared" si="8"/>
        <v>13</v>
      </c>
      <c r="AH15" s="21">
        <f>'2.Spieltag '!AJ15</f>
        <v>22</v>
      </c>
      <c r="AI15" s="22">
        <f>'2.Spieltag '!AK15</f>
        <v>11</v>
      </c>
      <c r="AJ15" s="23">
        <f t="shared" si="9"/>
        <v>35</v>
      </c>
      <c r="AK15" s="24">
        <f t="shared" si="10"/>
        <v>6</v>
      </c>
      <c r="AL15" s="1"/>
    </row>
    <row r="16" spans="1:41" ht="24.95" customHeight="1" thickBot="1" x14ac:dyDescent="0.25">
      <c r="A16" s="28">
        <f t="shared" si="0"/>
        <v>14</v>
      </c>
      <c r="B16" s="20" t="str">
        <f>'2.Spieltag '!B16</f>
        <v>Nico1904</v>
      </c>
      <c r="C16" s="17"/>
      <c r="D16" s="18"/>
      <c r="E16" s="19"/>
      <c r="F16" s="17"/>
      <c r="G16" s="18"/>
      <c r="H16" s="19"/>
      <c r="I16" s="17"/>
      <c r="J16" s="18"/>
      <c r="K16" s="19"/>
      <c r="L16" s="17"/>
      <c r="M16" s="18"/>
      <c r="N16" s="19"/>
      <c r="O16" s="17"/>
      <c r="P16" s="18"/>
      <c r="Q16" s="19"/>
      <c r="R16" s="17"/>
      <c r="S16" s="18"/>
      <c r="T16" s="19"/>
      <c r="U16" s="17"/>
      <c r="V16" s="18"/>
      <c r="W16" s="19"/>
      <c r="X16" s="17"/>
      <c r="Y16" s="18"/>
      <c r="Z16" s="77"/>
      <c r="AA16" s="17"/>
      <c r="AB16" s="18"/>
      <c r="AC16" s="19"/>
      <c r="AD16" s="27"/>
      <c r="AE16" s="25"/>
      <c r="AF16" s="19"/>
      <c r="AG16" s="20">
        <f t="shared" si="8"/>
        <v>0</v>
      </c>
      <c r="AH16" s="21">
        <f>'2.Spieltag '!AJ16</f>
        <v>22</v>
      </c>
      <c r="AI16" s="22">
        <f>'2.Spieltag '!AK16</f>
        <v>11</v>
      </c>
      <c r="AJ16" s="23">
        <f t="shared" si="9"/>
        <v>22</v>
      </c>
      <c r="AK16" s="24">
        <f t="shared" si="10"/>
        <v>14</v>
      </c>
      <c r="AL16" s="1"/>
    </row>
    <row r="17" spans="1:38" ht="24.95" customHeight="1" thickBot="1" x14ac:dyDescent="0.25">
      <c r="A17" s="28">
        <f t="shared" si="0"/>
        <v>5</v>
      </c>
      <c r="B17" s="20" t="str">
        <f>'2.Spieltag '!B17</f>
        <v>Reinhold</v>
      </c>
      <c r="C17" s="17" t="s">
        <v>91</v>
      </c>
      <c r="D17" s="18" t="s">
        <v>88</v>
      </c>
      <c r="E17" s="19" t="str">
        <f t="shared" si="11"/>
        <v>2</v>
      </c>
      <c r="F17" s="17" t="s">
        <v>89</v>
      </c>
      <c r="G17" s="18" t="s">
        <v>88</v>
      </c>
      <c r="H17" s="19">
        <f t="shared" si="12"/>
        <v>0</v>
      </c>
      <c r="I17" s="17" t="s">
        <v>91</v>
      </c>
      <c r="J17" s="18" t="s">
        <v>12</v>
      </c>
      <c r="K17" s="19">
        <f t="shared" si="13"/>
        <v>0</v>
      </c>
      <c r="L17" s="17" t="s">
        <v>88</v>
      </c>
      <c r="M17" s="18" t="s">
        <v>88</v>
      </c>
      <c r="N17" s="19" t="str">
        <f t="shared" si="14"/>
        <v>3</v>
      </c>
      <c r="O17" s="17" t="s">
        <v>88</v>
      </c>
      <c r="P17" s="18" t="s">
        <v>88</v>
      </c>
      <c r="Q17" s="19">
        <f t="shared" si="15"/>
        <v>0</v>
      </c>
      <c r="R17" s="17" t="s">
        <v>2</v>
      </c>
      <c r="S17" s="18" t="s">
        <v>88</v>
      </c>
      <c r="T17" s="19" t="str">
        <f t="shared" si="16"/>
        <v>2</v>
      </c>
      <c r="U17" s="17" t="s">
        <v>12</v>
      </c>
      <c r="V17" s="18" t="s">
        <v>2</v>
      </c>
      <c r="W17" s="19" t="str">
        <f t="shared" si="17"/>
        <v>2</v>
      </c>
      <c r="X17" s="17" t="s">
        <v>88</v>
      </c>
      <c r="Y17" s="18" t="s">
        <v>12</v>
      </c>
      <c r="Z17" s="77">
        <f t="shared" si="18"/>
        <v>0</v>
      </c>
      <c r="AA17" s="17" t="s">
        <v>12</v>
      </c>
      <c r="AB17" s="18" t="s">
        <v>88</v>
      </c>
      <c r="AC17" s="19">
        <f t="shared" si="19"/>
        <v>0</v>
      </c>
      <c r="AD17" s="27"/>
      <c r="AE17" s="25"/>
      <c r="AF17" s="19"/>
      <c r="AG17" s="20">
        <f t="shared" si="8"/>
        <v>9</v>
      </c>
      <c r="AH17" s="21">
        <f>'2.Spieltag '!AJ17</f>
        <v>28</v>
      </c>
      <c r="AI17" s="22">
        <f>'2.Spieltag '!AK17</f>
        <v>5</v>
      </c>
      <c r="AJ17" s="23">
        <f t="shared" si="9"/>
        <v>37</v>
      </c>
      <c r="AK17" s="24">
        <f t="shared" si="10"/>
        <v>5</v>
      </c>
      <c r="AL17" s="1"/>
    </row>
    <row r="18" spans="1:38" ht="24.95" customHeight="1" thickBot="1" x14ac:dyDescent="0.25">
      <c r="A18" s="28">
        <f t="shared" si="0"/>
        <v>15</v>
      </c>
      <c r="B18" s="20" t="str">
        <f>'2.Spieltag '!B18</f>
        <v>Ricardo04</v>
      </c>
      <c r="C18" s="17"/>
      <c r="D18" s="18"/>
      <c r="E18" s="19"/>
      <c r="F18" s="17"/>
      <c r="G18" s="18"/>
      <c r="H18" s="19"/>
      <c r="I18" s="17"/>
      <c r="J18" s="18"/>
      <c r="K18" s="19"/>
      <c r="L18" s="17"/>
      <c r="M18" s="18"/>
      <c r="N18" s="19"/>
      <c r="O18" s="17"/>
      <c r="P18" s="18"/>
      <c r="Q18" s="19"/>
      <c r="R18" s="17"/>
      <c r="S18" s="18"/>
      <c r="T18" s="19"/>
      <c r="U18" s="17"/>
      <c r="V18" s="18"/>
      <c r="W18" s="19"/>
      <c r="X18" s="17"/>
      <c r="Y18" s="18"/>
      <c r="Z18" s="77"/>
      <c r="AA18" s="17"/>
      <c r="AB18" s="18"/>
      <c r="AC18" s="19"/>
      <c r="AD18" s="27"/>
      <c r="AE18" s="25"/>
      <c r="AF18" s="19"/>
      <c r="AG18" s="20">
        <f t="shared" si="8"/>
        <v>0</v>
      </c>
      <c r="AH18" s="21">
        <f>'2.Spieltag '!AJ18</f>
        <v>21</v>
      </c>
      <c r="AI18" s="22">
        <f>'2.Spieltag '!AK18</f>
        <v>13</v>
      </c>
      <c r="AJ18" s="23">
        <f t="shared" si="9"/>
        <v>21</v>
      </c>
      <c r="AK18" s="24">
        <f t="shared" si="10"/>
        <v>15</v>
      </c>
      <c r="AL18" s="1"/>
    </row>
    <row r="19" spans="1:38" ht="24.95" customHeight="1" thickBot="1" x14ac:dyDescent="0.25">
      <c r="A19" s="28">
        <f t="shared" si="0"/>
        <v>17</v>
      </c>
      <c r="B19" s="20" t="str">
        <f>'2.Spieltag '!B19</f>
        <v>Schalt04</v>
      </c>
      <c r="C19" s="17"/>
      <c r="D19" s="18"/>
      <c r="E19" s="19"/>
      <c r="F19" s="17"/>
      <c r="G19" s="18"/>
      <c r="H19" s="19"/>
      <c r="I19" s="17"/>
      <c r="J19" s="18"/>
      <c r="K19" s="19"/>
      <c r="L19" s="17"/>
      <c r="M19" s="18"/>
      <c r="N19" s="19"/>
      <c r="O19" s="17"/>
      <c r="P19" s="18"/>
      <c r="Q19" s="19"/>
      <c r="R19" s="17"/>
      <c r="S19" s="18"/>
      <c r="T19" s="19"/>
      <c r="U19" s="17"/>
      <c r="V19" s="18"/>
      <c r="W19" s="19"/>
      <c r="X19" s="17"/>
      <c r="Y19" s="18"/>
      <c r="Z19" s="77"/>
      <c r="AA19" s="17"/>
      <c r="AB19" s="18"/>
      <c r="AC19" s="19"/>
      <c r="AD19" s="27"/>
      <c r="AE19" s="25"/>
      <c r="AF19" s="19"/>
      <c r="AG19" s="20">
        <f>E19+K19+Q19+T19+N19+H19+W19+Z19+AC19+AF19</f>
        <v>0</v>
      </c>
      <c r="AH19" s="21">
        <f>'2.Spieltag '!AJ19</f>
        <v>7</v>
      </c>
      <c r="AI19" s="22">
        <f>'2.Spieltag '!AK19</f>
        <v>17</v>
      </c>
      <c r="AJ19" s="23">
        <f t="shared" si="9"/>
        <v>7</v>
      </c>
      <c r="AK19" s="24">
        <f t="shared" si="10"/>
        <v>17</v>
      </c>
      <c r="AL19" s="1"/>
    </row>
    <row r="20" spans="1:38" ht="24.95" customHeight="1" thickBot="1" x14ac:dyDescent="0.25">
      <c r="A20" s="28">
        <f t="shared" si="0"/>
        <v>9</v>
      </c>
      <c r="B20" s="20" t="str">
        <f>'2.Spieltag '!B20</f>
        <v>schmiddi04</v>
      </c>
      <c r="C20" s="17" t="s">
        <v>12</v>
      </c>
      <c r="D20" s="18" t="s">
        <v>89</v>
      </c>
      <c r="E20" s="19" t="str">
        <f t="shared" si="11"/>
        <v>2</v>
      </c>
      <c r="F20" s="17" t="s">
        <v>89</v>
      </c>
      <c r="G20" s="18" t="s">
        <v>12</v>
      </c>
      <c r="H20" s="19">
        <f t="shared" si="12"/>
        <v>0</v>
      </c>
      <c r="I20" s="17" t="s">
        <v>12</v>
      </c>
      <c r="J20" s="18" t="s">
        <v>88</v>
      </c>
      <c r="K20" s="19">
        <f t="shared" si="13"/>
        <v>0</v>
      </c>
      <c r="L20" s="17" t="s">
        <v>89</v>
      </c>
      <c r="M20" s="18" t="s">
        <v>12</v>
      </c>
      <c r="N20" s="19">
        <f t="shared" si="14"/>
        <v>0</v>
      </c>
      <c r="O20" s="17" t="s">
        <v>12</v>
      </c>
      <c r="P20" s="18" t="s">
        <v>88</v>
      </c>
      <c r="Q20" s="19">
        <f t="shared" si="15"/>
        <v>0</v>
      </c>
      <c r="R20" s="17" t="s">
        <v>12</v>
      </c>
      <c r="S20" s="18" t="s">
        <v>88</v>
      </c>
      <c r="T20" s="19" t="str">
        <f t="shared" si="16"/>
        <v>2</v>
      </c>
      <c r="U20" s="17" t="s">
        <v>88</v>
      </c>
      <c r="V20" s="18" t="s">
        <v>88</v>
      </c>
      <c r="W20" s="19">
        <f t="shared" si="17"/>
        <v>0</v>
      </c>
      <c r="X20" s="17" t="s">
        <v>89</v>
      </c>
      <c r="Y20" s="18" t="s">
        <v>12</v>
      </c>
      <c r="Z20" s="77">
        <f t="shared" si="18"/>
        <v>0</v>
      </c>
      <c r="AA20" s="17" t="s">
        <v>89</v>
      </c>
      <c r="AB20" s="18" t="s">
        <v>88</v>
      </c>
      <c r="AC20" s="19" t="str">
        <f t="shared" si="19"/>
        <v>3</v>
      </c>
      <c r="AD20" s="27"/>
      <c r="AE20" s="25"/>
      <c r="AF20" s="19"/>
      <c r="AG20" s="20">
        <f>E20+K20+Q20+T20+N20+H20+W20+Z20+AC20+AF20</f>
        <v>7</v>
      </c>
      <c r="AH20" s="21">
        <f>'2.Spieltag '!AJ20</f>
        <v>24</v>
      </c>
      <c r="AI20" s="22">
        <f>'2.Spieltag '!AK20</f>
        <v>9</v>
      </c>
      <c r="AJ20" s="23">
        <f t="shared" si="9"/>
        <v>31</v>
      </c>
      <c r="AK20" s="24">
        <f t="shared" si="10"/>
        <v>9</v>
      </c>
      <c r="AL20" s="1"/>
    </row>
    <row r="21" spans="1:38" ht="24.95" customHeight="1" thickBot="1" x14ac:dyDescent="0.25">
      <c r="A21" s="28">
        <f t="shared" si="0"/>
        <v>3</v>
      </c>
      <c r="B21" s="20" t="str">
        <f>'2.Spieltag '!B21</f>
        <v>shiny</v>
      </c>
      <c r="C21" s="17" t="s">
        <v>12</v>
      </c>
      <c r="D21" s="18" t="s">
        <v>88</v>
      </c>
      <c r="E21" s="19" t="str">
        <f t="shared" si="11"/>
        <v>3</v>
      </c>
      <c r="F21" s="17" t="s">
        <v>88</v>
      </c>
      <c r="G21" s="18" t="s">
        <v>88</v>
      </c>
      <c r="H21" s="19">
        <f t="shared" si="12"/>
        <v>0</v>
      </c>
      <c r="I21" s="17" t="s">
        <v>12</v>
      </c>
      <c r="J21" s="18" t="s">
        <v>88</v>
      </c>
      <c r="K21" s="19">
        <f t="shared" si="13"/>
        <v>0</v>
      </c>
      <c r="L21" s="17" t="s">
        <v>88</v>
      </c>
      <c r="M21" s="18" t="s">
        <v>12</v>
      </c>
      <c r="N21" s="19">
        <f t="shared" si="14"/>
        <v>0</v>
      </c>
      <c r="O21" s="17" t="s">
        <v>88</v>
      </c>
      <c r="P21" s="18" t="s">
        <v>88</v>
      </c>
      <c r="Q21" s="19">
        <f t="shared" si="15"/>
        <v>0</v>
      </c>
      <c r="R21" s="17" t="s">
        <v>12</v>
      </c>
      <c r="S21" s="18" t="s">
        <v>88</v>
      </c>
      <c r="T21" s="19" t="str">
        <f t="shared" si="16"/>
        <v>2</v>
      </c>
      <c r="U21" s="17" t="s">
        <v>12</v>
      </c>
      <c r="V21" s="18" t="s">
        <v>88</v>
      </c>
      <c r="W21" s="19">
        <f t="shared" si="17"/>
        <v>0</v>
      </c>
      <c r="X21" s="17" t="s">
        <v>89</v>
      </c>
      <c r="Y21" s="18" t="s">
        <v>12</v>
      </c>
      <c r="Z21" s="77">
        <f t="shared" si="18"/>
        <v>0</v>
      </c>
      <c r="AA21" s="17" t="s">
        <v>88</v>
      </c>
      <c r="AB21" s="18" t="s">
        <v>12</v>
      </c>
      <c r="AC21" s="19" t="str">
        <f t="shared" si="19"/>
        <v>3</v>
      </c>
      <c r="AD21" s="27"/>
      <c r="AE21" s="25"/>
      <c r="AF21" s="19"/>
      <c r="AG21" s="20">
        <f>E21+K21+Q21+T21+N21+H21+W21+Z21+AC21+AF21</f>
        <v>8</v>
      </c>
      <c r="AH21" s="21">
        <f>'2.Spieltag '!AJ21</f>
        <v>34</v>
      </c>
      <c r="AI21" s="22">
        <f>'2.Spieltag '!AK21</f>
        <v>2</v>
      </c>
      <c r="AJ21" s="23">
        <f t="shared" si="9"/>
        <v>42</v>
      </c>
      <c r="AK21" s="24">
        <f t="shared" si="10"/>
        <v>3</v>
      </c>
      <c r="AL21" s="1"/>
    </row>
    <row r="22" spans="1:38" ht="24.95" customHeight="1" thickBot="1" x14ac:dyDescent="0.25">
      <c r="A22" s="28">
        <f t="shared" si="0"/>
        <v>12</v>
      </c>
      <c r="B22" s="20" t="str">
        <f>'2.Spieltag '!B22</f>
        <v>Tanja04</v>
      </c>
      <c r="C22" s="17" t="s">
        <v>12</v>
      </c>
      <c r="D22" s="18" t="s">
        <v>88</v>
      </c>
      <c r="E22" s="19" t="str">
        <f t="shared" si="11"/>
        <v>3</v>
      </c>
      <c r="F22" s="17" t="s">
        <v>89</v>
      </c>
      <c r="G22" s="18" t="s">
        <v>12</v>
      </c>
      <c r="H22" s="19">
        <f t="shared" si="12"/>
        <v>0</v>
      </c>
      <c r="I22" s="17" t="s">
        <v>12</v>
      </c>
      <c r="J22" s="18" t="s">
        <v>89</v>
      </c>
      <c r="K22" s="19">
        <f t="shared" si="13"/>
        <v>0</v>
      </c>
      <c r="L22" s="17" t="s">
        <v>89</v>
      </c>
      <c r="M22" s="18" t="s">
        <v>12</v>
      </c>
      <c r="N22" s="19">
        <f t="shared" si="14"/>
        <v>0</v>
      </c>
      <c r="O22" s="17" t="s">
        <v>89</v>
      </c>
      <c r="P22" s="18" t="s">
        <v>12</v>
      </c>
      <c r="Q22" s="19" t="str">
        <f t="shared" si="15"/>
        <v>2</v>
      </c>
      <c r="R22" s="17" t="s">
        <v>2</v>
      </c>
      <c r="S22" s="18" t="s">
        <v>88</v>
      </c>
      <c r="T22" s="19" t="str">
        <f t="shared" si="16"/>
        <v>2</v>
      </c>
      <c r="U22" s="17" t="s">
        <v>88</v>
      </c>
      <c r="V22" s="18" t="s">
        <v>88</v>
      </c>
      <c r="W22" s="19">
        <f t="shared" si="17"/>
        <v>0</v>
      </c>
      <c r="X22" s="17" t="s">
        <v>88</v>
      </c>
      <c r="Y22" s="18" t="s">
        <v>2</v>
      </c>
      <c r="Z22" s="77">
        <f t="shared" si="18"/>
        <v>0</v>
      </c>
      <c r="AA22" s="17" t="s">
        <v>88</v>
      </c>
      <c r="AB22" s="18" t="s">
        <v>88</v>
      </c>
      <c r="AC22" s="19">
        <f t="shared" si="19"/>
        <v>0</v>
      </c>
      <c r="AD22" s="27"/>
      <c r="AE22" s="25"/>
      <c r="AF22" s="19"/>
      <c r="AG22" s="20">
        <f>E22+K22+Q22+T22+N22+H22+W22+Z22+AC22+AF22</f>
        <v>7</v>
      </c>
      <c r="AH22" s="21">
        <f>'2.Spieltag '!AJ22</f>
        <v>20</v>
      </c>
      <c r="AI22" s="22">
        <f>'2.Spieltag '!AK22</f>
        <v>14</v>
      </c>
      <c r="AJ22" s="23">
        <f t="shared" si="9"/>
        <v>27</v>
      </c>
      <c r="AK22" s="24">
        <f t="shared" si="10"/>
        <v>12</v>
      </c>
      <c r="AL22" s="1"/>
    </row>
    <row r="23" spans="1:38" ht="24.95" customHeight="1" thickBot="1" x14ac:dyDescent="0.25">
      <c r="A23" s="28">
        <f t="shared" si="0"/>
        <v>8</v>
      </c>
      <c r="B23" s="20" t="str">
        <f>'2.Spieltag '!B23</f>
        <v>Thomas Bülles</v>
      </c>
      <c r="C23" s="17" t="s">
        <v>12</v>
      </c>
      <c r="D23" s="18" t="s">
        <v>88</v>
      </c>
      <c r="E23" s="19" t="str">
        <f t="shared" si="11"/>
        <v>3</v>
      </c>
      <c r="F23" s="17" t="s">
        <v>88</v>
      </c>
      <c r="G23" s="18" t="s">
        <v>12</v>
      </c>
      <c r="H23" s="19">
        <f t="shared" si="12"/>
        <v>0</v>
      </c>
      <c r="I23" s="17" t="s">
        <v>2</v>
      </c>
      <c r="J23" s="18" t="s">
        <v>88</v>
      </c>
      <c r="K23" s="19">
        <f t="shared" si="13"/>
        <v>0</v>
      </c>
      <c r="L23" s="17" t="s">
        <v>88</v>
      </c>
      <c r="M23" s="18" t="s">
        <v>12</v>
      </c>
      <c r="N23" s="19">
        <f t="shared" si="14"/>
        <v>0</v>
      </c>
      <c r="O23" s="17" t="s">
        <v>12</v>
      </c>
      <c r="P23" s="18" t="s">
        <v>89</v>
      </c>
      <c r="Q23" s="19">
        <f t="shared" si="15"/>
        <v>0</v>
      </c>
      <c r="R23" s="17" t="s">
        <v>2</v>
      </c>
      <c r="S23" s="18" t="s">
        <v>89</v>
      </c>
      <c r="T23" s="19" t="str">
        <f t="shared" si="16"/>
        <v>5</v>
      </c>
      <c r="U23" s="17" t="s">
        <v>88</v>
      </c>
      <c r="V23" s="18" t="s">
        <v>12</v>
      </c>
      <c r="W23" s="19" t="str">
        <f t="shared" si="17"/>
        <v>2</v>
      </c>
      <c r="X23" s="17" t="s">
        <v>88</v>
      </c>
      <c r="Y23" s="18" t="s">
        <v>12</v>
      </c>
      <c r="Z23" s="77">
        <f t="shared" si="18"/>
        <v>0</v>
      </c>
      <c r="AA23" s="17" t="s">
        <v>88</v>
      </c>
      <c r="AB23" s="18" t="s">
        <v>88</v>
      </c>
      <c r="AC23" s="19">
        <f t="shared" si="19"/>
        <v>0</v>
      </c>
      <c r="AD23" s="27"/>
      <c r="AE23" s="25"/>
      <c r="AF23" s="19"/>
      <c r="AG23" s="20">
        <f>E23+K23+Q23+T23+N23+H23+W23+Z23+AC23+AF23</f>
        <v>10</v>
      </c>
      <c r="AH23" s="21">
        <f>'2.Spieltag '!AJ23</f>
        <v>23</v>
      </c>
      <c r="AI23" s="22">
        <f>'2.Spieltag '!AK23</f>
        <v>10</v>
      </c>
      <c r="AJ23" s="23">
        <f t="shared" si="9"/>
        <v>33</v>
      </c>
      <c r="AK23" s="24">
        <f t="shared" si="10"/>
        <v>8</v>
      </c>
      <c r="AL23" s="1"/>
    </row>
    <row r="24" spans="1:38" ht="24.95" customHeight="1" thickBot="1" x14ac:dyDescent="0.25">
      <c r="A24" s="28">
        <f t="shared" si="0"/>
        <v>4</v>
      </c>
      <c r="B24" s="20" t="str">
        <f>'2.Spieltag '!B24</f>
        <v>UltraGE</v>
      </c>
      <c r="C24" s="17" t="s">
        <v>12</v>
      </c>
      <c r="D24" s="18" t="s">
        <v>88</v>
      </c>
      <c r="E24" s="19" t="str">
        <f t="shared" si="11"/>
        <v>3</v>
      </c>
      <c r="F24" s="17" t="s">
        <v>88</v>
      </c>
      <c r="G24" s="18" t="s">
        <v>12</v>
      </c>
      <c r="H24" s="19">
        <f t="shared" si="12"/>
        <v>0</v>
      </c>
      <c r="I24" s="17" t="s">
        <v>12</v>
      </c>
      <c r="J24" s="18" t="s">
        <v>12</v>
      </c>
      <c r="K24" s="19">
        <f t="shared" si="13"/>
        <v>0</v>
      </c>
      <c r="L24" s="17" t="s">
        <v>88</v>
      </c>
      <c r="M24" s="18" t="s">
        <v>12</v>
      </c>
      <c r="N24" s="19">
        <f t="shared" si="14"/>
        <v>0</v>
      </c>
      <c r="O24" s="17" t="s">
        <v>12</v>
      </c>
      <c r="P24" s="18" t="s">
        <v>88</v>
      </c>
      <c r="Q24" s="19">
        <f t="shared" si="15"/>
        <v>0</v>
      </c>
      <c r="R24" s="17" t="s">
        <v>12</v>
      </c>
      <c r="S24" s="18" t="s">
        <v>12</v>
      </c>
      <c r="T24" s="19">
        <f t="shared" si="16"/>
        <v>0</v>
      </c>
      <c r="U24" s="17" t="s">
        <v>88</v>
      </c>
      <c r="V24" s="18" t="s">
        <v>12</v>
      </c>
      <c r="W24" s="19" t="str">
        <f t="shared" si="17"/>
        <v>2</v>
      </c>
      <c r="X24" s="17" t="s">
        <v>89</v>
      </c>
      <c r="Y24" s="18" t="s">
        <v>12</v>
      </c>
      <c r="Z24" s="77">
        <f t="shared" si="18"/>
        <v>0</v>
      </c>
      <c r="AA24" s="17" t="s">
        <v>88</v>
      </c>
      <c r="AB24" s="18" t="s">
        <v>12</v>
      </c>
      <c r="AC24" s="19" t="str">
        <f t="shared" si="19"/>
        <v>3</v>
      </c>
      <c r="AD24" s="27"/>
      <c r="AE24" s="25"/>
      <c r="AF24" s="19"/>
      <c r="AG24" s="20">
        <f t="shared" ref="AG24" si="20">E24+K24+Q24+T24+N24+H24+W24+Z24+AC24+AF24</f>
        <v>8</v>
      </c>
      <c r="AH24" s="21">
        <f>'2.Spieltag '!AJ24</f>
        <v>31</v>
      </c>
      <c r="AI24" s="22">
        <f>'2.Spieltag '!AK24</f>
        <v>4</v>
      </c>
      <c r="AJ24" s="23">
        <f t="shared" ref="AJ24" si="21">AG24+AH24</f>
        <v>39</v>
      </c>
      <c r="AK24" s="24">
        <f t="shared" si="10"/>
        <v>4</v>
      </c>
      <c r="AL24" s="1"/>
    </row>
    <row r="25" spans="1:38" ht="24.95" customHeight="1" thickBot="1" x14ac:dyDescent="0.25">
      <c r="A25" s="28">
        <f t="shared" ref="A25:A26" si="22">AK25</f>
        <v>18</v>
      </c>
      <c r="B25" s="20">
        <f>'2.Spieltag '!B25</f>
        <v>0</v>
      </c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>
        <f t="shared" ref="AG25" si="23">E25+K25+Q25+T25+N25+H25+W25+Z25+AC25+AF25</f>
        <v>0</v>
      </c>
      <c r="AH25" s="21">
        <f>'2.Spieltag '!AJ25</f>
        <v>0</v>
      </c>
      <c r="AI25" s="22">
        <f>'2.Spieltag '!AK25</f>
        <v>18</v>
      </c>
      <c r="AJ25" s="23">
        <f t="shared" ref="AJ25" si="24">AG25+AH25</f>
        <v>0</v>
      </c>
      <c r="AK25" s="24">
        <f t="shared" si="10"/>
        <v>18</v>
      </c>
      <c r="AL25" s="1"/>
    </row>
    <row r="26" spans="1:38" ht="28.15" customHeight="1" thickBot="1" x14ac:dyDescent="0.25">
      <c r="A26" s="28">
        <f t="shared" si="22"/>
        <v>18</v>
      </c>
      <c r="B26" s="20">
        <f>'2.Spieltag '!B26</f>
        <v>0</v>
      </c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>
        <f t="shared" ref="AG26" si="25">E26+K26+Q26+T26+N26+H26+W26+Z26+AC26+AF26</f>
        <v>0</v>
      </c>
      <c r="AH26" s="21">
        <f>'2.Spieltag '!AJ26</f>
        <v>0</v>
      </c>
      <c r="AI26" s="22">
        <f>'2.Spieltag '!AK26</f>
        <v>18</v>
      </c>
      <c r="AJ26" s="23">
        <f t="shared" ref="AJ26" si="26">AG26+AH26</f>
        <v>0</v>
      </c>
      <c r="AK26" s="24">
        <f t="shared" si="10"/>
        <v>18</v>
      </c>
      <c r="AL26" s="1"/>
    </row>
    <row r="27" spans="1:38" ht="24.95" customHeight="1" x14ac:dyDescent="0.2">
      <c r="AL27" s="1"/>
    </row>
    <row r="28" spans="1:38" ht="24.9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4.9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4.9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0">
    <sortCondition ref="B8:B20"/>
  </sortState>
  <phoneticPr fontId="0" type="noConversion"/>
  <conditionalFormatting sqref="A1:A3 A5:A26 A31:A1048576">
    <cfRule type="colorScale" priority="109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63" priority="5">
      <formula>($AG8&gt;40)</formula>
    </cfRule>
  </conditionalFormatting>
  <conditionalFormatting sqref="L2 C4 F4 I4 O4 R4 U4 F6 I6 L6 O6 U6 AA6">
    <cfRule type="cellIs" dxfId="162" priority="3" operator="equal">
      <formula>"Schalke 04"</formula>
    </cfRule>
  </conditionalFormatting>
  <conditionalFormatting sqref="L4 X4 AA4 C6 R6">
    <cfRule type="cellIs" dxfId="161" priority="2" operator="equal">
      <formula>"Schalke 04"</formula>
    </cfRule>
  </conditionalFormatting>
  <conditionalFormatting sqref="X6">
    <cfRule type="cellIs" dxfId="160" priority="1" operator="equal">
      <formula>"Schalke 04"</formula>
    </cfRule>
  </conditionalFormatting>
  <conditionalFormatting sqref="AG1:AG26 AG28:AG1048576">
    <cfRule type="top10" dxfId="159" priority="1557" rank="3"/>
  </conditionalFormatting>
  <conditionalFormatting sqref="AL6:AL10">
    <cfRule type="top10" dxfId="158" priority="1098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AO104"/>
  <sheetViews>
    <sheetView workbookViewId="0">
      <selection activeCell="AD7" sqref="AD7"/>
    </sheetView>
  </sheetViews>
  <sheetFormatPr baseColWidth="10" defaultColWidth="11.42578125" defaultRowHeight="11.25" x14ac:dyDescent="0.2"/>
  <cols>
    <col min="1" max="1" width="5.7109375" style="1" bestFit="1" customWidth="1"/>
    <col min="2" max="2" width="1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19.8554687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D1" s="16"/>
      <c r="AE1" s="65"/>
      <c r="AF1" s="65"/>
      <c r="AK1" s="31"/>
    </row>
    <row r="2" spans="1:41" ht="12" x14ac:dyDescent="0.2">
      <c r="B2" s="16"/>
      <c r="AD2" s="16"/>
      <c r="AE2" s="66"/>
      <c r="AF2" s="66"/>
    </row>
    <row r="3" spans="1:41" ht="12" x14ac:dyDescent="0.2">
      <c r="B3" s="16"/>
      <c r="AD3" s="16"/>
      <c r="AE3" s="65"/>
      <c r="AF3" s="65"/>
    </row>
    <row r="4" spans="1:41" ht="16.5" thickBot="1" x14ac:dyDescent="0.3">
      <c r="A4" s="2" t="s">
        <v>17</v>
      </c>
      <c r="B4" s="16"/>
      <c r="C4" s="16" t="s">
        <v>11</v>
      </c>
      <c r="F4" s="16" t="s">
        <v>75</v>
      </c>
      <c r="I4" s="16" t="s">
        <v>67</v>
      </c>
      <c r="L4" s="16" t="s">
        <v>82</v>
      </c>
      <c r="O4" s="16" t="s">
        <v>86</v>
      </c>
      <c r="R4" s="16" t="s">
        <v>79</v>
      </c>
      <c r="U4" s="16" t="s">
        <v>74</v>
      </c>
      <c r="X4" s="16" t="s">
        <v>76</v>
      </c>
      <c r="AA4" s="16" t="s">
        <v>83</v>
      </c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77</v>
      </c>
      <c r="F6" s="16" t="s">
        <v>78</v>
      </c>
      <c r="I6" s="16" t="s">
        <v>81</v>
      </c>
      <c r="L6" s="16" t="s">
        <v>87</v>
      </c>
      <c r="O6" s="16" t="s">
        <v>73</v>
      </c>
      <c r="R6" s="16" t="s">
        <v>72</v>
      </c>
      <c r="U6" s="16" t="s">
        <v>80</v>
      </c>
      <c r="X6" s="16" t="s">
        <v>84</v>
      </c>
      <c r="AA6" s="16" t="s">
        <v>85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 t="s">
        <v>89</v>
      </c>
      <c r="D7" s="68" t="s">
        <v>12</v>
      </c>
      <c r="E7" s="69" t="s">
        <v>1</v>
      </c>
      <c r="F7" s="68" t="s">
        <v>88</v>
      </c>
      <c r="G7" s="68" t="s">
        <v>12</v>
      </c>
      <c r="H7" s="69" t="s">
        <v>1</v>
      </c>
      <c r="I7" s="68" t="s">
        <v>13</v>
      </c>
      <c r="J7" s="68" t="s">
        <v>89</v>
      </c>
      <c r="K7" s="69" t="s">
        <v>1</v>
      </c>
      <c r="L7" s="68" t="s">
        <v>12</v>
      </c>
      <c r="M7" s="68" t="s">
        <v>88</v>
      </c>
      <c r="N7" s="69" t="s">
        <v>1</v>
      </c>
      <c r="O7" s="68" t="s">
        <v>89</v>
      </c>
      <c r="P7" s="68" t="s">
        <v>13</v>
      </c>
      <c r="Q7" s="69" t="s">
        <v>1</v>
      </c>
      <c r="R7" s="68" t="s">
        <v>89</v>
      </c>
      <c r="S7" s="68" t="s">
        <v>88</v>
      </c>
      <c r="T7" s="69" t="s">
        <v>1</v>
      </c>
      <c r="U7" s="68" t="s">
        <v>89</v>
      </c>
      <c r="V7" s="68" t="s">
        <v>89</v>
      </c>
      <c r="W7" s="69" t="s">
        <v>1</v>
      </c>
      <c r="X7" s="68" t="s">
        <v>12</v>
      </c>
      <c r="Y7" s="68" t="s">
        <v>89</v>
      </c>
      <c r="Z7" s="69" t="s">
        <v>1</v>
      </c>
      <c r="AA7" s="68" t="s">
        <v>12</v>
      </c>
      <c r="AB7" s="68" t="s">
        <v>88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14</v>
      </c>
      <c r="B8" s="20" t="str">
        <f>'3.Spieltag'!B8</f>
        <v>atschi91</v>
      </c>
      <c r="C8" s="17" t="s">
        <v>2</v>
      </c>
      <c r="D8" s="18" t="s">
        <v>88</v>
      </c>
      <c r="E8" s="77">
        <f>IF(OR(EXACT($C$7,C8)*(EXACT($D$7,D8)))=TRUE,$AO$9,IF(($D$7-$C$7=D8-C8),$AO$8,IF(OR(EXACT($C$7&gt;$D$7,C8&gt;D8)*EXACT($C$7=$D$7,C8=D8)*EXACT($C$7&lt;$D$7,C8&lt;D8)),$AO$7,0)))*4</f>
        <v>0</v>
      </c>
      <c r="F8" s="17" t="s">
        <v>12</v>
      </c>
      <c r="G8" s="18" t="s">
        <v>88</v>
      </c>
      <c r="H8" s="19">
        <f t="shared" ref="H8" si="1">IF(OR(EXACT($F$7,F8)*(EXACT($G$7,G8)))=TRUE,$AO$9,IF(($G$7-$F$7=G8-F8),$AO$8,IF(OR(EXACT($F$7&gt;$G$7,F8&gt;G8)*EXACT($F$7=$G$7,F8=G8)*EXACT($F$7&lt;$G$7,F8&lt;G8)),$AO$7,0)))</f>
        <v>0</v>
      </c>
      <c r="I8" s="17" t="s">
        <v>12</v>
      </c>
      <c r="J8" s="18" t="s">
        <v>88</v>
      </c>
      <c r="K8" s="19" t="str">
        <f t="shared" ref="K8" si="2">IF(OR(EXACT($I$7,I8)*(EXACT($J$7,J8)))=TRUE,$AO$9,IF(($J$7-$I$7=J8-I8),$AO$8,IF(OR(EXACT($I$7&gt;$J$7,I8&gt;J8)*EXACT($I$7=$J$7,I8=J8)*EXACT($I$7&lt;$J$7,I8&lt;J8)),$AO$7,0)))</f>
        <v>2</v>
      </c>
      <c r="L8" s="17" t="s">
        <v>12</v>
      </c>
      <c r="M8" s="18" t="s">
        <v>88</v>
      </c>
      <c r="N8" s="19" t="str">
        <f t="shared" ref="N8" si="3">IF(OR(EXACT($L$7,L8)*(EXACT($M$7,M8)))=TRUE,$AO$9,IF(($M$7-$L$7=M8-L8),$AO$8,IF(OR(EXACT($L$7&gt;$M$7,L8&gt;M8)*EXACT($L$7=$M$7,L8=M8)*EXACT($L$7&lt;$M$7,L8&lt;M8)),$AO$7,0)))</f>
        <v>5</v>
      </c>
      <c r="O8" s="17" t="s">
        <v>12</v>
      </c>
      <c r="P8" s="18" t="s">
        <v>88</v>
      </c>
      <c r="Q8" s="19">
        <f t="shared" ref="Q8" si="4">IF(OR(EXACT($O$7,O8)*(EXACT($P$7,P8)))=TRUE,$AO$9,IF(($P$7-$O$7=P8-O8),$AO$8,IF(OR(EXACT($O$7&gt;$P$7,O8&gt;P8)*EXACT($O$7=$P$7,O8=P8)*EXACT($O$7&lt;$P$7,O8&lt;P8)),$AO$7,0)))</f>
        <v>0</v>
      </c>
      <c r="R8" s="17" t="s">
        <v>12</v>
      </c>
      <c r="S8" s="18" t="s">
        <v>88</v>
      </c>
      <c r="T8" s="19">
        <f t="shared" ref="T8" si="5">IF(OR(EXACT($R$7,R8)*(EXACT($S$7,S8)))=TRUE,$AO$9,IF(($S$7-$R$7=S8-R8),$AO$8,IF(OR(EXACT($R$7&gt;$S$7,R8&gt;S8)*EXACT($R$7=$S$7,R8=S8)*EXACT($R$7&lt;$S$7,R8&lt;S8)),$AO$7,0)))</f>
        <v>0</v>
      </c>
      <c r="U8" s="17" t="s">
        <v>12</v>
      </c>
      <c r="V8" s="18" t="s">
        <v>88</v>
      </c>
      <c r="W8" s="19">
        <f t="shared" ref="W8" si="6">IF(OR(EXACT($U$7,U8)*(EXACT($V$7,V8)))=TRUE,$AO$9,IF(($V$7-$U$7=V8-U8),$AO$8,IF(OR(EXACT($U$7&gt;$V$7,U8&gt;V8)*EXACT($U$7=$V$7,U8=V8)*EXACT($U$7&lt;$V$7,U8&lt;V8)),$AO$7,0)))</f>
        <v>0</v>
      </c>
      <c r="X8" s="17" t="s">
        <v>88</v>
      </c>
      <c r="Y8" s="18" t="s">
        <v>88</v>
      </c>
      <c r="Z8" s="19">
        <f t="shared" ref="Z8" si="7">IF(OR(EXACT($X$7,X8)*(EXACT($Y$7,Y8)))=TRUE,$AO$9,IF(($Y$7-$X$7=Y8-X8),$AO$8,IF(OR(EXACT($X$7&gt;$Y$7,X8&gt;Y8)*EXACT($X$7=$Y$7,X8=Y8)*EXACT($X$7&lt;$Y$7,X8&lt;Y8)),$AO$7,0)))</f>
        <v>0</v>
      </c>
      <c r="AA8" s="17" t="s">
        <v>88</v>
      </c>
      <c r="AB8" s="18" t="s">
        <v>88</v>
      </c>
      <c r="AC8" s="19">
        <f>IF(OR(EXACT($AA$7,AA8)*(EXACT($AB$7,AB8)))=TRUE,$AO$9,IF(($AB$7-$AA$7=AB8-AA8),$AO$8,IF(OR(EXACT($AA$7&gt;$AB$7,AA8&gt;AB8)*EXACT($AA$7=$AB$7,AA8=AB8)*EXACT($AA$7&lt;$AB$7,AA8&lt;AB8)),$AO$7,0)))</f>
        <v>0</v>
      </c>
      <c r="AD8" s="27"/>
      <c r="AE8" s="25"/>
      <c r="AF8" s="19"/>
      <c r="AG8" s="20">
        <f t="shared" ref="AG8:AG19" si="8">E8+H8+K8+N8+Q8+T8+W8+Z8+AC8+AF8</f>
        <v>7</v>
      </c>
      <c r="AH8" s="21">
        <f>'3.Spieltag'!AJ8</f>
        <v>26</v>
      </c>
      <c r="AI8" s="22">
        <f>'3.Spieltag'!AK8</f>
        <v>13</v>
      </c>
      <c r="AJ8" s="23">
        <f t="shared" ref="AJ8:AJ19" si="9">AG8+AH8</f>
        <v>33</v>
      </c>
      <c r="AK8" s="24">
        <f t="shared" ref="AK8:AK26" si="10">RANK(AJ8,$AJ$8:$AJ$26)</f>
        <v>14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1</v>
      </c>
      <c r="B9" s="20" t="str">
        <f>'3.Spieltag'!B9</f>
        <v>Delze1312</v>
      </c>
      <c r="C9" s="17" t="s">
        <v>2</v>
      </c>
      <c r="D9" s="18" t="s">
        <v>88</v>
      </c>
      <c r="E9" s="77">
        <f t="shared" ref="E9:E24" si="11">IF(OR(EXACT($C$7,C9)*(EXACT($D$7,D9)))=TRUE,$AO$9,IF(($D$7-$C$7=D9-C9),$AO$8,IF(OR(EXACT($C$7&gt;$D$7,C9&gt;D9)*EXACT($C$7=$D$7,C9=D9)*EXACT($C$7&lt;$D$7,C9&lt;D9)),$AO$7,0)))*4</f>
        <v>0</v>
      </c>
      <c r="F9" s="17" t="s">
        <v>12</v>
      </c>
      <c r="G9" s="18" t="s">
        <v>88</v>
      </c>
      <c r="H9" s="19">
        <f t="shared" ref="H9:H24" si="12">IF(OR(EXACT($F$7,F9)*(EXACT($G$7,G9)))=TRUE,$AO$9,IF(($G$7-$F$7=G9-F9),$AO$8,IF(OR(EXACT($F$7&gt;$G$7,F9&gt;G9)*EXACT($F$7=$G$7,F9=G9)*EXACT($F$7&lt;$G$7,F9&lt;G9)),$AO$7,0)))</f>
        <v>0</v>
      </c>
      <c r="I9" s="17" t="s">
        <v>12</v>
      </c>
      <c r="J9" s="18" t="s">
        <v>89</v>
      </c>
      <c r="K9" s="19" t="str">
        <f t="shared" ref="K9:K24" si="13">IF(OR(EXACT($I$7,I9)*(EXACT($J$7,J9)))=TRUE,$AO$9,IF(($J$7-$I$7=J9-I9),$AO$8,IF(OR(EXACT($I$7&gt;$J$7,I9&gt;J9)*EXACT($I$7=$J$7,I9=J9)*EXACT($I$7&lt;$J$7,I9&lt;J9)),$AO$7,0)))</f>
        <v>2</v>
      </c>
      <c r="L9" s="17" t="s">
        <v>2</v>
      </c>
      <c r="M9" s="18" t="s">
        <v>89</v>
      </c>
      <c r="N9" s="19" t="str">
        <f t="shared" ref="N9:N24" si="14">IF(OR(EXACT($L$7,L9)*(EXACT($M$7,M9)))=TRUE,$AO$9,IF(($M$7-$L$7=M9-L9),$AO$8,IF(OR(EXACT($L$7&gt;$M$7,L9&gt;M9)*EXACT($L$7=$M$7,L9=M9)*EXACT($L$7&lt;$M$7,L9&lt;M9)),$AO$7,0)))</f>
        <v>2</v>
      </c>
      <c r="O9" s="17" t="s">
        <v>89</v>
      </c>
      <c r="P9" s="18" t="s">
        <v>2</v>
      </c>
      <c r="Q9" s="19" t="str">
        <f t="shared" ref="Q9:Q24" si="15">IF(OR(EXACT($O$7,O9)*(EXACT($P$7,P9)))=TRUE,$AO$9,IF(($P$7-$O$7=P9-O9),$AO$8,IF(OR(EXACT($O$7&gt;$P$7,O9&gt;P9)*EXACT($O$7=$P$7,O9=P9)*EXACT($O$7&lt;$P$7,O9&lt;P9)),$AO$7,0)))</f>
        <v>2</v>
      </c>
      <c r="R9" s="17" t="s">
        <v>88</v>
      </c>
      <c r="S9" s="18" t="s">
        <v>88</v>
      </c>
      <c r="T9" s="19">
        <f t="shared" ref="T9:T24" si="16">IF(OR(EXACT($R$7,R9)*(EXACT($S$7,S9)))=TRUE,$AO$9,IF(($S$7-$R$7=S9-R9),$AO$8,IF(OR(EXACT($R$7&gt;$S$7,R9&gt;S9)*EXACT($R$7=$S$7,R9=S9)*EXACT($R$7&lt;$S$7,R9&lt;S9)),$AO$7,0)))</f>
        <v>0</v>
      </c>
      <c r="U9" s="17" t="s">
        <v>12</v>
      </c>
      <c r="V9" s="18" t="s">
        <v>88</v>
      </c>
      <c r="W9" s="19">
        <f t="shared" ref="W9:W24" si="17">IF(OR(EXACT($U$7,U9)*(EXACT($V$7,V9)))=TRUE,$AO$9,IF(($V$7-$U$7=V9-U9),$AO$8,IF(OR(EXACT($U$7&gt;$V$7,U9&gt;V9)*EXACT($U$7=$V$7,U9=V9)*EXACT($U$7&lt;$V$7,U9&lt;V9)),$AO$7,0)))</f>
        <v>0</v>
      </c>
      <c r="X9" s="17" t="s">
        <v>12</v>
      </c>
      <c r="Y9" s="18" t="s">
        <v>12</v>
      </c>
      <c r="Z9" s="19">
        <f t="shared" ref="Z9:Z24" si="18">IF(OR(EXACT($X$7,X9)*(EXACT($Y$7,Y9)))=TRUE,$AO$9,IF(($Y$7-$X$7=Y9-X9),$AO$8,IF(OR(EXACT($X$7&gt;$Y$7,X9&gt;Y9)*EXACT($X$7=$Y$7,X9=Y9)*EXACT($X$7&lt;$Y$7,X9&lt;Y9)),$AO$7,0)))</f>
        <v>0</v>
      </c>
      <c r="AA9" s="17" t="s">
        <v>12</v>
      </c>
      <c r="AB9" s="18" t="s">
        <v>89</v>
      </c>
      <c r="AC9" s="19" t="str">
        <f t="shared" ref="AC9:AC24" si="19">IF(OR(EXACT($AA$7,AA9)*(EXACT($AB$7,AB9)))=TRUE,$AO$9,IF(($AB$7-$AA$7=AB9-AA9),$AO$8,IF(OR(EXACT($AA$7&gt;$AB$7,AA9&gt;AB9)*EXACT($AA$7=$AB$7,AA9=AB9)*EXACT($AA$7&lt;$AB$7,AA9&lt;AB9)),$AO$7,0)))</f>
        <v>2</v>
      </c>
      <c r="AD9" s="27"/>
      <c r="AE9" s="25"/>
      <c r="AF9" s="19"/>
      <c r="AG9" s="20">
        <f t="shared" si="8"/>
        <v>8</v>
      </c>
      <c r="AH9" s="21">
        <f>'3.Spieltag'!AJ9</f>
        <v>52</v>
      </c>
      <c r="AI9" s="22">
        <f>'3.Spieltag'!AK9</f>
        <v>1</v>
      </c>
      <c r="AJ9" s="23">
        <f t="shared" si="9"/>
        <v>60</v>
      </c>
      <c r="AK9" s="24">
        <f t="shared" si="10"/>
        <v>1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3</v>
      </c>
      <c r="B10" s="20" t="str">
        <f>'3.Spieltag'!B10</f>
        <v>FlorianS04</v>
      </c>
      <c r="C10" s="17" t="s">
        <v>12</v>
      </c>
      <c r="D10" s="18" t="s">
        <v>88</v>
      </c>
      <c r="E10" s="77">
        <f t="shared" si="11"/>
        <v>0</v>
      </c>
      <c r="F10" s="17" t="s">
        <v>12</v>
      </c>
      <c r="G10" s="18" t="s">
        <v>88</v>
      </c>
      <c r="H10" s="19">
        <f t="shared" si="12"/>
        <v>0</v>
      </c>
      <c r="I10" s="17" t="s">
        <v>89</v>
      </c>
      <c r="J10" s="18" t="s">
        <v>88</v>
      </c>
      <c r="K10" s="19">
        <f t="shared" si="13"/>
        <v>0</v>
      </c>
      <c r="L10" s="17" t="s">
        <v>88</v>
      </c>
      <c r="M10" s="18" t="s">
        <v>88</v>
      </c>
      <c r="N10" s="19">
        <f t="shared" si="14"/>
        <v>0</v>
      </c>
      <c r="O10" s="17" t="s">
        <v>88</v>
      </c>
      <c r="P10" s="18" t="s">
        <v>2</v>
      </c>
      <c r="Q10" s="19" t="str">
        <f t="shared" si="15"/>
        <v>2</v>
      </c>
      <c r="R10" s="17" t="s">
        <v>88</v>
      </c>
      <c r="S10" s="18" t="s">
        <v>2</v>
      </c>
      <c r="T10" s="19" t="str">
        <f t="shared" si="16"/>
        <v>2</v>
      </c>
      <c r="U10" s="17" t="s">
        <v>12</v>
      </c>
      <c r="V10" s="18" t="s">
        <v>12</v>
      </c>
      <c r="W10" s="19" t="str">
        <f t="shared" si="17"/>
        <v>3</v>
      </c>
      <c r="X10" s="17" t="s">
        <v>12</v>
      </c>
      <c r="Y10" s="18" t="s">
        <v>88</v>
      </c>
      <c r="Z10" s="19" t="str">
        <f t="shared" si="18"/>
        <v>2</v>
      </c>
      <c r="AA10" s="17" t="s">
        <v>88</v>
      </c>
      <c r="AB10" s="18" t="s">
        <v>89</v>
      </c>
      <c r="AC10" s="19" t="str">
        <f t="shared" si="19"/>
        <v>3</v>
      </c>
      <c r="AD10" s="27"/>
      <c r="AE10" s="25"/>
      <c r="AF10" s="19"/>
      <c r="AG10" s="20">
        <f t="shared" si="8"/>
        <v>12</v>
      </c>
      <c r="AH10" s="21">
        <f>'3.Spieltag'!AJ10</f>
        <v>45</v>
      </c>
      <c r="AI10" s="22">
        <f>'3.Spieltag'!AK10</f>
        <v>2</v>
      </c>
      <c r="AJ10" s="23">
        <f t="shared" si="9"/>
        <v>57</v>
      </c>
      <c r="AK10" s="24">
        <f t="shared" si="10"/>
        <v>3</v>
      </c>
      <c r="AL10" s="72"/>
    </row>
    <row r="11" spans="1:41" ht="24.95" customHeight="1" thickBot="1" x14ac:dyDescent="0.25">
      <c r="A11" s="28">
        <f t="shared" si="0"/>
        <v>5</v>
      </c>
      <c r="B11" s="20" t="str">
        <f>'3.Spieltag'!B11</f>
        <v>Franzi04</v>
      </c>
      <c r="C11" s="17" t="s">
        <v>12</v>
      </c>
      <c r="D11" s="18" t="s">
        <v>88</v>
      </c>
      <c r="E11" s="77">
        <f t="shared" si="11"/>
        <v>0</v>
      </c>
      <c r="F11" s="17" t="s">
        <v>88</v>
      </c>
      <c r="G11" s="18" t="s">
        <v>12</v>
      </c>
      <c r="H11" s="19" t="str">
        <f t="shared" si="12"/>
        <v>5</v>
      </c>
      <c r="I11" s="17" t="s">
        <v>88</v>
      </c>
      <c r="J11" s="18" t="s">
        <v>12</v>
      </c>
      <c r="K11" s="19">
        <f t="shared" si="13"/>
        <v>0</v>
      </c>
      <c r="L11" s="17" t="s">
        <v>12</v>
      </c>
      <c r="M11" s="18" t="s">
        <v>12</v>
      </c>
      <c r="N11" s="19">
        <f t="shared" si="14"/>
        <v>0</v>
      </c>
      <c r="O11" s="17" t="s">
        <v>88</v>
      </c>
      <c r="P11" s="18" t="s">
        <v>12</v>
      </c>
      <c r="Q11" s="19" t="str">
        <f t="shared" si="15"/>
        <v>2</v>
      </c>
      <c r="R11" s="17" t="s">
        <v>88</v>
      </c>
      <c r="S11" s="18" t="s">
        <v>12</v>
      </c>
      <c r="T11" s="19" t="str">
        <f t="shared" si="16"/>
        <v>3</v>
      </c>
      <c r="U11" s="17" t="s">
        <v>12</v>
      </c>
      <c r="V11" s="18" t="s">
        <v>88</v>
      </c>
      <c r="W11" s="19">
        <f t="shared" si="17"/>
        <v>0</v>
      </c>
      <c r="X11" s="17" t="s">
        <v>88</v>
      </c>
      <c r="Y11" s="18" t="s">
        <v>12</v>
      </c>
      <c r="Z11" s="19">
        <f t="shared" si="18"/>
        <v>0</v>
      </c>
      <c r="AA11" s="17" t="s">
        <v>12</v>
      </c>
      <c r="AB11" s="18" t="s">
        <v>88</v>
      </c>
      <c r="AC11" s="19" t="str">
        <f t="shared" si="19"/>
        <v>5</v>
      </c>
      <c r="AD11" s="27"/>
      <c r="AE11" s="25"/>
      <c r="AF11" s="19"/>
      <c r="AG11" s="20">
        <f t="shared" si="8"/>
        <v>15</v>
      </c>
      <c r="AH11" s="21">
        <f>'3.Spieltag'!AJ11</f>
        <v>34</v>
      </c>
      <c r="AI11" s="22">
        <f>'3.Spieltag'!AK11</f>
        <v>7</v>
      </c>
      <c r="AJ11" s="23">
        <f t="shared" si="9"/>
        <v>49</v>
      </c>
      <c r="AK11" s="24">
        <f t="shared" si="10"/>
        <v>5</v>
      </c>
      <c r="AL11" s="1"/>
    </row>
    <row r="12" spans="1:41" ht="24.95" customHeight="1" thickBot="1" x14ac:dyDescent="0.25">
      <c r="A12" s="28">
        <f t="shared" si="0"/>
        <v>15</v>
      </c>
      <c r="B12" s="20" t="str">
        <f>'3.Spieltag'!B12</f>
        <v>jupp04</v>
      </c>
      <c r="C12" s="17" t="s">
        <v>2</v>
      </c>
      <c r="D12" s="18" t="s">
        <v>88</v>
      </c>
      <c r="E12" s="77">
        <f t="shared" si="11"/>
        <v>0</v>
      </c>
      <c r="F12" s="17" t="s">
        <v>12</v>
      </c>
      <c r="G12" s="18" t="s">
        <v>2</v>
      </c>
      <c r="H12" s="19" t="str">
        <f t="shared" si="12"/>
        <v>3</v>
      </c>
      <c r="I12" s="17" t="s">
        <v>88</v>
      </c>
      <c r="J12" s="18" t="s">
        <v>12</v>
      </c>
      <c r="K12" s="19">
        <f t="shared" si="13"/>
        <v>0</v>
      </c>
      <c r="L12" s="17" t="s">
        <v>12</v>
      </c>
      <c r="M12" s="18" t="s">
        <v>88</v>
      </c>
      <c r="N12" s="19" t="str">
        <f t="shared" si="14"/>
        <v>5</v>
      </c>
      <c r="O12" s="17" t="s">
        <v>88</v>
      </c>
      <c r="P12" s="18" t="s">
        <v>2</v>
      </c>
      <c r="Q12" s="19" t="str">
        <f t="shared" si="15"/>
        <v>2</v>
      </c>
      <c r="R12" s="17" t="s">
        <v>88</v>
      </c>
      <c r="S12" s="18" t="s">
        <v>2</v>
      </c>
      <c r="T12" s="19" t="str">
        <f t="shared" si="16"/>
        <v>2</v>
      </c>
      <c r="U12" s="17" t="s">
        <v>12</v>
      </c>
      <c r="V12" s="18" t="s">
        <v>88</v>
      </c>
      <c r="W12" s="19">
        <f t="shared" si="17"/>
        <v>0</v>
      </c>
      <c r="X12" s="17" t="s">
        <v>88</v>
      </c>
      <c r="Y12" s="18" t="s">
        <v>12</v>
      </c>
      <c r="Z12" s="19">
        <f t="shared" si="18"/>
        <v>0</v>
      </c>
      <c r="AA12" s="17" t="s">
        <v>12</v>
      </c>
      <c r="AB12" s="18" t="s">
        <v>12</v>
      </c>
      <c r="AC12" s="19">
        <f t="shared" si="19"/>
        <v>0</v>
      </c>
      <c r="AD12" s="26"/>
      <c r="AE12" s="25"/>
      <c r="AF12" s="19"/>
      <c r="AG12" s="20">
        <f t="shared" si="8"/>
        <v>12</v>
      </c>
      <c r="AH12" s="21">
        <f>'3.Spieltag'!AJ12</f>
        <v>18</v>
      </c>
      <c r="AI12" s="22">
        <f>'3.Spieltag'!AK12</f>
        <v>16</v>
      </c>
      <c r="AJ12" s="23">
        <f t="shared" si="9"/>
        <v>30</v>
      </c>
      <c r="AK12" s="24">
        <f t="shared" si="10"/>
        <v>15</v>
      </c>
      <c r="AL12" s="1"/>
    </row>
    <row r="13" spans="1:41" ht="24.95" customHeight="1" thickBot="1" x14ac:dyDescent="0.25">
      <c r="A13" s="28">
        <f t="shared" si="0"/>
        <v>8</v>
      </c>
      <c r="B13" s="20" t="str">
        <f>'3.Spieltag'!B13</f>
        <v>Lola04</v>
      </c>
      <c r="C13" s="17" t="s">
        <v>2</v>
      </c>
      <c r="D13" s="18" t="s">
        <v>88</v>
      </c>
      <c r="E13" s="77">
        <f t="shared" si="11"/>
        <v>0</v>
      </c>
      <c r="F13" s="17" t="s">
        <v>12</v>
      </c>
      <c r="G13" s="18" t="s">
        <v>88</v>
      </c>
      <c r="H13" s="19">
        <f t="shared" si="12"/>
        <v>0</v>
      </c>
      <c r="I13" s="17" t="s">
        <v>88</v>
      </c>
      <c r="J13" s="18" t="s">
        <v>89</v>
      </c>
      <c r="K13" s="19" t="str">
        <f t="shared" si="13"/>
        <v>2</v>
      </c>
      <c r="L13" s="17" t="s">
        <v>12</v>
      </c>
      <c r="M13" s="18" t="s">
        <v>12</v>
      </c>
      <c r="N13" s="19">
        <f t="shared" si="14"/>
        <v>0</v>
      </c>
      <c r="O13" s="17" t="s">
        <v>88</v>
      </c>
      <c r="P13" s="18" t="s">
        <v>12</v>
      </c>
      <c r="Q13" s="19" t="str">
        <f t="shared" si="15"/>
        <v>2</v>
      </c>
      <c r="R13" s="17" t="s">
        <v>89</v>
      </c>
      <c r="S13" s="18" t="s">
        <v>12</v>
      </c>
      <c r="T13" s="19" t="str">
        <f t="shared" si="16"/>
        <v>2</v>
      </c>
      <c r="U13" s="17" t="s">
        <v>2</v>
      </c>
      <c r="V13" s="18" t="s">
        <v>88</v>
      </c>
      <c r="W13" s="19">
        <f t="shared" si="17"/>
        <v>0</v>
      </c>
      <c r="X13" s="17" t="s">
        <v>12</v>
      </c>
      <c r="Y13" s="18" t="s">
        <v>88</v>
      </c>
      <c r="Z13" s="19" t="str">
        <f t="shared" si="18"/>
        <v>2</v>
      </c>
      <c r="AA13" s="17" t="s">
        <v>12</v>
      </c>
      <c r="AB13" s="18" t="s">
        <v>88</v>
      </c>
      <c r="AC13" s="19" t="str">
        <f t="shared" si="19"/>
        <v>5</v>
      </c>
      <c r="AD13" s="27"/>
      <c r="AE13" s="25"/>
      <c r="AF13" s="19"/>
      <c r="AG13" s="20">
        <f t="shared" si="8"/>
        <v>13</v>
      </c>
      <c r="AH13" s="21">
        <f>'3.Spieltag'!AJ13</f>
        <v>31</v>
      </c>
      <c r="AI13" s="22">
        <f>'3.Spieltag'!AK13</f>
        <v>9</v>
      </c>
      <c r="AJ13" s="23">
        <f t="shared" si="9"/>
        <v>44</v>
      </c>
      <c r="AK13" s="24">
        <f t="shared" si="10"/>
        <v>8</v>
      </c>
      <c r="AL13" s="1"/>
    </row>
    <row r="14" spans="1:41" ht="24.95" customHeight="1" thickBot="1" x14ac:dyDescent="0.25">
      <c r="A14" s="28">
        <f t="shared" si="0"/>
        <v>13</v>
      </c>
      <c r="B14" s="20" t="str">
        <f>'3.Spieltag'!B14</f>
        <v>Master1</v>
      </c>
      <c r="C14" s="17" t="s">
        <v>12</v>
      </c>
      <c r="D14" s="18" t="s">
        <v>88</v>
      </c>
      <c r="E14" s="77">
        <f t="shared" si="11"/>
        <v>0</v>
      </c>
      <c r="F14" s="17" t="s">
        <v>12</v>
      </c>
      <c r="G14" s="18" t="s">
        <v>89</v>
      </c>
      <c r="H14" s="19">
        <f t="shared" si="12"/>
        <v>0</v>
      </c>
      <c r="I14" s="17" t="s">
        <v>88</v>
      </c>
      <c r="J14" s="18" t="s">
        <v>2</v>
      </c>
      <c r="K14" s="19">
        <f t="shared" si="13"/>
        <v>0</v>
      </c>
      <c r="L14" s="17" t="s">
        <v>12</v>
      </c>
      <c r="M14" s="18" t="s">
        <v>88</v>
      </c>
      <c r="N14" s="19" t="str">
        <f t="shared" si="14"/>
        <v>5</v>
      </c>
      <c r="O14" s="17" t="s">
        <v>88</v>
      </c>
      <c r="P14" s="18" t="s">
        <v>89</v>
      </c>
      <c r="Q14" s="19">
        <f t="shared" si="15"/>
        <v>0</v>
      </c>
      <c r="R14" s="17" t="s">
        <v>12</v>
      </c>
      <c r="S14" s="18" t="s">
        <v>2</v>
      </c>
      <c r="T14" s="19" t="str">
        <f t="shared" si="16"/>
        <v>3</v>
      </c>
      <c r="U14" s="17" t="s">
        <v>12</v>
      </c>
      <c r="V14" s="18" t="s">
        <v>88</v>
      </c>
      <c r="W14" s="19">
        <f t="shared" si="17"/>
        <v>0</v>
      </c>
      <c r="X14" s="17" t="s">
        <v>88</v>
      </c>
      <c r="Y14" s="18" t="s">
        <v>89</v>
      </c>
      <c r="Z14" s="19" t="str">
        <f t="shared" si="18"/>
        <v>2</v>
      </c>
      <c r="AA14" s="17" t="s">
        <v>12</v>
      </c>
      <c r="AB14" s="18" t="s">
        <v>12</v>
      </c>
      <c r="AC14" s="19">
        <f t="shared" si="19"/>
        <v>0</v>
      </c>
      <c r="AD14" s="27"/>
      <c r="AE14" s="25"/>
      <c r="AF14" s="19"/>
      <c r="AG14" s="20">
        <f t="shared" si="8"/>
        <v>10</v>
      </c>
      <c r="AH14" s="21">
        <f>'3.Spieltag'!AJ14</f>
        <v>28</v>
      </c>
      <c r="AI14" s="22">
        <f>'3.Spieltag'!AK14</f>
        <v>11</v>
      </c>
      <c r="AJ14" s="23">
        <f t="shared" si="9"/>
        <v>38</v>
      </c>
      <c r="AK14" s="24">
        <f t="shared" si="10"/>
        <v>13</v>
      </c>
      <c r="AL14" s="1"/>
    </row>
    <row r="15" spans="1:41" ht="24.95" customHeight="1" thickBot="1" x14ac:dyDescent="0.25">
      <c r="A15" s="28">
        <f t="shared" si="0"/>
        <v>5</v>
      </c>
      <c r="B15" s="20" t="str">
        <f>'3.Spieltag'!B15</f>
        <v>Mike04</v>
      </c>
      <c r="C15" s="17" t="s">
        <v>2</v>
      </c>
      <c r="D15" s="18" t="s">
        <v>89</v>
      </c>
      <c r="E15" s="77">
        <f t="shared" si="11"/>
        <v>0</v>
      </c>
      <c r="F15" s="17" t="s">
        <v>88</v>
      </c>
      <c r="G15" s="18" t="s">
        <v>88</v>
      </c>
      <c r="H15" s="19">
        <f t="shared" si="12"/>
        <v>0</v>
      </c>
      <c r="I15" s="17" t="s">
        <v>12</v>
      </c>
      <c r="J15" s="18" t="s">
        <v>88</v>
      </c>
      <c r="K15" s="19" t="str">
        <f t="shared" si="13"/>
        <v>2</v>
      </c>
      <c r="L15" s="17" t="s">
        <v>12</v>
      </c>
      <c r="M15" s="18" t="s">
        <v>89</v>
      </c>
      <c r="N15" s="19" t="str">
        <f t="shared" si="14"/>
        <v>2</v>
      </c>
      <c r="O15" s="17" t="s">
        <v>88</v>
      </c>
      <c r="P15" s="18" t="s">
        <v>89</v>
      </c>
      <c r="Q15" s="19">
        <f t="shared" si="15"/>
        <v>0</v>
      </c>
      <c r="R15" s="17" t="s">
        <v>88</v>
      </c>
      <c r="S15" s="18" t="s">
        <v>88</v>
      </c>
      <c r="T15" s="19">
        <f t="shared" si="16"/>
        <v>0</v>
      </c>
      <c r="U15" s="17" t="s">
        <v>12</v>
      </c>
      <c r="V15" s="18" t="s">
        <v>89</v>
      </c>
      <c r="W15" s="19">
        <f t="shared" si="17"/>
        <v>0</v>
      </c>
      <c r="X15" s="17" t="s">
        <v>12</v>
      </c>
      <c r="Y15" s="18" t="s">
        <v>89</v>
      </c>
      <c r="Z15" s="19" t="str">
        <f t="shared" si="18"/>
        <v>5</v>
      </c>
      <c r="AA15" s="17" t="s">
        <v>12</v>
      </c>
      <c r="AB15" s="18" t="s">
        <v>88</v>
      </c>
      <c r="AC15" s="19" t="str">
        <f t="shared" si="19"/>
        <v>5</v>
      </c>
      <c r="AD15" s="27"/>
      <c r="AE15" s="25"/>
      <c r="AF15" s="19"/>
      <c r="AG15" s="20">
        <f t="shared" si="8"/>
        <v>14</v>
      </c>
      <c r="AH15" s="21">
        <f>'3.Spieltag'!AJ15</f>
        <v>35</v>
      </c>
      <c r="AI15" s="22">
        <f>'3.Spieltag'!AK15</f>
        <v>6</v>
      </c>
      <c r="AJ15" s="23">
        <f t="shared" si="9"/>
        <v>49</v>
      </c>
      <c r="AK15" s="24">
        <f t="shared" si="10"/>
        <v>5</v>
      </c>
      <c r="AL15" s="1"/>
    </row>
    <row r="16" spans="1:41" ht="24.95" customHeight="1" thickBot="1" x14ac:dyDescent="0.25">
      <c r="A16" s="28">
        <f t="shared" si="0"/>
        <v>16</v>
      </c>
      <c r="B16" s="20" t="str">
        <f>'3.Spieltag'!B16</f>
        <v>Nico1904</v>
      </c>
      <c r="C16" s="17"/>
      <c r="D16" s="18"/>
      <c r="E16" s="77"/>
      <c r="F16" s="17"/>
      <c r="G16" s="18"/>
      <c r="H16" s="19"/>
      <c r="I16" s="17"/>
      <c r="J16" s="18"/>
      <c r="K16" s="19"/>
      <c r="L16" s="17"/>
      <c r="M16" s="18"/>
      <c r="N16" s="19"/>
      <c r="O16" s="17"/>
      <c r="P16" s="18"/>
      <c r="Q16" s="19"/>
      <c r="R16" s="17"/>
      <c r="S16" s="18"/>
      <c r="T16" s="19"/>
      <c r="U16" s="17"/>
      <c r="V16" s="18"/>
      <c r="W16" s="19"/>
      <c r="X16" s="17"/>
      <c r="Y16" s="18"/>
      <c r="Z16" s="19"/>
      <c r="AA16" s="17"/>
      <c r="AB16" s="18"/>
      <c r="AC16" s="19"/>
      <c r="AD16" s="27"/>
      <c r="AE16" s="25"/>
      <c r="AF16" s="19"/>
      <c r="AG16" s="20">
        <f t="shared" si="8"/>
        <v>0</v>
      </c>
      <c r="AH16" s="21">
        <f>'3.Spieltag'!AJ16</f>
        <v>22</v>
      </c>
      <c r="AI16" s="22">
        <f>'3.Spieltag'!AK16</f>
        <v>14</v>
      </c>
      <c r="AJ16" s="23">
        <f t="shared" si="9"/>
        <v>22</v>
      </c>
      <c r="AK16" s="24">
        <f t="shared" si="10"/>
        <v>16</v>
      </c>
      <c r="AL16" s="1"/>
    </row>
    <row r="17" spans="1:38" ht="24.95" customHeight="1" thickBot="1" x14ac:dyDescent="0.25">
      <c r="A17" s="28">
        <f t="shared" si="0"/>
        <v>4</v>
      </c>
      <c r="B17" s="20" t="str">
        <f>'3.Spieltag'!B17</f>
        <v>Reinhold</v>
      </c>
      <c r="C17" s="17" t="s">
        <v>12</v>
      </c>
      <c r="D17" s="18" t="s">
        <v>88</v>
      </c>
      <c r="E17" s="77">
        <f t="shared" si="11"/>
        <v>0</v>
      </c>
      <c r="F17" s="17" t="s">
        <v>12</v>
      </c>
      <c r="G17" s="18" t="s">
        <v>88</v>
      </c>
      <c r="H17" s="19">
        <f t="shared" si="12"/>
        <v>0</v>
      </c>
      <c r="I17" s="17" t="s">
        <v>12</v>
      </c>
      <c r="J17" s="18" t="s">
        <v>91</v>
      </c>
      <c r="K17" s="19">
        <f t="shared" si="13"/>
        <v>0</v>
      </c>
      <c r="L17" s="17" t="s">
        <v>12</v>
      </c>
      <c r="M17" s="18" t="s">
        <v>88</v>
      </c>
      <c r="N17" s="19" t="str">
        <f t="shared" si="14"/>
        <v>5</v>
      </c>
      <c r="O17" s="17" t="s">
        <v>89</v>
      </c>
      <c r="P17" s="18" t="s">
        <v>88</v>
      </c>
      <c r="Q17" s="19" t="str">
        <f t="shared" si="15"/>
        <v>2</v>
      </c>
      <c r="R17" s="17" t="s">
        <v>12</v>
      </c>
      <c r="S17" s="18" t="s">
        <v>88</v>
      </c>
      <c r="T17" s="19">
        <f t="shared" si="16"/>
        <v>0</v>
      </c>
      <c r="U17" s="17" t="s">
        <v>88</v>
      </c>
      <c r="V17" s="18" t="s">
        <v>88</v>
      </c>
      <c r="W17" s="19" t="str">
        <f t="shared" si="17"/>
        <v>3</v>
      </c>
      <c r="X17" s="17" t="s">
        <v>2</v>
      </c>
      <c r="Y17" s="18" t="s">
        <v>88</v>
      </c>
      <c r="Z17" s="19" t="str">
        <f t="shared" si="18"/>
        <v>3</v>
      </c>
      <c r="AA17" s="17" t="s">
        <v>88</v>
      </c>
      <c r="AB17" s="18" t="s">
        <v>88</v>
      </c>
      <c r="AC17" s="19">
        <f t="shared" si="19"/>
        <v>0</v>
      </c>
      <c r="AD17" s="27"/>
      <c r="AE17" s="25"/>
      <c r="AF17" s="19"/>
      <c r="AG17" s="20">
        <f t="shared" si="8"/>
        <v>13</v>
      </c>
      <c r="AH17" s="21">
        <f>'3.Spieltag'!AJ17</f>
        <v>37</v>
      </c>
      <c r="AI17" s="22">
        <f>'3.Spieltag'!AK17</f>
        <v>5</v>
      </c>
      <c r="AJ17" s="23">
        <f t="shared" si="9"/>
        <v>50</v>
      </c>
      <c r="AK17" s="24">
        <f t="shared" si="10"/>
        <v>4</v>
      </c>
      <c r="AL17" s="1"/>
    </row>
    <row r="18" spans="1:38" ht="24.95" customHeight="1" thickBot="1" x14ac:dyDescent="0.25">
      <c r="A18" s="28">
        <f t="shared" si="0"/>
        <v>11</v>
      </c>
      <c r="B18" s="20" t="str">
        <f>'3.Spieltag'!B18</f>
        <v>Ricardo04</v>
      </c>
      <c r="C18" s="17" t="s">
        <v>2</v>
      </c>
      <c r="D18" s="18" t="s">
        <v>88</v>
      </c>
      <c r="E18" s="77">
        <f t="shared" si="11"/>
        <v>0</v>
      </c>
      <c r="F18" s="17" t="s">
        <v>88</v>
      </c>
      <c r="G18" s="18" t="s">
        <v>12</v>
      </c>
      <c r="H18" s="19" t="str">
        <f t="shared" si="12"/>
        <v>5</v>
      </c>
      <c r="I18" s="17" t="s">
        <v>89</v>
      </c>
      <c r="J18" s="18" t="s">
        <v>88</v>
      </c>
      <c r="K18" s="19">
        <f t="shared" si="13"/>
        <v>0</v>
      </c>
      <c r="L18" s="17" t="s">
        <v>12</v>
      </c>
      <c r="M18" s="18" t="s">
        <v>88</v>
      </c>
      <c r="N18" s="19" t="str">
        <f t="shared" si="14"/>
        <v>5</v>
      </c>
      <c r="O18" s="17" t="s">
        <v>89</v>
      </c>
      <c r="P18" s="18" t="s">
        <v>12</v>
      </c>
      <c r="Q18" s="19" t="str">
        <f t="shared" si="15"/>
        <v>2</v>
      </c>
      <c r="R18" s="17" t="s">
        <v>89</v>
      </c>
      <c r="S18" s="18" t="s">
        <v>12</v>
      </c>
      <c r="T18" s="19" t="str">
        <f t="shared" si="16"/>
        <v>2</v>
      </c>
      <c r="U18" s="17" t="s">
        <v>89</v>
      </c>
      <c r="V18" s="18" t="s">
        <v>88</v>
      </c>
      <c r="W18" s="19">
        <f t="shared" si="17"/>
        <v>0</v>
      </c>
      <c r="X18" s="17" t="s">
        <v>88</v>
      </c>
      <c r="Y18" s="18" t="s">
        <v>88</v>
      </c>
      <c r="Z18" s="19">
        <f t="shared" si="18"/>
        <v>0</v>
      </c>
      <c r="AA18" s="17" t="s">
        <v>12</v>
      </c>
      <c r="AB18" s="18" t="s">
        <v>88</v>
      </c>
      <c r="AC18" s="19" t="str">
        <f t="shared" si="19"/>
        <v>5</v>
      </c>
      <c r="AD18" s="27"/>
      <c r="AE18" s="25"/>
      <c r="AF18" s="19"/>
      <c r="AG18" s="20">
        <f t="shared" si="8"/>
        <v>19</v>
      </c>
      <c r="AH18" s="21">
        <f>'3.Spieltag'!AJ18</f>
        <v>21</v>
      </c>
      <c r="AI18" s="22">
        <f>'3.Spieltag'!AK18</f>
        <v>15</v>
      </c>
      <c r="AJ18" s="23">
        <f t="shared" si="9"/>
        <v>40</v>
      </c>
      <c r="AK18" s="24">
        <f t="shared" si="10"/>
        <v>11</v>
      </c>
      <c r="AL18" s="1"/>
    </row>
    <row r="19" spans="1:38" ht="24.95" customHeight="1" thickBot="1" x14ac:dyDescent="0.25">
      <c r="A19" s="28">
        <f t="shared" si="0"/>
        <v>17</v>
      </c>
      <c r="B19" s="20" t="str">
        <f>'3.Spieltag'!B19</f>
        <v>Schalt04</v>
      </c>
      <c r="C19" s="17"/>
      <c r="D19" s="18"/>
      <c r="E19" s="77"/>
      <c r="F19" s="17"/>
      <c r="G19" s="18"/>
      <c r="H19" s="19"/>
      <c r="I19" s="17"/>
      <c r="J19" s="18"/>
      <c r="K19" s="19"/>
      <c r="L19" s="17"/>
      <c r="M19" s="18"/>
      <c r="N19" s="19"/>
      <c r="O19" s="17"/>
      <c r="P19" s="18"/>
      <c r="Q19" s="19"/>
      <c r="R19" s="17"/>
      <c r="S19" s="18"/>
      <c r="T19" s="19"/>
      <c r="U19" s="17"/>
      <c r="V19" s="18"/>
      <c r="W19" s="19"/>
      <c r="X19" s="17"/>
      <c r="Y19" s="18"/>
      <c r="Z19" s="19"/>
      <c r="AA19" s="17"/>
      <c r="AB19" s="18"/>
      <c r="AC19" s="19"/>
      <c r="AD19" s="27"/>
      <c r="AE19" s="25"/>
      <c r="AF19" s="19"/>
      <c r="AG19" s="20">
        <f t="shared" si="8"/>
        <v>0</v>
      </c>
      <c r="AH19" s="21">
        <f>'3.Spieltag'!AJ19</f>
        <v>7</v>
      </c>
      <c r="AI19" s="22">
        <f>'3.Spieltag'!AK19</f>
        <v>17</v>
      </c>
      <c r="AJ19" s="23">
        <f t="shared" si="9"/>
        <v>7</v>
      </c>
      <c r="AK19" s="24">
        <f t="shared" si="10"/>
        <v>17</v>
      </c>
      <c r="AL19" s="1"/>
    </row>
    <row r="20" spans="1:38" ht="24.95" customHeight="1" thickBot="1" x14ac:dyDescent="0.25">
      <c r="A20" s="28">
        <f>AK20</f>
        <v>12</v>
      </c>
      <c r="B20" s="20" t="str">
        <f>'3.Spieltag'!B20</f>
        <v>schmiddi04</v>
      </c>
      <c r="C20" s="17" t="s">
        <v>88</v>
      </c>
      <c r="D20" s="18" t="s">
        <v>89</v>
      </c>
      <c r="E20" s="77">
        <f t="shared" si="11"/>
        <v>0</v>
      </c>
      <c r="F20" s="17" t="s">
        <v>12</v>
      </c>
      <c r="G20" s="18" t="s">
        <v>88</v>
      </c>
      <c r="H20" s="19">
        <f t="shared" si="12"/>
        <v>0</v>
      </c>
      <c r="I20" s="17" t="s">
        <v>88</v>
      </c>
      <c r="J20" s="18" t="s">
        <v>89</v>
      </c>
      <c r="K20" s="19" t="str">
        <f t="shared" si="13"/>
        <v>2</v>
      </c>
      <c r="L20" s="17" t="s">
        <v>88</v>
      </c>
      <c r="M20" s="18" t="s">
        <v>88</v>
      </c>
      <c r="N20" s="19">
        <f t="shared" si="14"/>
        <v>0</v>
      </c>
      <c r="O20" s="17" t="s">
        <v>89</v>
      </c>
      <c r="P20" s="18" t="s">
        <v>2</v>
      </c>
      <c r="Q20" s="19" t="str">
        <f t="shared" si="15"/>
        <v>2</v>
      </c>
      <c r="R20" s="17" t="s">
        <v>89</v>
      </c>
      <c r="S20" s="18" t="s">
        <v>12</v>
      </c>
      <c r="T20" s="19" t="str">
        <f t="shared" si="16"/>
        <v>2</v>
      </c>
      <c r="U20" s="17" t="s">
        <v>88</v>
      </c>
      <c r="V20" s="18" t="s">
        <v>89</v>
      </c>
      <c r="W20" s="19">
        <f t="shared" si="17"/>
        <v>0</v>
      </c>
      <c r="X20" s="17" t="s">
        <v>88</v>
      </c>
      <c r="Y20" s="18" t="s">
        <v>88</v>
      </c>
      <c r="Z20" s="19">
        <f t="shared" si="18"/>
        <v>0</v>
      </c>
      <c r="AA20" s="17" t="s">
        <v>12</v>
      </c>
      <c r="AB20" s="18" t="s">
        <v>89</v>
      </c>
      <c r="AC20" s="19" t="str">
        <f t="shared" si="19"/>
        <v>2</v>
      </c>
      <c r="AD20" s="27"/>
      <c r="AE20" s="25"/>
      <c r="AF20" s="19"/>
      <c r="AG20" s="20">
        <f>E20+H20+K20+N20+Q20+T20+W20+Z20+AC20+AF20</f>
        <v>8</v>
      </c>
      <c r="AH20" s="21">
        <f>'3.Spieltag'!AJ20</f>
        <v>31</v>
      </c>
      <c r="AI20" s="22">
        <f>'3.Spieltag'!AK20</f>
        <v>9</v>
      </c>
      <c r="AJ20" s="23">
        <f>AG20+AH20</f>
        <v>39</v>
      </c>
      <c r="AK20" s="24">
        <f t="shared" si="10"/>
        <v>12</v>
      </c>
      <c r="AL20" s="1"/>
    </row>
    <row r="21" spans="1:38" ht="24.95" customHeight="1" thickBot="1" x14ac:dyDescent="0.25">
      <c r="A21" s="28">
        <f>AK21</f>
        <v>2</v>
      </c>
      <c r="B21" s="20" t="str">
        <f>'3.Spieltag'!B21</f>
        <v>shiny</v>
      </c>
      <c r="C21" s="17" t="s">
        <v>2</v>
      </c>
      <c r="D21" s="18" t="s">
        <v>88</v>
      </c>
      <c r="E21" s="77">
        <f t="shared" si="11"/>
        <v>0</v>
      </c>
      <c r="F21" s="17" t="s">
        <v>12</v>
      </c>
      <c r="G21" s="18" t="s">
        <v>88</v>
      </c>
      <c r="H21" s="19">
        <f t="shared" si="12"/>
        <v>0</v>
      </c>
      <c r="I21" s="17" t="s">
        <v>88</v>
      </c>
      <c r="J21" s="18" t="s">
        <v>12</v>
      </c>
      <c r="K21" s="19">
        <f t="shared" si="13"/>
        <v>0</v>
      </c>
      <c r="L21" s="17" t="s">
        <v>12</v>
      </c>
      <c r="M21" s="18" t="s">
        <v>88</v>
      </c>
      <c r="N21" s="19" t="str">
        <f t="shared" si="14"/>
        <v>5</v>
      </c>
      <c r="O21" s="17" t="s">
        <v>88</v>
      </c>
      <c r="P21" s="18" t="s">
        <v>12</v>
      </c>
      <c r="Q21" s="19" t="str">
        <f t="shared" si="15"/>
        <v>2</v>
      </c>
      <c r="R21" s="17" t="s">
        <v>88</v>
      </c>
      <c r="S21" s="18" t="s">
        <v>2</v>
      </c>
      <c r="T21" s="19" t="str">
        <f t="shared" si="16"/>
        <v>2</v>
      </c>
      <c r="U21" s="17" t="s">
        <v>12</v>
      </c>
      <c r="V21" s="18" t="s">
        <v>88</v>
      </c>
      <c r="W21" s="19">
        <f t="shared" si="17"/>
        <v>0</v>
      </c>
      <c r="X21" s="17" t="s">
        <v>12</v>
      </c>
      <c r="Y21" s="18" t="s">
        <v>88</v>
      </c>
      <c r="Z21" s="19" t="str">
        <f t="shared" si="18"/>
        <v>2</v>
      </c>
      <c r="AA21" s="17" t="s">
        <v>12</v>
      </c>
      <c r="AB21" s="18" t="s">
        <v>88</v>
      </c>
      <c r="AC21" s="19" t="str">
        <f t="shared" si="19"/>
        <v>5</v>
      </c>
      <c r="AD21" s="27"/>
      <c r="AE21" s="25"/>
      <c r="AF21" s="19"/>
      <c r="AG21" s="20">
        <f>E21+H21+K21+N21+Q21+T21+W21+Z21+AC21+AF21</f>
        <v>16</v>
      </c>
      <c r="AH21" s="21">
        <f>'3.Spieltag'!AJ21</f>
        <v>42</v>
      </c>
      <c r="AI21" s="22">
        <f>'3.Spieltag'!AK21</f>
        <v>3</v>
      </c>
      <c r="AJ21" s="23">
        <f>AG21+AH21</f>
        <v>58</v>
      </c>
      <c r="AK21" s="24">
        <f t="shared" si="10"/>
        <v>2</v>
      </c>
      <c r="AL21" s="1"/>
    </row>
    <row r="22" spans="1:38" ht="24.95" customHeight="1" thickBot="1" x14ac:dyDescent="0.25">
      <c r="A22" s="28">
        <f>AK22</f>
        <v>8</v>
      </c>
      <c r="B22" s="20" t="str">
        <f>'3.Spieltag'!B22</f>
        <v>Tanja04</v>
      </c>
      <c r="C22" s="17" t="s">
        <v>12</v>
      </c>
      <c r="D22" s="18" t="s">
        <v>89</v>
      </c>
      <c r="E22" s="77">
        <f t="shared" si="11"/>
        <v>0</v>
      </c>
      <c r="F22" s="17" t="s">
        <v>12</v>
      </c>
      <c r="G22" s="18" t="s">
        <v>88</v>
      </c>
      <c r="H22" s="19">
        <f t="shared" si="12"/>
        <v>0</v>
      </c>
      <c r="I22" s="17" t="s">
        <v>12</v>
      </c>
      <c r="J22" s="18" t="s">
        <v>89</v>
      </c>
      <c r="K22" s="19" t="str">
        <f t="shared" si="13"/>
        <v>2</v>
      </c>
      <c r="L22" s="17" t="s">
        <v>12</v>
      </c>
      <c r="M22" s="18" t="s">
        <v>88</v>
      </c>
      <c r="N22" s="19" t="str">
        <f t="shared" si="14"/>
        <v>5</v>
      </c>
      <c r="O22" s="17" t="s">
        <v>88</v>
      </c>
      <c r="P22" s="18" t="s">
        <v>12</v>
      </c>
      <c r="Q22" s="19" t="str">
        <f t="shared" si="15"/>
        <v>2</v>
      </c>
      <c r="R22" s="17" t="s">
        <v>88</v>
      </c>
      <c r="S22" s="18" t="s">
        <v>12</v>
      </c>
      <c r="T22" s="19" t="str">
        <f t="shared" si="16"/>
        <v>3</v>
      </c>
      <c r="U22" s="17" t="s">
        <v>12</v>
      </c>
      <c r="V22" s="18" t="s">
        <v>89</v>
      </c>
      <c r="W22" s="19">
        <f t="shared" si="17"/>
        <v>0</v>
      </c>
      <c r="X22" s="17" t="s">
        <v>12</v>
      </c>
      <c r="Y22" s="18" t="s">
        <v>89</v>
      </c>
      <c r="Z22" s="19" t="str">
        <f t="shared" si="18"/>
        <v>5</v>
      </c>
      <c r="AA22" s="17" t="s">
        <v>88</v>
      </c>
      <c r="AB22" s="18" t="s">
        <v>88</v>
      </c>
      <c r="AC22" s="19">
        <f t="shared" si="19"/>
        <v>0</v>
      </c>
      <c r="AD22" s="27"/>
      <c r="AE22" s="25"/>
      <c r="AF22" s="19"/>
      <c r="AG22" s="20">
        <f>E22+H22+K22+N22+Q22+T22+W22+Z22+AC22+AF22</f>
        <v>17</v>
      </c>
      <c r="AH22" s="21">
        <f>'3.Spieltag'!AJ22</f>
        <v>27</v>
      </c>
      <c r="AI22" s="22">
        <f>'3.Spieltag'!AK22</f>
        <v>12</v>
      </c>
      <c r="AJ22" s="23">
        <f>AG22+AH22</f>
        <v>44</v>
      </c>
      <c r="AK22" s="24">
        <f t="shared" si="10"/>
        <v>8</v>
      </c>
      <c r="AL22" s="1"/>
    </row>
    <row r="23" spans="1:38" ht="24.95" customHeight="1" thickBot="1" x14ac:dyDescent="0.25">
      <c r="A23" s="28">
        <f>AK23</f>
        <v>10</v>
      </c>
      <c r="B23" s="20" t="str">
        <f>'3.Spieltag'!B23</f>
        <v>Thomas Bülles</v>
      </c>
      <c r="C23" s="17" t="s">
        <v>12</v>
      </c>
      <c r="D23" s="18" t="s">
        <v>89</v>
      </c>
      <c r="E23" s="77">
        <f t="shared" si="11"/>
        <v>0</v>
      </c>
      <c r="F23" s="17" t="s">
        <v>2</v>
      </c>
      <c r="G23" s="18" t="s">
        <v>88</v>
      </c>
      <c r="H23" s="19">
        <f t="shared" si="12"/>
        <v>0</v>
      </c>
      <c r="I23" s="17" t="s">
        <v>88</v>
      </c>
      <c r="J23" s="18" t="s">
        <v>88</v>
      </c>
      <c r="K23" s="19">
        <f t="shared" si="13"/>
        <v>0</v>
      </c>
      <c r="L23" s="17" t="s">
        <v>12</v>
      </c>
      <c r="M23" s="18" t="s">
        <v>89</v>
      </c>
      <c r="N23" s="19" t="str">
        <f t="shared" si="14"/>
        <v>2</v>
      </c>
      <c r="O23" s="17" t="s">
        <v>89</v>
      </c>
      <c r="P23" s="18" t="s">
        <v>88</v>
      </c>
      <c r="Q23" s="19" t="str">
        <f t="shared" si="15"/>
        <v>2</v>
      </c>
      <c r="R23" s="17" t="s">
        <v>12</v>
      </c>
      <c r="S23" s="18" t="s">
        <v>88</v>
      </c>
      <c r="T23" s="19">
        <f t="shared" si="16"/>
        <v>0</v>
      </c>
      <c r="U23" s="17" t="s">
        <v>12</v>
      </c>
      <c r="V23" s="18" t="s">
        <v>89</v>
      </c>
      <c r="W23" s="19">
        <f t="shared" si="17"/>
        <v>0</v>
      </c>
      <c r="X23" s="17" t="s">
        <v>12</v>
      </c>
      <c r="Y23" s="18" t="s">
        <v>88</v>
      </c>
      <c r="Z23" s="19" t="str">
        <f t="shared" si="18"/>
        <v>2</v>
      </c>
      <c r="AA23" s="17" t="s">
        <v>2</v>
      </c>
      <c r="AB23" s="18" t="s">
        <v>88</v>
      </c>
      <c r="AC23" s="19" t="str">
        <f t="shared" si="19"/>
        <v>2</v>
      </c>
      <c r="AD23" s="27"/>
      <c r="AE23" s="25"/>
      <c r="AF23" s="19"/>
      <c r="AG23" s="20">
        <f>E23+H23+K23+N23+Q23+T23+W23+Z23+AC23+AF23</f>
        <v>8</v>
      </c>
      <c r="AH23" s="21">
        <f>'3.Spieltag'!AJ23</f>
        <v>33</v>
      </c>
      <c r="AI23" s="22">
        <f>'3.Spieltag'!AK23</f>
        <v>8</v>
      </c>
      <c r="AJ23" s="23">
        <f>AG23+AH23</f>
        <v>41</v>
      </c>
      <c r="AK23" s="24">
        <f t="shared" si="10"/>
        <v>10</v>
      </c>
      <c r="AL23" s="1"/>
    </row>
    <row r="24" spans="1:38" ht="24.95" customHeight="1" thickBot="1" x14ac:dyDescent="0.25">
      <c r="A24" s="28">
        <f>AK24</f>
        <v>7</v>
      </c>
      <c r="B24" s="20" t="str">
        <f>'3.Spieltag'!B24</f>
        <v>UltraGE</v>
      </c>
      <c r="C24" s="17" t="s">
        <v>12</v>
      </c>
      <c r="D24" s="18" t="s">
        <v>88</v>
      </c>
      <c r="E24" s="77">
        <f t="shared" si="11"/>
        <v>0</v>
      </c>
      <c r="F24" s="17" t="s">
        <v>12</v>
      </c>
      <c r="G24" s="18" t="s">
        <v>12</v>
      </c>
      <c r="H24" s="19">
        <f t="shared" si="12"/>
        <v>0</v>
      </c>
      <c r="I24" s="17" t="s">
        <v>88</v>
      </c>
      <c r="J24" s="18" t="s">
        <v>12</v>
      </c>
      <c r="K24" s="19">
        <f t="shared" si="13"/>
        <v>0</v>
      </c>
      <c r="L24" s="17" t="s">
        <v>88</v>
      </c>
      <c r="M24" s="18" t="s">
        <v>12</v>
      </c>
      <c r="N24" s="19">
        <f t="shared" si="14"/>
        <v>0</v>
      </c>
      <c r="O24" s="17" t="s">
        <v>88</v>
      </c>
      <c r="P24" s="18" t="s">
        <v>2</v>
      </c>
      <c r="Q24" s="19" t="str">
        <f t="shared" si="15"/>
        <v>2</v>
      </c>
      <c r="R24" s="17" t="s">
        <v>88</v>
      </c>
      <c r="S24" s="18" t="s">
        <v>2</v>
      </c>
      <c r="T24" s="19" t="str">
        <f t="shared" si="16"/>
        <v>2</v>
      </c>
      <c r="U24" s="17" t="s">
        <v>12</v>
      </c>
      <c r="V24" s="18" t="s">
        <v>88</v>
      </c>
      <c r="W24" s="19">
        <f t="shared" si="17"/>
        <v>0</v>
      </c>
      <c r="X24" s="17" t="s">
        <v>88</v>
      </c>
      <c r="Y24" s="18" t="s">
        <v>88</v>
      </c>
      <c r="Z24" s="19">
        <f t="shared" si="18"/>
        <v>0</v>
      </c>
      <c r="AA24" s="17" t="s">
        <v>12</v>
      </c>
      <c r="AB24" s="18" t="s">
        <v>88</v>
      </c>
      <c r="AC24" s="19" t="str">
        <f t="shared" si="19"/>
        <v>5</v>
      </c>
      <c r="AD24" s="27"/>
      <c r="AE24" s="25"/>
      <c r="AF24" s="19"/>
      <c r="AG24" s="20">
        <f>E24+H24+K24+N24+Q24+T24+W24+Z24+AC24+AF24</f>
        <v>9</v>
      </c>
      <c r="AH24" s="21">
        <f>'3.Spieltag'!AJ24</f>
        <v>39</v>
      </c>
      <c r="AI24" s="22">
        <f>'3.Spieltag'!AK24</f>
        <v>4</v>
      </c>
      <c r="AJ24" s="23">
        <f>AG24+AH24</f>
        <v>48</v>
      </c>
      <c r="AK24" s="24">
        <f t="shared" si="10"/>
        <v>7</v>
      </c>
      <c r="AL24" s="1"/>
    </row>
    <row r="25" spans="1:38" ht="24.95" customHeight="1" thickBot="1" x14ac:dyDescent="0.25">
      <c r="A25" s="28">
        <f t="shared" ref="A25:A26" si="20">AK25</f>
        <v>18</v>
      </c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>
        <f t="shared" ref="AG25:AG26" si="21">E25+H25+K25+N25+Q25+T25+W25+Z25+AC25+AF25</f>
        <v>0</v>
      </c>
      <c r="AH25" s="21">
        <f>'3.Spieltag'!AJ25</f>
        <v>0</v>
      </c>
      <c r="AI25" s="22">
        <f>'3.Spieltag'!AK25</f>
        <v>18</v>
      </c>
      <c r="AJ25" s="23">
        <f t="shared" ref="AJ25:AJ26" si="22">AG25+AH25</f>
        <v>0</v>
      </c>
      <c r="AK25" s="24">
        <f t="shared" si="10"/>
        <v>18</v>
      </c>
      <c r="AL25" s="1"/>
    </row>
    <row r="26" spans="1:38" ht="28.15" customHeight="1" thickBot="1" x14ac:dyDescent="0.25">
      <c r="A26" s="28">
        <f t="shared" si="20"/>
        <v>18</v>
      </c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>
        <f t="shared" si="21"/>
        <v>0</v>
      </c>
      <c r="AH26" s="21">
        <f>'3.Spieltag'!AJ26</f>
        <v>0</v>
      </c>
      <c r="AI26" s="22">
        <f>'3.Spieltag'!AK26</f>
        <v>18</v>
      </c>
      <c r="AJ26" s="23">
        <f t="shared" si="22"/>
        <v>0</v>
      </c>
      <c r="AK26" s="24">
        <f t="shared" si="10"/>
        <v>18</v>
      </c>
      <c r="AL26" s="1"/>
    </row>
    <row r="27" spans="1:38" ht="24.95" customHeight="1" x14ac:dyDescent="0.2">
      <c r="AL27" s="1"/>
    </row>
    <row r="28" spans="1:38" ht="24.9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4.9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4.9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B8:B29">
    <sortCondition ref="B8:B29"/>
  </sortState>
  <phoneticPr fontId="0" type="noConversion"/>
  <conditionalFormatting sqref="A1:A3 A5:A26 A31:A1048576">
    <cfRule type="colorScale" priority="108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57" priority="4">
      <formula>($AG8&gt;40)</formula>
    </cfRule>
  </conditionalFormatting>
  <conditionalFormatting sqref="C4 F4 I4 L4 O4 R4 U4 AA4 C6 F6 I6 R6 X6 AA6">
    <cfRule type="cellIs" dxfId="156" priority="2" operator="equal">
      <formula>"Schalke 04"</formula>
    </cfRule>
  </conditionalFormatting>
  <conditionalFormatting sqref="X4 L6 O6 U6">
    <cfRule type="cellIs" dxfId="155" priority="1" operator="equal">
      <formula>"Schalke 04"</formula>
    </cfRule>
  </conditionalFormatting>
  <conditionalFormatting sqref="AG1:AG26 AG28:AG1048576">
    <cfRule type="top10" dxfId="154" priority="1552" rank="3"/>
  </conditionalFormatting>
  <conditionalFormatting sqref="AL6:AL10">
    <cfRule type="top10" dxfId="153" priority="1088" rank="3"/>
  </conditionalFormatting>
  <pageMargins left="0.19685039370078741" right="0" top="0" bottom="0" header="0.51181102362204722" footer="0.51181102362204722"/>
  <pageSetup paperSize="9" scale="86" orientation="landscape" horizontalDpi="4294967295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AO104"/>
  <sheetViews>
    <sheetView topLeftCell="B1" workbookViewId="0">
      <selection activeCell="AF7" sqref="AF7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F1" s="65"/>
      <c r="AK1" s="31"/>
    </row>
    <row r="2" spans="1:41" ht="12" x14ac:dyDescent="0.2">
      <c r="AE2" s="66"/>
      <c r="AF2" s="66"/>
    </row>
    <row r="3" spans="1:41" ht="12" x14ac:dyDescent="0.2">
      <c r="B3" s="16"/>
      <c r="AE3" s="65"/>
      <c r="AF3" s="65"/>
    </row>
    <row r="4" spans="1:41" ht="16.5" thickBot="1" x14ac:dyDescent="0.3">
      <c r="A4" s="2" t="s">
        <v>18</v>
      </c>
      <c r="B4" s="16"/>
      <c r="C4" s="16" t="s">
        <v>73</v>
      </c>
      <c r="F4" s="16" t="s">
        <v>84</v>
      </c>
      <c r="I4" s="16" t="s">
        <v>77</v>
      </c>
      <c r="L4" s="16" t="s">
        <v>80</v>
      </c>
      <c r="O4" s="16" t="s">
        <v>85</v>
      </c>
      <c r="R4" s="16" t="s">
        <v>78</v>
      </c>
      <c r="U4" s="16" t="s">
        <v>72</v>
      </c>
      <c r="X4" s="16" t="s">
        <v>81</v>
      </c>
      <c r="AA4" s="16" t="s">
        <v>87</v>
      </c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76</v>
      </c>
      <c r="F6" s="16" t="s">
        <v>74</v>
      </c>
      <c r="I6" s="16" t="s">
        <v>75</v>
      </c>
      <c r="L6" s="16" t="s">
        <v>67</v>
      </c>
      <c r="O6" s="16" t="s">
        <v>11</v>
      </c>
      <c r="R6" s="16" t="s">
        <v>83</v>
      </c>
      <c r="U6" s="16" t="s">
        <v>82</v>
      </c>
      <c r="X6" s="16" t="s">
        <v>79</v>
      </c>
      <c r="AA6" s="16" t="s">
        <v>86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 t="s">
        <v>2</v>
      </c>
      <c r="D7" s="68" t="s">
        <v>88</v>
      </c>
      <c r="E7" s="69" t="s">
        <v>1</v>
      </c>
      <c r="F7" s="68" t="s">
        <v>88</v>
      </c>
      <c r="G7" s="68" t="s">
        <v>88</v>
      </c>
      <c r="H7" s="69" t="s">
        <v>1</v>
      </c>
      <c r="I7" s="68" t="s">
        <v>12</v>
      </c>
      <c r="J7" s="68" t="s">
        <v>88</v>
      </c>
      <c r="K7" s="69" t="s">
        <v>1</v>
      </c>
      <c r="L7" s="68" t="s">
        <v>97</v>
      </c>
      <c r="M7" s="68" t="s">
        <v>91</v>
      </c>
      <c r="N7" s="69" t="s">
        <v>1</v>
      </c>
      <c r="O7" s="68" t="s">
        <v>88</v>
      </c>
      <c r="P7" s="68" t="s">
        <v>88</v>
      </c>
      <c r="Q7" s="69" t="s">
        <v>1</v>
      </c>
      <c r="R7" s="68" t="s">
        <v>2</v>
      </c>
      <c r="S7" s="68" t="s">
        <v>88</v>
      </c>
      <c r="T7" s="69" t="s">
        <v>1</v>
      </c>
      <c r="U7" s="68" t="s">
        <v>12</v>
      </c>
      <c r="V7" s="68" t="s">
        <v>89</v>
      </c>
      <c r="W7" s="69" t="s">
        <v>1</v>
      </c>
      <c r="X7" s="68" t="s">
        <v>88</v>
      </c>
      <c r="Y7" s="68" t="s">
        <v>2</v>
      </c>
      <c r="Z7" s="69" t="s">
        <v>1</v>
      </c>
      <c r="AA7" s="68" t="s">
        <v>89</v>
      </c>
      <c r="AB7" s="68" t="s">
        <v>88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15</v>
      </c>
      <c r="B8" s="20" t="str">
        <f>'4.Spieltag'!B8</f>
        <v>atschi91</v>
      </c>
      <c r="C8" s="17" t="s">
        <v>12</v>
      </c>
      <c r="D8" s="18" t="s">
        <v>88</v>
      </c>
      <c r="E8" s="19" t="str">
        <f t="shared" ref="E8" si="1">IF(OR(EXACT($C$7,C8)*(EXACT($D$7,D8)))=TRUE,$AO$9,IF(($D$7-$C$7=D8-C8),$AO$8,IF(OR(EXACT($C$7&gt;$D$7,C8&gt;D8)*EXACT($C$7=$D$7,C8=D8)*EXACT($C$7&lt;$D$7,C8&lt;D8)),$AO$7,0)))</f>
        <v>2</v>
      </c>
      <c r="F8" s="17" t="s">
        <v>89</v>
      </c>
      <c r="G8" s="18" t="s">
        <v>88</v>
      </c>
      <c r="H8" s="19">
        <f t="shared" ref="H8" si="2">IF(OR(EXACT($F$7,F8)*(EXACT($G$7,G8)))=TRUE,$AO$9,IF(($G$7-$F$7=G8-F8),$AO$8,IF(OR(EXACT($F$7&gt;$G$7,F8&gt;G8)*EXACT($F$7=$G$7,F8=G8)*EXACT($F$7&lt;$G$7,F8&lt;G8)),$AO$7,0)))</f>
        <v>0</v>
      </c>
      <c r="I8" s="17" t="s">
        <v>88</v>
      </c>
      <c r="J8" s="18" t="s">
        <v>12</v>
      </c>
      <c r="K8" s="19">
        <f t="shared" ref="K8" si="3">IF(OR(EXACT($I$7,I8)*(EXACT($J$7,J8)))=TRUE,$AO$9,IF(($J$7-$I$7=J8-I8),$AO$8,IF(OR(EXACT($I$7&gt;$J$7,I8&gt;J8)*EXACT($I$7=$J$7,I8=J8)*EXACT($I$7&lt;$J$7,I8&lt;J8)),$AO$7,0)))</f>
        <v>0</v>
      </c>
      <c r="L8" s="17" t="s">
        <v>89</v>
      </c>
      <c r="M8" s="18" t="s">
        <v>12</v>
      </c>
      <c r="N8" s="19">
        <f t="shared" ref="N8" si="4">IF(OR(EXACT($L$7,L8)*(EXACT($M$7,M8)))=TRUE,$AO$9,IF(($M$7-$L$7=M8-L8),$AO$8,IF(OR(EXACT($L$7&gt;$M$7,L8&gt;M8)*EXACT($L$7=$M$7,L8=M8)*EXACT($L$7&lt;$M$7,L8&lt;M8)),$AO$7,0)))</f>
        <v>0</v>
      </c>
      <c r="O8" s="17" t="s">
        <v>89</v>
      </c>
      <c r="P8" s="18" t="s">
        <v>12</v>
      </c>
      <c r="Q8" s="77">
        <f>IF(OR(EXACT($O$7,O8)*(EXACT($P$7,P8)))=TRUE,$AO$9,IF(($P$7-$O$7=P8-O8),$AO$8,IF(OR(EXACT($O$7&gt;$P$7,O8&gt;P8)*EXACT($O$7=$P$7,O8=P8)*EXACT($O$7&lt;$P$7,O8&lt;P8)),$AO$7,0)))*4</f>
        <v>0</v>
      </c>
      <c r="R8" s="17" t="s">
        <v>12</v>
      </c>
      <c r="S8" s="18" t="s">
        <v>88</v>
      </c>
      <c r="T8" s="19" t="str">
        <f t="shared" ref="T8" si="5">IF(OR(EXACT($R$7,R8)*(EXACT($S$7,S8)))=TRUE,$AO$9,IF(($S$7-$R$7=S8-R8),$AO$8,IF(OR(EXACT($R$7&gt;$S$7,R8&gt;S8)*EXACT($R$7=$S$7,R8=S8)*EXACT($R$7&lt;$S$7,R8&lt;S8)),$AO$7,0)))</f>
        <v>2</v>
      </c>
      <c r="U8" s="17" t="s">
        <v>12</v>
      </c>
      <c r="V8" s="18" t="s">
        <v>88</v>
      </c>
      <c r="W8" s="19" t="str">
        <f t="shared" ref="W8" si="6">IF(OR(EXACT($U$7,U8)*(EXACT($V$7,V8)))=TRUE,$AO$9,IF(($V$7-$U$7=V8-U8),$AO$8,IF(OR(EXACT($U$7&gt;$V$7,U8&gt;V8)*EXACT($U$7=$V$7,U8=V8)*EXACT($U$7&lt;$V$7,U8&lt;V8)),$AO$7,0)))</f>
        <v>2</v>
      </c>
      <c r="X8" s="17" t="s">
        <v>2</v>
      </c>
      <c r="Y8" s="18" t="s">
        <v>88</v>
      </c>
      <c r="Z8" s="19">
        <f t="shared" ref="Z8" si="7">IF(OR(EXACT($X$7,X8)*(EXACT($Y$7,Y8)))=TRUE,$AO$9,IF(($Y$7-$X$7=Y8-X8),$AO$8,IF(OR(EXACT($X$7&gt;$Y$7,X8&gt;Y8)*EXACT($X$7=$Y$7,X8=Y8)*EXACT($X$7&lt;$Y$7,X8&lt;Y8)),$AO$7,0)))</f>
        <v>0</v>
      </c>
      <c r="AA8" s="17" t="s">
        <v>88</v>
      </c>
      <c r="AB8" s="18" t="s">
        <v>88</v>
      </c>
      <c r="AC8" s="19">
        <f>IF(OR(EXACT($AA$7,AA8)*(EXACT($AB$7,AB8)))=TRUE,$AO$9,IF(($AB$7-$AA$7=AB8-AA8),$AO$8,IF(OR(EXACT($AA$7&gt;$AB$7,AA8&gt;AB8)*EXACT($AA$7=$AB$7,AA8=AB8)*EXACT($AA$7&lt;$AB$7,AA8&lt;AB8)),$AO$7,0)))</f>
        <v>0</v>
      </c>
      <c r="AD8" s="27"/>
      <c r="AE8" s="25"/>
      <c r="AF8" s="19"/>
      <c r="AG8" s="20">
        <f t="shared" ref="AG8:AG19" si="8">E8+H8+K8+N8+Q8+T8+W8+Z8+AC8+AF8</f>
        <v>6</v>
      </c>
      <c r="AH8" s="21">
        <f>'4.Spieltag'!AJ8</f>
        <v>33</v>
      </c>
      <c r="AI8" s="22">
        <f>'4.Spieltag'!AK8</f>
        <v>14</v>
      </c>
      <c r="AJ8" s="23">
        <f t="shared" ref="AJ8:AJ19" si="9">AG8+AH8</f>
        <v>39</v>
      </c>
      <c r="AK8" s="24">
        <f t="shared" ref="AK8:AK24" si="10">RANK(AJ8,$AJ$8:$AJ$26)</f>
        <v>15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'4.Spieltag'!B9</f>
        <v>Delze1312</v>
      </c>
      <c r="C9" s="17" t="s">
        <v>12</v>
      </c>
      <c r="D9" s="18" t="s">
        <v>89</v>
      </c>
      <c r="E9" s="19" t="str">
        <f t="shared" ref="E9:E24" si="11">IF(OR(EXACT($C$7,C9)*(EXACT($D$7,D9)))=TRUE,$AO$9,IF(($D$7-$C$7=D9-C9),$AO$8,IF(OR(EXACT($C$7&gt;$D$7,C9&gt;D9)*EXACT($C$7=$D$7,C9=D9)*EXACT($C$7&lt;$D$7,C9&lt;D9)),$AO$7,0)))</f>
        <v>3</v>
      </c>
      <c r="F9" s="17" t="s">
        <v>88</v>
      </c>
      <c r="G9" s="18" t="s">
        <v>12</v>
      </c>
      <c r="H9" s="19">
        <f t="shared" ref="H9:H24" si="12">IF(OR(EXACT($F$7,F9)*(EXACT($G$7,G9)))=TRUE,$AO$9,IF(($G$7-$F$7=G9-F9),$AO$8,IF(OR(EXACT($F$7&gt;$G$7,F9&gt;G9)*EXACT($F$7=$G$7,F9=G9)*EXACT($F$7&lt;$G$7,F9&lt;G9)),$AO$7,0)))</f>
        <v>0</v>
      </c>
      <c r="I9" s="17" t="s">
        <v>88</v>
      </c>
      <c r="J9" s="18" t="s">
        <v>88</v>
      </c>
      <c r="K9" s="19">
        <f t="shared" ref="K9:K24" si="13">IF(OR(EXACT($I$7,I9)*(EXACT($J$7,J9)))=TRUE,$AO$9,IF(($J$7-$I$7=J9-I9),$AO$8,IF(OR(EXACT($I$7&gt;$J$7,I9&gt;J9)*EXACT($I$7=$J$7,I9=J9)*EXACT($I$7&lt;$J$7,I9&lt;J9)),$AO$7,0)))</f>
        <v>0</v>
      </c>
      <c r="L9" s="17" t="s">
        <v>88</v>
      </c>
      <c r="M9" s="18" t="s">
        <v>2</v>
      </c>
      <c r="N9" s="19">
        <f t="shared" ref="N9:N24" si="14">IF(OR(EXACT($L$7,L9)*(EXACT($M$7,M9)))=TRUE,$AO$9,IF(($M$7-$L$7=M9-L9),$AO$8,IF(OR(EXACT($L$7&gt;$M$7,L9&gt;M9)*EXACT($L$7=$M$7,L9=M9)*EXACT($L$7&lt;$M$7,L9&lt;M9)),$AO$7,0)))</f>
        <v>0</v>
      </c>
      <c r="O9" s="17" t="s">
        <v>88</v>
      </c>
      <c r="P9" s="18" t="s">
        <v>12</v>
      </c>
      <c r="Q9" s="77">
        <f t="shared" ref="Q9:Q24" si="15">IF(OR(EXACT($O$7,O9)*(EXACT($P$7,P9)))=TRUE,$AO$9,IF(($P$7-$O$7=P9-O9),$AO$8,IF(OR(EXACT($O$7&gt;$P$7,O9&gt;P9)*EXACT($O$7=$P$7,O9=P9)*EXACT($O$7&lt;$P$7,O9&lt;P9)),$AO$7,0)))*4</f>
        <v>0</v>
      </c>
      <c r="R9" s="17" t="s">
        <v>12</v>
      </c>
      <c r="S9" s="18" t="s">
        <v>12</v>
      </c>
      <c r="T9" s="19">
        <f t="shared" ref="T9:T24" si="16">IF(OR(EXACT($R$7,R9)*(EXACT($S$7,S9)))=TRUE,$AO$9,IF(($S$7-$R$7=S9-R9),$AO$8,IF(OR(EXACT($R$7&gt;$S$7,R9&gt;S9)*EXACT($R$7=$S$7,R9=S9)*EXACT($R$7&lt;$S$7,R9&lt;S9)),$AO$7,0)))</f>
        <v>0</v>
      </c>
      <c r="U9" s="17" t="s">
        <v>2</v>
      </c>
      <c r="V9" s="18" t="s">
        <v>89</v>
      </c>
      <c r="W9" s="19" t="str">
        <f t="shared" ref="W9:W24" si="17">IF(OR(EXACT($U$7,U9)*(EXACT($V$7,V9)))=TRUE,$AO$9,IF(($V$7-$U$7=V9-U9),$AO$8,IF(OR(EXACT($U$7&gt;$V$7,U9&gt;V9)*EXACT($U$7=$V$7,U9=V9)*EXACT($U$7&lt;$V$7,U9&lt;V9)),$AO$7,0)))</f>
        <v>2</v>
      </c>
      <c r="X9" s="17" t="s">
        <v>88</v>
      </c>
      <c r="Y9" s="18" t="s">
        <v>12</v>
      </c>
      <c r="Z9" s="19" t="str">
        <f t="shared" ref="Z9:Z24" si="18">IF(OR(EXACT($X$7,X9)*(EXACT($Y$7,Y9)))=TRUE,$AO$9,IF(($Y$7-$X$7=Y9-X9),$AO$8,IF(OR(EXACT($X$7&gt;$Y$7,X9&gt;Y9)*EXACT($X$7=$Y$7,X9=Y9)*EXACT($X$7&lt;$Y$7,X9&lt;Y9)),$AO$7,0)))</f>
        <v>2</v>
      </c>
      <c r="AA9" s="17" t="s">
        <v>12</v>
      </c>
      <c r="AB9" s="18" t="s">
        <v>89</v>
      </c>
      <c r="AC9" s="19">
        <f t="shared" ref="AC9:AC24" si="19">IF(OR(EXACT($AA$7,AA9)*(EXACT($AB$7,AB9)))=TRUE,$AO$9,IF(($AB$7-$AA$7=AB9-AA9),$AO$8,IF(OR(EXACT($AA$7&gt;$AB$7,AA9&gt;AB9)*EXACT($AA$7=$AB$7,AA9=AB9)*EXACT($AA$7&lt;$AB$7,AA9&lt;AB9)),$AO$7,0)))</f>
        <v>0</v>
      </c>
      <c r="AD9" s="27"/>
      <c r="AE9" s="25"/>
      <c r="AF9" s="19"/>
      <c r="AG9" s="20">
        <f t="shared" si="8"/>
        <v>7</v>
      </c>
      <c r="AH9" s="21">
        <f>'4.Spieltag'!AJ9</f>
        <v>60</v>
      </c>
      <c r="AI9" s="22">
        <f>'4.Spieltag'!AK9</f>
        <v>1</v>
      </c>
      <c r="AJ9" s="23">
        <f t="shared" si="9"/>
        <v>67</v>
      </c>
      <c r="AK9" s="24">
        <f t="shared" si="10"/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1</v>
      </c>
      <c r="B10" s="20" t="str">
        <f>'4.Spieltag'!B10</f>
        <v>FlorianS04</v>
      </c>
      <c r="C10" s="17" t="s">
        <v>12</v>
      </c>
      <c r="D10" s="18" t="s">
        <v>88</v>
      </c>
      <c r="E10" s="19" t="str">
        <f t="shared" si="11"/>
        <v>2</v>
      </c>
      <c r="F10" s="17" t="s">
        <v>88</v>
      </c>
      <c r="G10" s="18" t="s">
        <v>88</v>
      </c>
      <c r="H10" s="19" t="str">
        <f t="shared" si="12"/>
        <v>5</v>
      </c>
      <c r="I10" s="17" t="s">
        <v>88</v>
      </c>
      <c r="J10" s="18" t="s">
        <v>89</v>
      </c>
      <c r="K10" s="19" t="str">
        <f t="shared" si="13"/>
        <v>3</v>
      </c>
      <c r="L10" s="17" t="s">
        <v>88</v>
      </c>
      <c r="M10" s="18" t="s">
        <v>12</v>
      </c>
      <c r="N10" s="19">
        <f t="shared" si="14"/>
        <v>0</v>
      </c>
      <c r="O10" s="17" t="s">
        <v>89</v>
      </c>
      <c r="P10" s="18" t="s">
        <v>88</v>
      </c>
      <c r="Q10" s="77">
        <f t="shared" si="15"/>
        <v>0</v>
      </c>
      <c r="R10" s="17" t="s">
        <v>88</v>
      </c>
      <c r="S10" s="18" t="s">
        <v>12</v>
      </c>
      <c r="T10" s="19">
        <f t="shared" si="16"/>
        <v>0</v>
      </c>
      <c r="U10" s="17" t="s">
        <v>12</v>
      </c>
      <c r="V10" s="18" t="s">
        <v>89</v>
      </c>
      <c r="W10" s="19" t="str">
        <f t="shared" si="17"/>
        <v>5</v>
      </c>
      <c r="X10" s="17" t="s">
        <v>89</v>
      </c>
      <c r="Y10" s="18" t="s">
        <v>88</v>
      </c>
      <c r="Z10" s="19" t="str">
        <f t="shared" si="18"/>
        <v>2</v>
      </c>
      <c r="AA10" s="17" t="s">
        <v>88</v>
      </c>
      <c r="AB10" s="18" t="s">
        <v>88</v>
      </c>
      <c r="AC10" s="19">
        <f t="shared" si="19"/>
        <v>0</v>
      </c>
      <c r="AD10" s="27"/>
      <c r="AE10" s="25"/>
      <c r="AF10" s="19"/>
      <c r="AG10" s="20">
        <f t="shared" si="8"/>
        <v>17</v>
      </c>
      <c r="AH10" s="21">
        <f>'4.Spieltag'!AJ10</f>
        <v>57</v>
      </c>
      <c r="AI10" s="22">
        <f>'4.Spieltag'!AK10</f>
        <v>3</v>
      </c>
      <c r="AJ10" s="23">
        <f t="shared" si="9"/>
        <v>74</v>
      </c>
      <c r="AK10" s="24">
        <f t="shared" si="10"/>
        <v>1</v>
      </c>
      <c r="AL10" s="72"/>
    </row>
    <row r="11" spans="1:41" ht="24.95" customHeight="1" thickBot="1" x14ac:dyDescent="0.25">
      <c r="A11" s="28">
        <f t="shared" si="0"/>
        <v>4</v>
      </c>
      <c r="B11" s="20" t="str">
        <f>'4.Spieltag'!B11</f>
        <v>Franzi04</v>
      </c>
      <c r="C11" s="17" t="s">
        <v>2</v>
      </c>
      <c r="D11" s="18" t="s">
        <v>88</v>
      </c>
      <c r="E11" s="19" t="str">
        <f t="shared" si="11"/>
        <v>5</v>
      </c>
      <c r="F11" s="17" t="s">
        <v>88</v>
      </c>
      <c r="G11" s="18" t="s">
        <v>12</v>
      </c>
      <c r="H11" s="19">
        <f t="shared" si="12"/>
        <v>0</v>
      </c>
      <c r="I11" s="17" t="s">
        <v>12</v>
      </c>
      <c r="J11" s="18" t="s">
        <v>88</v>
      </c>
      <c r="K11" s="19" t="str">
        <f t="shared" si="13"/>
        <v>5</v>
      </c>
      <c r="L11" s="17" t="s">
        <v>88</v>
      </c>
      <c r="M11" s="18" t="s">
        <v>12</v>
      </c>
      <c r="N11" s="19">
        <f t="shared" si="14"/>
        <v>0</v>
      </c>
      <c r="O11" s="17" t="s">
        <v>88</v>
      </c>
      <c r="P11" s="18" t="s">
        <v>12</v>
      </c>
      <c r="Q11" s="77">
        <f t="shared" si="15"/>
        <v>0</v>
      </c>
      <c r="R11" s="17" t="s">
        <v>12</v>
      </c>
      <c r="S11" s="18" t="s">
        <v>88</v>
      </c>
      <c r="T11" s="19" t="str">
        <f t="shared" si="16"/>
        <v>2</v>
      </c>
      <c r="U11" s="17" t="s">
        <v>2</v>
      </c>
      <c r="V11" s="18" t="s">
        <v>88</v>
      </c>
      <c r="W11" s="19" t="str">
        <f t="shared" si="17"/>
        <v>3</v>
      </c>
      <c r="X11" s="17" t="s">
        <v>88</v>
      </c>
      <c r="Y11" s="18" t="s">
        <v>12</v>
      </c>
      <c r="Z11" s="19" t="str">
        <f t="shared" si="18"/>
        <v>2</v>
      </c>
      <c r="AA11" s="17" t="s">
        <v>12</v>
      </c>
      <c r="AB11" s="18" t="s">
        <v>12</v>
      </c>
      <c r="AC11" s="19">
        <f t="shared" si="19"/>
        <v>0</v>
      </c>
      <c r="AD11" s="27"/>
      <c r="AE11" s="25"/>
      <c r="AF11" s="19"/>
      <c r="AG11" s="20">
        <f t="shared" si="8"/>
        <v>17</v>
      </c>
      <c r="AH11" s="21">
        <f>'4.Spieltag'!AJ11</f>
        <v>49</v>
      </c>
      <c r="AI11" s="22">
        <f>'4.Spieltag'!AK11</f>
        <v>5</v>
      </c>
      <c r="AJ11" s="23">
        <f t="shared" si="9"/>
        <v>66</v>
      </c>
      <c r="AK11" s="24">
        <f t="shared" si="10"/>
        <v>4</v>
      </c>
      <c r="AL11" s="1"/>
    </row>
    <row r="12" spans="1:41" ht="24.95" customHeight="1" thickBot="1" x14ac:dyDescent="0.25">
      <c r="A12" s="28">
        <f t="shared" si="0"/>
        <v>14</v>
      </c>
      <c r="B12" s="20" t="str">
        <f>'4.Spieltag'!B12</f>
        <v>jupp04</v>
      </c>
      <c r="C12" s="17" t="s">
        <v>2</v>
      </c>
      <c r="D12" s="18" t="s">
        <v>88</v>
      </c>
      <c r="E12" s="19" t="str">
        <f t="shared" si="11"/>
        <v>5</v>
      </c>
      <c r="F12" s="17" t="s">
        <v>88</v>
      </c>
      <c r="G12" s="18" t="s">
        <v>12</v>
      </c>
      <c r="H12" s="19">
        <f t="shared" si="12"/>
        <v>0</v>
      </c>
      <c r="I12" s="17" t="s">
        <v>2</v>
      </c>
      <c r="J12" s="18" t="s">
        <v>89</v>
      </c>
      <c r="K12" s="19" t="str">
        <f t="shared" si="13"/>
        <v>2</v>
      </c>
      <c r="L12" s="17" t="s">
        <v>12</v>
      </c>
      <c r="M12" s="18" t="s">
        <v>12</v>
      </c>
      <c r="N12" s="19">
        <f t="shared" si="14"/>
        <v>0</v>
      </c>
      <c r="O12" s="17" t="s">
        <v>88</v>
      </c>
      <c r="P12" s="18" t="s">
        <v>12</v>
      </c>
      <c r="Q12" s="77">
        <f t="shared" si="15"/>
        <v>0</v>
      </c>
      <c r="R12" s="17" t="s">
        <v>88</v>
      </c>
      <c r="S12" s="18" t="s">
        <v>12</v>
      </c>
      <c r="T12" s="19">
        <f t="shared" si="16"/>
        <v>0</v>
      </c>
      <c r="U12" s="17" t="s">
        <v>12</v>
      </c>
      <c r="V12" s="18" t="s">
        <v>89</v>
      </c>
      <c r="W12" s="19" t="str">
        <f t="shared" si="17"/>
        <v>5</v>
      </c>
      <c r="X12" s="17" t="s">
        <v>88</v>
      </c>
      <c r="Y12" s="18" t="s">
        <v>12</v>
      </c>
      <c r="Z12" s="19" t="str">
        <f t="shared" si="18"/>
        <v>2</v>
      </c>
      <c r="AA12" s="17" t="s">
        <v>12</v>
      </c>
      <c r="AB12" s="18" t="s">
        <v>88</v>
      </c>
      <c r="AC12" s="19">
        <f t="shared" si="19"/>
        <v>0</v>
      </c>
      <c r="AD12" s="26"/>
      <c r="AE12" s="25"/>
      <c r="AF12" s="19"/>
      <c r="AG12" s="20">
        <f t="shared" si="8"/>
        <v>14</v>
      </c>
      <c r="AH12" s="21">
        <f>'4.Spieltag'!AJ12</f>
        <v>30</v>
      </c>
      <c r="AI12" s="22">
        <f>'4.Spieltag'!AK12</f>
        <v>15</v>
      </c>
      <c r="AJ12" s="23">
        <f t="shared" si="9"/>
        <v>44</v>
      </c>
      <c r="AK12" s="24">
        <f t="shared" si="10"/>
        <v>14</v>
      </c>
      <c r="AL12" s="1"/>
    </row>
    <row r="13" spans="1:41" ht="24.95" customHeight="1" thickBot="1" x14ac:dyDescent="0.25">
      <c r="A13" s="28">
        <f t="shared" si="0"/>
        <v>7</v>
      </c>
      <c r="B13" s="78" t="str">
        <f>'4.Spieltag'!B13</f>
        <v>Lola04</v>
      </c>
      <c r="C13" s="17" t="s">
        <v>12</v>
      </c>
      <c r="D13" s="18" t="s">
        <v>89</v>
      </c>
      <c r="E13" s="19" t="str">
        <f t="shared" si="11"/>
        <v>3</v>
      </c>
      <c r="F13" s="17" t="s">
        <v>88</v>
      </c>
      <c r="G13" s="18" t="s">
        <v>12</v>
      </c>
      <c r="H13" s="19">
        <f t="shared" si="12"/>
        <v>0</v>
      </c>
      <c r="I13" s="17" t="s">
        <v>12</v>
      </c>
      <c r="J13" s="18" t="s">
        <v>88</v>
      </c>
      <c r="K13" s="19" t="str">
        <f t="shared" si="13"/>
        <v>5</v>
      </c>
      <c r="L13" s="17" t="s">
        <v>88</v>
      </c>
      <c r="M13" s="18" t="s">
        <v>12</v>
      </c>
      <c r="N13" s="19">
        <f t="shared" si="14"/>
        <v>0</v>
      </c>
      <c r="O13" s="17" t="s">
        <v>88</v>
      </c>
      <c r="P13" s="18" t="s">
        <v>12</v>
      </c>
      <c r="Q13" s="77">
        <f t="shared" si="15"/>
        <v>0</v>
      </c>
      <c r="R13" s="17" t="s">
        <v>12</v>
      </c>
      <c r="S13" s="18" t="s">
        <v>12</v>
      </c>
      <c r="T13" s="19">
        <f t="shared" si="16"/>
        <v>0</v>
      </c>
      <c r="U13" s="17" t="s">
        <v>2</v>
      </c>
      <c r="V13" s="18" t="s">
        <v>88</v>
      </c>
      <c r="W13" s="19" t="str">
        <f t="shared" si="17"/>
        <v>3</v>
      </c>
      <c r="X13" s="17" t="s">
        <v>88</v>
      </c>
      <c r="Y13" s="18" t="s">
        <v>88</v>
      </c>
      <c r="Z13" s="19">
        <f t="shared" si="18"/>
        <v>0</v>
      </c>
      <c r="AA13" s="17" t="s">
        <v>12</v>
      </c>
      <c r="AB13" s="18" t="s">
        <v>88</v>
      </c>
      <c r="AC13" s="19">
        <f t="shared" si="19"/>
        <v>0</v>
      </c>
      <c r="AD13" s="27"/>
      <c r="AE13" s="25"/>
      <c r="AF13" s="19"/>
      <c r="AG13" s="20">
        <f t="shared" si="8"/>
        <v>11</v>
      </c>
      <c r="AH13" s="21">
        <f>'4.Spieltag'!AJ13</f>
        <v>44</v>
      </c>
      <c r="AI13" s="22">
        <f>'4.Spieltag'!AK13</f>
        <v>8</v>
      </c>
      <c r="AJ13" s="23">
        <f t="shared" si="9"/>
        <v>55</v>
      </c>
      <c r="AK13" s="24">
        <f t="shared" si="10"/>
        <v>7</v>
      </c>
      <c r="AL13" s="1"/>
    </row>
    <row r="14" spans="1:41" ht="24.95" customHeight="1" thickBot="1" x14ac:dyDescent="0.25">
      <c r="A14" s="28">
        <f t="shared" si="0"/>
        <v>7</v>
      </c>
      <c r="B14" s="20" t="str">
        <f>'4.Spieltag'!B14</f>
        <v>Master1</v>
      </c>
      <c r="C14" s="17" t="s">
        <v>2</v>
      </c>
      <c r="D14" s="18" t="s">
        <v>88</v>
      </c>
      <c r="E14" s="19" t="str">
        <f t="shared" si="11"/>
        <v>5</v>
      </c>
      <c r="F14" s="17" t="s">
        <v>88</v>
      </c>
      <c r="G14" s="18" t="s">
        <v>12</v>
      </c>
      <c r="H14" s="19">
        <f t="shared" si="12"/>
        <v>0</v>
      </c>
      <c r="I14" s="17" t="s">
        <v>12</v>
      </c>
      <c r="J14" s="18" t="s">
        <v>88</v>
      </c>
      <c r="K14" s="19" t="str">
        <f t="shared" si="13"/>
        <v>5</v>
      </c>
      <c r="L14" s="17" t="s">
        <v>2</v>
      </c>
      <c r="M14" s="18" t="s">
        <v>12</v>
      </c>
      <c r="N14" s="19" t="str">
        <f t="shared" si="14"/>
        <v>2</v>
      </c>
      <c r="O14" s="17" t="s">
        <v>88</v>
      </c>
      <c r="P14" s="18" t="s">
        <v>12</v>
      </c>
      <c r="Q14" s="77">
        <f t="shared" si="15"/>
        <v>0</v>
      </c>
      <c r="R14" s="17" t="s">
        <v>12</v>
      </c>
      <c r="S14" s="18" t="s">
        <v>12</v>
      </c>
      <c r="T14" s="19">
        <f t="shared" si="16"/>
        <v>0</v>
      </c>
      <c r="U14" s="17" t="s">
        <v>12</v>
      </c>
      <c r="V14" s="18" t="s">
        <v>89</v>
      </c>
      <c r="W14" s="19" t="str">
        <f t="shared" si="17"/>
        <v>5</v>
      </c>
      <c r="X14" s="17" t="s">
        <v>88</v>
      </c>
      <c r="Y14" s="18" t="s">
        <v>88</v>
      </c>
      <c r="Z14" s="19">
        <f t="shared" si="18"/>
        <v>0</v>
      </c>
      <c r="AA14" s="17" t="s">
        <v>12</v>
      </c>
      <c r="AB14" s="18" t="s">
        <v>88</v>
      </c>
      <c r="AC14" s="19">
        <f t="shared" si="19"/>
        <v>0</v>
      </c>
      <c r="AD14" s="27"/>
      <c r="AE14" s="25"/>
      <c r="AF14" s="19"/>
      <c r="AG14" s="20">
        <f t="shared" si="8"/>
        <v>17</v>
      </c>
      <c r="AH14" s="21">
        <f>'4.Spieltag'!AJ14</f>
        <v>38</v>
      </c>
      <c r="AI14" s="22">
        <f>'4.Spieltag'!AK14</f>
        <v>13</v>
      </c>
      <c r="AJ14" s="23">
        <f t="shared" si="9"/>
        <v>55</v>
      </c>
      <c r="AK14" s="24">
        <f t="shared" si="10"/>
        <v>7</v>
      </c>
      <c r="AL14" s="1"/>
    </row>
    <row r="15" spans="1:41" ht="24.95" customHeight="1" thickBot="1" x14ac:dyDescent="0.25">
      <c r="A15" s="28">
        <f t="shared" si="0"/>
        <v>4</v>
      </c>
      <c r="B15" s="20" t="str">
        <f>'4.Spieltag'!B15</f>
        <v>Mike04</v>
      </c>
      <c r="C15" s="17" t="s">
        <v>12</v>
      </c>
      <c r="D15" s="18" t="s">
        <v>88</v>
      </c>
      <c r="E15" s="19" t="str">
        <f t="shared" si="11"/>
        <v>2</v>
      </c>
      <c r="F15" s="17" t="s">
        <v>88</v>
      </c>
      <c r="G15" s="18" t="s">
        <v>89</v>
      </c>
      <c r="H15" s="19">
        <f t="shared" si="12"/>
        <v>0</v>
      </c>
      <c r="I15" s="17" t="s">
        <v>12</v>
      </c>
      <c r="J15" s="18" t="s">
        <v>89</v>
      </c>
      <c r="K15" s="19" t="str">
        <f t="shared" si="13"/>
        <v>2</v>
      </c>
      <c r="L15" s="17" t="s">
        <v>12</v>
      </c>
      <c r="M15" s="18" t="s">
        <v>88</v>
      </c>
      <c r="N15" s="19" t="str">
        <f t="shared" si="14"/>
        <v>2</v>
      </c>
      <c r="O15" s="17" t="s">
        <v>89</v>
      </c>
      <c r="P15" s="18" t="s">
        <v>12</v>
      </c>
      <c r="Q15" s="77">
        <f t="shared" si="15"/>
        <v>0</v>
      </c>
      <c r="R15" s="17" t="s">
        <v>12</v>
      </c>
      <c r="S15" s="18" t="s">
        <v>89</v>
      </c>
      <c r="T15" s="19" t="str">
        <f t="shared" si="16"/>
        <v>3</v>
      </c>
      <c r="U15" s="17" t="s">
        <v>12</v>
      </c>
      <c r="V15" s="18" t="s">
        <v>89</v>
      </c>
      <c r="W15" s="19" t="str">
        <f t="shared" si="17"/>
        <v>5</v>
      </c>
      <c r="X15" s="17" t="s">
        <v>89</v>
      </c>
      <c r="Y15" s="18" t="s">
        <v>12</v>
      </c>
      <c r="Z15" s="19" t="str">
        <f t="shared" si="18"/>
        <v>3</v>
      </c>
      <c r="AA15" s="17" t="s">
        <v>88</v>
      </c>
      <c r="AB15" s="18" t="s">
        <v>89</v>
      </c>
      <c r="AC15" s="19">
        <f t="shared" si="19"/>
        <v>0</v>
      </c>
      <c r="AD15" s="27"/>
      <c r="AE15" s="25"/>
      <c r="AF15" s="19"/>
      <c r="AG15" s="20">
        <f t="shared" si="8"/>
        <v>17</v>
      </c>
      <c r="AH15" s="21">
        <f>'4.Spieltag'!AJ15</f>
        <v>49</v>
      </c>
      <c r="AI15" s="22">
        <f>'4.Spieltag'!AK15</f>
        <v>5</v>
      </c>
      <c r="AJ15" s="23">
        <f t="shared" si="9"/>
        <v>66</v>
      </c>
      <c r="AK15" s="24">
        <f t="shared" si="10"/>
        <v>4</v>
      </c>
      <c r="AL15" s="1"/>
    </row>
    <row r="16" spans="1:41" ht="24.95" customHeight="1" thickBot="1" x14ac:dyDescent="0.25">
      <c r="A16" s="28">
        <f t="shared" si="0"/>
        <v>16</v>
      </c>
      <c r="B16" s="20" t="str">
        <f>'4.Spieltag'!B16</f>
        <v>Nico1904</v>
      </c>
      <c r="C16" s="17"/>
      <c r="D16" s="18"/>
      <c r="E16" s="19"/>
      <c r="F16" s="17"/>
      <c r="G16" s="18"/>
      <c r="H16" s="19"/>
      <c r="I16" s="17"/>
      <c r="J16" s="18"/>
      <c r="K16" s="19"/>
      <c r="L16" s="17"/>
      <c r="M16" s="18"/>
      <c r="N16" s="19"/>
      <c r="O16" s="17"/>
      <c r="P16" s="18"/>
      <c r="Q16" s="77"/>
      <c r="R16" s="17"/>
      <c r="S16" s="18"/>
      <c r="T16" s="19"/>
      <c r="U16" s="17"/>
      <c r="V16" s="18"/>
      <c r="W16" s="19"/>
      <c r="X16" s="17"/>
      <c r="Y16" s="18"/>
      <c r="Z16" s="19"/>
      <c r="AA16" s="17"/>
      <c r="AB16" s="18"/>
      <c r="AC16" s="19"/>
      <c r="AD16" s="27"/>
      <c r="AE16" s="25"/>
      <c r="AF16" s="19"/>
      <c r="AG16" s="20">
        <f t="shared" si="8"/>
        <v>0</v>
      </c>
      <c r="AH16" s="21">
        <f>'4.Spieltag'!AJ16</f>
        <v>22</v>
      </c>
      <c r="AI16" s="22">
        <f>'4.Spieltag'!AK16</f>
        <v>16</v>
      </c>
      <c r="AJ16" s="23">
        <f t="shared" si="9"/>
        <v>22</v>
      </c>
      <c r="AK16" s="24">
        <f t="shared" si="10"/>
        <v>16</v>
      </c>
      <c r="AL16" s="1"/>
    </row>
    <row r="17" spans="1:38" ht="24.95" customHeight="1" thickBot="1" x14ac:dyDescent="0.25">
      <c r="A17" s="28">
        <f t="shared" si="0"/>
        <v>6</v>
      </c>
      <c r="B17" s="20" t="str">
        <f>'4.Spieltag'!B17</f>
        <v>Reinhold</v>
      </c>
      <c r="C17" s="17" t="s">
        <v>12</v>
      </c>
      <c r="D17" s="18" t="s">
        <v>89</v>
      </c>
      <c r="E17" s="19" t="str">
        <f t="shared" si="11"/>
        <v>3</v>
      </c>
      <c r="F17" s="17" t="s">
        <v>12</v>
      </c>
      <c r="G17" s="18" t="s">
        <v>91</v>
      </c>
      <c r="H17" s="19">
        <f t="shared" si="12"/>
        <v>0</v>
      </c>
      <c r="I17" s="17" t="s">
        <v>12</v>
      </c>
      <c r="J17" s="18" t="s">
        <v>2</v>
      </c>
      <c r="K17" s="19">
        <f t="shared" si="13"/>
        <v>0</v>
      </c>
      <c r="L17" s="17" t="s">
        <v>2</v>
      </c>
      <c r="M17" s="18" t="s">
        <v>88</v>
      </c>
      <c r="N17" s="19" t="str">
        <f t="shared" si="14"/>
        <v>3</v>
      </c>
      <c r="O17" s="17" t="s">
        <v>12</v>
      </c>
      <c r="P17" s="18" t="s">
        <v>89</v>
      </c>
      <c r="Q17" s="77">
        <f t="shared" si="15"/>
        <v>0</v>
      </c>
      <c r="R17" s="17" t="s">
        <v>12</v>
      </c>
      <c r="S17" s="18" t="s">
        <v>12</v>
      </c>
      <c r="T17" s="19">
        <f t="shared" si="16"/>
        <v>0</v>
      </c>
      <c r="U17" s="17" t="s">
        <v>2</v>
      </c>
      <c r="V17" s="18" t="s">
        <v>88</v>
      </c>
      <c r="W17" s="19" t="str">
        <f t="shared" si="17"/>
        <v>3</v>
      </c>
      <c r="X17" s="17" t="s">
        <v>12</v>
      </c>
      <c r="Y17" s="18" t="s">
        <v>2</v>
      </c>
      <c r="Z17" s="19" t="str">
        <f t="shared" si="18"/>
        <v>2</v>
      </c>
      <c r="AA17" s="17" t="s">
        <v>88</v>
      </c>
      <c r="AB17" s="18" t="s">
        <v>88</v>
      </c>
      <c r="AC17" s="19">
        <f t="shared" si="19"/>
        <v>0</v>
      </c>
      <c r="AD17" s="27"/>
      <c r="AE17" s="25"/>
      <c r="AF17" s="19"/>
      <c r="AG17" s="20">
        <f t="shared" si="8"/>
        <v>11</v>
      </c>
      <c r="AH17" s="21">
        <f>'4.Spieltag'!AJ17</f>
        <v>50</v>
      </c>
      <c r="AI17" s="22">
        <f>'4.Spieltag'!AK17</f>
        <v>4</v>
      </c>
      <c r="AJ17" s="23">
        <f t="shared" si="9"/>
        <v>61</v>
      </c>
      <c r="AK17" s="24">
        <f t="shared" si="10"/>
        <v>6</v>
      </c>
      <c r="AL17" s="1"/>
    </row>
    <row r="18" spans="1:38" ht="24.95" customHeight="1" thickBot="1" x14ac:dyDescent="0.25">
      <c r="A18" s="28">
        <f t="shared" si="0"/>
        <v>13</v>
      </c>
      <c r="B18" s="20" t="str">
        <f>'4.Spieltag'!B18</f>
        <v>Ricardo04</v>
      </c>
      <c r="C18" s="17" t="s">
        <v>12</v>
      </c>
      <c r="D18" s="18" t="s">
        <v>89</v>
      </c>
      <c r="E18" s="19" t="str">
        <f t="shared" si="11"/>
        <v>3</v>
      </c>
      <c r="F18" s="17" t="s">
        <v>88</v>
      </c>
      <c r="G18" s="18" t="s">
        <v>2</v>
      </c>
      <c r="H18" s="19">
        <f t="shared" si="12"/>
        <v>0</v>
      </c>
      <c r="I18" s="17" t="s">
        <v>12</v>
      </c>
      <c r="J18" s="18" t="s">
        <v>88</v>
      </c>
      <c r="K18" s="19" t="str">
        <f t="shared" si="13"/>
        <v>5</v>
      </c>
      <c r="L18" s="17" t="s">
        <v>88</v>
      </c>
      <c r="M18" s="18" t="s">
        <v>12</v>
      </c>
      <c r="N18" s="19">
        <f t="shared" si="14"/>
        <v>0</v>
      </c>
      <c r="O18" s="17" t="s">
        <v>88</v>
      </c>
      <c r="P18" s="18" t="s">
        <v>2</v>
      </c>
      <c r="Q18" s="77">
        <f t="shared" si="15"/>
        <v>0</v>
      </c>
      <c r="R18" s="17" t="s">
        <v>12</v>
      </c>
      <c r="S18" s="18" t="s">
        <v>88</v>
      </c>
      <c r="T18" s="19" t="str">
        <f t="shared" si="16"/>
        <v>2</v>
      </c>
      <c r="U18" s="17" t="s">
        <v>88</v>
      </c>
      <c r="V18" s="18" t="s">
        <v>88</v>
      </c>
      <c r="W18" s="19">
        <f t="shared" si="17"/>
        <v>0</v>
      </c>
      <c r="X18" s="17" t="s">
        <v>88</v>
      </c>
      <c r="Y18" s="18" t="s">
        <v>12</v>
      </c>
      <c r="Z18" s="19" t="str">
        <f t="shared" si="18"/>
        <v>2</v>
      </c>
      <c r="AA18" s="17" t="s">
        <v>12</v>
      </c>
      <c r="AB18" s="18" t="s">
        <v>89</v>
      </c>
      <c r="AC18" s="19">
        <f t="shared" si="19"/>
        <v>0</v>
      </c>
      <c r="AD18" s="27"/>
      <c r="AE18" s="25"/>
      <c r="AF18" s="19"/>
      <c r="AG18" s="20">
        <f t="shared" si="8"/>
        <v>12</v>
      </c>
      <c r="AH18" s="21">
        <f>'4.Spieltag'!AJ18</f>
        <v>40</v>
      </c>
      <c r="AI18" s="22">
        <f>'4.Spieltag'!AK18</f>
        <v>11</v>
      </c>
      <c r="AJ18" s="23">
        <f t="shared" si="9"/>
        <v>52</v>
      </c>
      <c r="AK18" s="24">
        <f t="shared" si="10"/>
        <v>13</v>
      </c>
      <c r="AL18" s="1"/>
    </row>
    <row r="19" spans="1:38" ht="24.95" customHeight="1" thickBot="1" x14ac:dyDescent="0.25">
      <c r="A19" s="28">
        <f t="shared" si="0"/>
        <v>17</v>
      </c>
      <c r="B19" s="20" t="str">
        <f>'4.Spieltag'!B19</f>
        <v>Schalt04</v>
      </c>
      <c r="C19" s="17"/>
      <c r="D19" s="18"/>
      <c r="E19" s="19"/>
      <c r="F19" s="17"/>
      <c r="G19" s="18"/>
      <c r="H19" s="19"/>
      <c r="I19" s="17"/>
      <c r="J19" s="18"/>
      <c r="K19" s="19"/>
      <c r="L19" s="17"/>
      <c r="M19" s="18"/>
      <c r="N19" s="19"/>
      <c r="O19" s="17"/>
      <c r="P19" s="18"/>
      <c r="Q19" s="77"/>
      <c r="R19" s="17"/>
      <c r="S19" s="18"/>
      <c r="T19" s="19"/>
      <c r="U19" s="17"/>
      <c r="V19" s="18"/>
      <c r="W19" s="19"/>
      <c r="X19" s="17"/>
      <c r="Y19" s="18"/>
      <c r="Z19" s="19"/>
      <c r="AA19" s="17"/>
      <c r="AB19" s="18"/>
      <c r="AC19" s="19"/>
      <c r="AD19" s="27"/>
      <c r="AE19" s="25"/>
      <c r="AF19" s="19"/>
      <c r="AG19" s="20">
        <f t="shared" si="8"/>
        <v>0</v>
      </c>
      <c r="AH19" s="21">
        <f>'4.Spieltag'!AJ19</f>
        <v>7</v>
      </c>
      <c r="AI19" s="22">
        <f>'4.Spieltag'!AK19</f>
        <v>17</v>
      </c>
      <c r="AJ19" s="23">
        <f t="shared" si="9"/>
        <v>7</v>
      </c>
      <c r="AK19" s="24">
        <f t="shared" si="10"/>
        <v>17</v>
      </c>
      <c r="AL19" s="1"/>
    </row>
    <row r="20" spans="1:38" ht="24.95" customHeight="1" thickBot="1" x14ac:dyDescent="0.25">
      <c r="A20" s="28">
        <f t="shared" ref="A20:A24" si="20">AK20</f>
        <v>11</v>
      </c>
      <c r="B20" s="20" t="str">
        <f>'4.Spieltag'!B20</f>
        <v>schmiddi04</v>
      </c>
      <c r="C20" s="17" t="s">
        <v>89</v>
      </c>
      <c r="D20" s="18" t="s">
        <v>12</v>
      </c>
      <c r="E20" s="19">
        <f t="shared" si="11"/>
        <v>0</v>
      </c>
      <c r="F20" s="17" t="s">
        <v>88</v>
      </c>
      <c r="G20" s="18" t="s">
        <v>88</v>
      </c>
      <c r="H20" s="19" t="str">
        <f t="shared" si="12"/>
        <v>5</v>
      </c>
      <c r="I20" s="17" t="s">
        <v>12</v>
      </c>
      <c r="J20" s="18" t="s">
        <v>88</v>
      </c>
      <c r="K20" s="19" t="str">
        <f t="shared" si="13"/>
        <v>5</v>
      </c>
      <c r="L20" s="17" t="s">
        <v>89</v>
      </c>
      <c r="M20" s="18" t="s">
        <v>12</v>
      </c>
      <c r="N20" s="19">
        <f t="shared" si="14"/>
        <v>0</v>
      </c>
      <c r="O20" s="17" t="s">
        <v>89</v>
      </c>
      <c r="P20" s="18" t="s">
        <v>88</v>
      </c>
      <c r="Q20" s="77">
        <f t="shared" si="15"/>
        <v>0</v>
      </c>
      <c r="R20" s="17" t="s">
        <v>88</v>
      </c>
      <c r="S20" s="18" t="s">
        <v>88</v>
      </c>
      <c r="T20" s="19">
        <f t="shared" si="16"/>
        <v>0</v>
      </c>
      <c r="U20" s="17" t="s">
        <v>12</v>
      </c>
      <c r="V20" s="18" t="s">
        <v>88</v>
      </c>
      <c r="W20" s="19" t="str">
        <f t="shared" si="17"/>
        <v>2</v>
      </c>
      <c r="X20" s="17" t="s">
        <v>89</v>
      </c>
      <c r="Y20" s="18" t="s">
        <v>88</v>
      </c>
      <c r="Z20" s="19" t="str">
        <f t="shared" si="18"/>
        <v>2</v>
      </c>
      <c r="AA20" s="17" t="s">
        <v>88</v>
      </c>
      <c r="AB20" s="18" t="s">
        <v>88</v>
      </c>
      <c r="AC20" s="19">
        <f t="shared" si="19"/>
        <v>0</v>
      </c>
      <c r="AD20" s="27"/>
      <c r="AE20" s="25"/>
      <c r="AF20" s="19"/>
      <c r="AG20" s="20">
        <f t="shared" ref="AG20:AG24" si="21">E20+H20+K20+N20+Q20+T20+W20+Z20+AC20+AF20</f>
        <v>14</v>
      </c>
      <c r="AH20" s="21">
        <f>'4.Spieltag'!AJ20</f>
        <v>39</v>
      </c>
      <c r="AI20" s="22">
        <f>'4.Spieltag'!AK20</f>
        <v>12</v>
      </c>
      <c r="AJ20" s="23">
        <f t="shared" ref="AJ20:AJ24" si="22">AG20+AH20</f>
        <v>53</v>
      </c>
      <c r="AK20" s="24">
        <f t="shared" si="10"/>
        <v>11</v>
      </c>
      <c r="AL20" s="1"/>
    </row>
    <row r="21" spans="1:38" ht="24.95" customHeight="1" thickBot="1" x14ac:dyDescent="0.25">
      <c r="A21" s="28">
        <f t="shared" si="20"/>
        <v>2</v>
      </c>
      <c r="B21" s="20" t="str">
        <f>'4.Spieltag'!B21</f>
        <v>shiny</v>
      </c>
      <c r="C21" s="17" t="s">
        <v>12</v>
      </c>
      <c r="D21" s="18" t="s">
        <v>88</v>
      </c>
      <c r="E21" s="19" t="str">
        <f t="shared" si="11"/>
        <v>2</v>
      </c>
      <c r="F21" s="17" t="s">
        <v>88</v>
      </c>
      <c r="G21" s="18" t="s">
        <v>12</v>
      </c>
      <c r="H21" s="19">
        <f t="shared" si="12"/>
        <v>0</v>
      </c>
      <c r="I21" s="17" t="s">
        <v>12</v>
      </c>
      <c r="J21" s="18" t="s">
        <v>88</v>
      </c>
      <c r="K21" s="19" t="str">
        <f t="shared" si="13"/>
        <v>5</v>
      </c>
      <c r="L21" s="17" t="s">
        <v>88</v>
      </c>
      <c r="M21" s="18" t="s">
        <v>12</v>
      </c>
      <c r="N21" s="19">
        <f t="shared" si="14"/>
        <v>0</v>
      </c>
      <c r="O21" s="17" t="s">
        <v>88</v>
      </c>
      <c r="P21" s="18" t="s">
        <v>12</v>
      </c>
      <c r="Q21" s="77">
        <f t="shared" si="15"/>
        <v>0</v>
      </c>
      <c r="R21" s="17" t="s">
        <v>88</v>
      </c>
      <c r="S21" s="18" t="s">
        <v>12</v>
      </c>
      <c r="T21" s="19">
        <f t="shared" si="16"/>
        <v>0</v>
      </c>
      <c r="U21" s="17" t="s">
        <v>12</v>
      </c>
      <c r="V21" s="18" t="s">
        <v>88</v>
      </c>
      <c r="W21" s="19" t="str">
        <f t="shared" si="17"/>
        <v>2</v>
      </c>
      <c r="X21" s="17" t="s">
        <v>12</v>
      </c>
      <c r="Y21" s="18" t="s">
        <v>88</v>
      </c>
      <c r="Z21" s="19">
        <f t="shared" si="18"/>
        <v>0</v>
      </c>
      <c r="AA21" s="17" t="s">
        <v>12</v>
      </c>
      <c r="AB21" s="18" t="s">
        <v>88</v>
      </c>
      <c r="AC21" s="19">
        <f t="shared" si="19"/>
        <v>0</v>
      </c>
      <c r="AD21" s="27"/>
      <c r="AE21" s="25"/>
      <c r="AF21" s="19"/>
      <c r="AG21" s="20">
        <f t="shared" si="21"/>
        <v>9</v>
      </c>
      <c r="AH21" s="21">
        <f>'4.Spieltag'!AJ21</f>
        <v>58</v>
      </c>
      <c r="AI21" s="22">
        <f>'4.Spieltag'!AK21</f>
        <v>2</v>
      </c>
      <c r="AJ21" s="23">
        <f t="shared" si="22"/>
        <v>67</v>
      </c>
      <c r="AK21" s="24">
        <f t="shared" si="10"/>
        <v>2</v>
      </c>
      <c r="AL21" s="1"/>
    </row>
    <row r="22" spans="1:38" ht="24.95" customHeight="1" thickBot="1" x14ac:dyDescent="0.25">
      <c r="A22" s="28">
        <f t="shared" si="20"/>
        <v>11</v>
      </c>
      <c r="B22" s="20" t="str">
        <f>'4.Spieltag'!B22</f>
        <v>Tanja04</v>
      </c>
      <c r="C22" s="17" t="s">
        <v>88</v>
      </c>
      <c r="D22" s="18" t="s">
        <v>88</v>
      </c>
      <c r="E22" s="19">
        <f t="shared" ref="E22" si="23">IF(OR(EXACT($C$7,C22)*(EXACT($D$7,D22)))=TRUE,$AO$9,IF(($D$7-$C$7=D22-C22),$AO$8,IF(OR(EXACT($C$7&gt;$D$7,C22&gt;D22)*EXACT($C$7=$D$7,C22=D22)*EXACT($C$7&lt;$D$7,C22&lt;D22)),$AO$7,0)))</f>
        <v>0</v>
      </c>
      <c r="F22" s="17" t="s">
        <v>89</v>
      </c>
      <c r="G22" s="18" t="s">
        <v>12</v>
      </c>
      <c r="H22" s="19">
        <f t="shared" ref="H22" si="24">IF(OR(EXACT($F$7,F22)*(EXACT($G$7,G22)))=TRUE,$AO$9,IF(($G$7-$F$7=G22-F22),$AO$8,IF(OR(EXACT($F$7&gt;$G$7,F22&gt;G22)*EXACT($F$7=$G$7,F22=G22)*EXACT($F$7&lt;$G$7,F22&lt;G22)),$AO$7,0)))</f>
        <v>0</v>
      </c>
      <c r="I22" s="17" t="s">
        <v>12</v>
      </c>
      <c r="J22" s="18" t="s">
        <v>89</v>
      </c>
      <c r="K22" s="19" t="str">
        <f t="shared" ref="K22" si="25">IF(OR(EXACT($I$7,I22)*(EXACT($J$7,J22)))=TRUE,$AO$9,IF(($J$7-$I$7=J22-I22),$AO$8,IF(OR(EXACT($I$7&gt;$J$7,I22&gt;J22)*EXACT($I$7=$J$7,I22=J22)*EXACT($I$7&lt;$J$7,I22&lt;J22)),$AO$7,0)))</f>
        <v>2</v>
      </c>
      <c r="L22" s="17" t="s">
        <v>88</v>
      </c>
      <c r="M22" s="18" t="s">
        <v>88</v>
      </c>
      <c r="N22" s="19">
        <f t="shared" ref="N22" si="26">IF(OR(EXACT($L$7,L22)*(EXACT($M$7,M22)))=TRUE,$AO$9,IF(($M$7-$L$7=M22-L22),$AO$8,IF(OR(EXACT($L$7&gt;$M$7,L22&gt;M22)*EXACT($L$7=$M$7,L22=M22)*EXACT($L$7&lt;$M$7,L22&lt;M22)),$AO$7,0)))</f>
        <v>0</v>
      </c>
      <c r="O22" s="17" t="s">
        <v>88</v>
      </c>
      <c r="P22" s="18" t="s">
        <v>12</v>
      </c>
      <c r="Q22" s="77">
        <f t="shared" ref="Q22" si="27">IF(OR(EXACT($O$7,O22)*(EXACT($P$7,P22)))=TRUE,$AO$9,IF(($P$7-$O$7=P22-O22),$AO$8,IF(OR(EXACT($O$7&gt;$P$7,O22&gt;P22)*EXACT($O$7=$P$7,O22=P22)*EXACT($O$7&lt;$P$7,O22&lt;P22)),$AO$7,0)))*4</f>
        <v>0</v>
      </c>
      <c r="R22" s="17" t="s">
        <v>12</v>
      </c>
      <c r="S22" s="18" t="s">
        <v>89</v>
      </c>
      <c r="T22" s="19" t="str">
        <f t="shared" ref="T22" si="28">IF(OR(EXACT($R$7,R22)*(EXACT($S$7,S22)))=TRUE,$AO$9,IF(($S$7-$R$7=S22-R22),$AO$8,IF(OR(EXACT($R$7&gt;$S$7,R22&gt;S22)*EXACT($R$7=$S$7,R22=S22)*EXACT($R$7&lt;$S$7,R22&lt;S22)),$AO$7,0)))</f>
        <v>3</v>
      </c>
      <c r="U22" s="17" t="s">
        <v>2</v>
      </c>
      <c r="V22" s="18" t="s">
        <v>89</v>
      </c>
      <c r="W22" s="19" t="str">
        <f t="shared" ref="W22" si="29">IF(OR(EXACT($U$7,U22)*(EXACT($V$7,V22)))=TRUE,$AO$9,IF(($V$7-$U$7=V22-U22),$AO$8,IF(OR(EXACT($U$7&gt;$V$7,U22&gt;V22)*EXACT($U$7=$V$7,U22=V22)*EXACT($U$7&lt;$V$7,U22&lt;V22)),$AO$7,0)))</f>
        <v>2</v>
      </c>
      <c r="X22" s="17" t="s">
        <v>88</v>
      </c>
      <c r="Y22" s="18" t="s">
        <v>12</v>
      </c>
      <c r="Z22" s="19" t="str">
        <f t="shared" ref="Z22" si="30">IF(OR(EXACT($X$7,X22)*(EXACT($Y$7,Y22)))=TRUE,$AO$9,IF(($Y$7-$X$7=Y22-X22),$AO$8,IF(OR(EXACT($X$7&gt;$Y$7,X22&gt;Y22)*EXACT($X$7=$Y$7,X22=Y22)*EXACT($X$7&lt;$Y$7,X22&lt;Y22)),$AO$7,0)))</f>
        <v>2</v>
      </c>
      <c r="AA22" s="17" t="s">
        <v>88</v>
      </c>
      <c r="AB22" s="18" t="s">
        <v>89</v>
      </c>
      <c r="AC22" s="19">
        <f t="shared" si="19"/>
        <v>0</v>
      </c>
      <c r="AD22" s="27"/>
      <c r="AE22" s="25"/>
      <c r="AF22" s="19"/>
      <c r="AG22" s="20">
        <f t="shared" si="21"/>
        <v>9</v>
      </c>
      <c r="AH22" s="21">
        <f>'4.Spieltag'!AJ22</f>
        <v>44</v>
      </c>
      <c r="AI22" s="22">
        <f>'4.Spieltag'!AK22</f>
        <v>8</v>
      </c>
      <c r="AJ22" s="23">
        <f t="shared" si="22"/>
        <v>53</v>
      </c>
      <c r="AK22" s="24">
        <f t="shared" si="10"/>
        <v>11</v>
      </c>
      <c r="AL22" s="1"/>
    </row>
    <row r="23" spans="1:38" ht="24.95" customHeight="1" thickBot="1" x14ac:dyDescent="0.25">
      <c r="A23" s="28">
        <f t="shared" si="20"/>
        <v>7</v>
      </c>
      <c r="B23" s="78" t="str">
        <f>'4.Spieltag'!B23</f>
        <v>Thomas Bülles</v>
      </c>
      <c r="C23" s="17" t="s">
        <v>12</v>
      </c>
      <c r="D23" s="18" t="s">
        <v>88</v>
      </c>
      <c r="E23" s="19" t="str">
        <f t="shared" si="11"/>
        <v>2</v>
      </c>
      <c r="F23" s="17" t="s">
        <v>89</v>
      </c>
      <c r="G23" s="18" t="s">
        <v>12</v>
      </c>
      <c r="H23" s="19">
        <f t="shared" si="12"/>
        <v>0</v>
      </c>
      <c r="I23" s="17" t="s">
        <v>88</v>
      </c>
      <c r="J23" s="18" t="s">
        <v>89</v>
      </c>
      <c r="K23" s="19" t="str">
        <f t="shared" si="13"/>
        <v>3</v>
      </c>
      <c r="L23" s="17" t="s">
        <v>12</v>
      </c>
      <c r="M23" s="18" t="s">
        <v>88</v>
      </c>
      <c r="N23" s="19" t="str">
        <f t="shared" si="14"/>
        <v>2</v>
      </c>
      <c r="O23" s="17" t="s">
        <v>89</v>
      </c>
      <c r="P23" s="18" t="s">
        <v>12</v>
      </c>
      <c r="Q23" s="77">
        <f t="shared" si="15"/>
        <v>0</v>
      </c>
      <c r="R23" s="17" t="s">
        <v>12</v>
      </c>
      <c r="S23" s="18" t="s">
        <v>88</v>
      </c>
      <c r="T23" s="19" t="str">
        <f t="shared" si="16"/>
        <v>2</v>
      </c>
      <c r="U23" s="17" t="s">
        <v>12</v>
      </c>
      <c r="V23" s="18" t="s">
        <v>89</v>
      </c>
      <c r="W23" s="19" t="str">
        <f t="shared" si="17"/>
        <v>5</v>
      </c>
      <c r="X23" s="17" t="s">
        <v>88</v>
      </c>
      <c r="Y23" s="18" t="s">
        <v>89</v>
      </c>
      <c r="Z23" s="19">
        <f t="shared" si="18"/>
        <v>0</v>
      </c>
      <c r="AA23" s="17" t="s">
        <v>12</v>
      </c>
      <c r="AB23" s="18" t="s">
        <v>88</v>
      </c>
      <c r="AC23" s="19">
        <f t="shared" si="19"/>
        <v>0</v>
      </c>
      <c r="AD23" s="27"/>
      <c r="AE23" s="25"/>
      <c r="AF23" s="19"/>
      <c r="AG23" s="20">
        <f t="shared" si="21"/>
        <v>14</v>
      </c>
      <c r="AH23" s="21">
        <f>'4.Spieltag'!AJ23</f>
        <v>41</v>
      </c>
      <c r="AI23" s="22">
        <f>'4.Spieltag'!AK23</f>
        <v>10</v>
      </c>
      <c r="AJ23" s="23">
        <f t="shared" si="22"/>
        <v>55</v>
      </c>
      <c r="AK23" s="24">
        <f t="shared" si="10"/>
        <v>7</v>
      </c>
      <c r="AL23" s="1"/>
    </row>
    <row r="24" spans="1:38" ht="24.95" customHeight="1" thickBot="1" x14ac:dyDescent="0.25">
      <c r="A24" s="28">
        <f t="shared" si="20"/>
        <v>10</v>
      </c>
      <c r="B24" s="20" t="str">
        <f>'4.Spieltag'!B24</f>
        <v>UltraGE</v>
      </c>
      <c r="C24" s="17" t="s">
        <v>12</v>
      </c>
      <c r="D24" s="18" t="s">
        <v>88</v>
      </c>
      <c r="E24" s="19" t="str">
        <f t="shared" si="11"/>
        <v>2</v>
      </c>
      <c r="F24" s="17" t="s">
        <v>88</v>
      </c>
      <c r="G24" s="18" t="s">
        <v>12</v>
      </c>
      <c r="H24" s="19">
        <f t="shared" si="12"/>
        <v>0</v>
      </c>
      <c r="I24" s="17" t="s">
        <v>88</v>
      </c>
      <c r="J24" s="18" t="s">
        <v>12</v>
      </c>
      <c r="K24" s="19">
        <f t="shared" si="13"/>
        <v>0</v>
      </c>
      <c r="L24" s="17" t="s">
        <v>12</v>
      </c>
      <c r="M24" s="18" t="s">
        <v>12</v>
      </c>
      <c r="N24" s="19">
        <f t="shared" si="14"/>
        <v>0</v>
      </c>
      <c r="O24" s="17" t="s">
        <v>88</v>
      </c>
      <c r="P24" s="18" t="s">
        <v>12</v>
      </c>
      <c r="Q24" s="77">
        <f t="shared" si="15"/>
        <v>0</v>
      </c>
      <c r="R24" s="17" t="s">
        <v>88</v>
      </c>
      <c r="S24" s="18" t="s">
        <v>12</v>
      </c>
      <c r="T24" s="19">
        <f t="shared" si="16"/>
        <v>0</v>
      </c>
      <c r="U24" s="17" t="s">
        <v>12</v>
      </c>
      <c r="V24" s="18" t="s">
        <v>88</v>
      </c>
      <c r="W24" s="19" t="str">
        <f t="shared" si="17"/>
        <v>2</v>
      </c>
      <c r="X24" s="17" t="s">
        <v>88</v>
      </c>
      <c r="Y24" s="18" t="s">
        <v>12</v>
      </c>
      <c r="Z24" s="19" t="str">
        <f t="shared" si="18"/>
        <v>2</v>
      </c>
      <c r="AA24" s="17" t="s">
        <v>2</v>
      </c>
      <c r="AB24" s="18" t="s">
        <v>88</v>
      </c>
      <c r="AC24" s="19">
        <f t="shared" si="19"/>
        <v>0</v>
      </c>
      <c r="AD24" s="27"/>
      <c r="AE24" s="25"/>
      <c r="AF24" s="19"/>
      <c r="AG24" s="20">
        <f t="shared" si="21"/>
        <v>6</v>
      </c>
      <c r="AH24" s="21">
        <f>'4.Spieltag'!AJ24</f>
        <v>48</v>
      </c>
      <c r="AI24" s="22">
        <f>'4.Spieltag'!AK24</f>
        <v>7</v>
      </c>
      <c r="AJ24" s="23">
        <f t="shared" si="22"/>
        <v>54</v>
      </c>
      <c r="AK24" s="24">
        <f t="shared" si="10"/>
        <v>10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2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2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9">
    <sortCondition ref="A8:A29"/>
    <sortCondition ref="B8:B29"/>
  </sortState>
  <phoneticPr fontId="0" type="noConversion"/>
  <conditionalFormatting sqref="A1:A3 A5:A26 A31:A1048576">
    <cfRule type="colorScale" priority="107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52" priority="5">
      <formula>($AG8&gt;40)</formula>
    </cfRule>
  </conditionalFormatting>
  <conditionalFormatting sqref="C4 F4 I4 L4 O4 R4 U4 AA4 I6 O6 R6 U6 X6 AA6">
    <cfRule type="cellIs" dxfId="151" priority="2" operator="equal">
      <formula>"Schalke 04"</formula>
    </cfRule>
  </conditionalFormatting>
  <conditionalFormatting sqref="X4 C6 F6 L6">
    <cfRule type="cellIs" dxfId="150" priority="1" operator="equal">
      <formula>"Schalke 04"</formula>
    </cfRule>
  </conditionalFormatting>
  <conditionalFormatting sqref="AG1:AG26 AG28:AG1048576">
    <cfRule type="top10" dxfId="149" priority="1548" rank="3"/>
  </conditionalFormatting>
  <conditionalFormatting sqref="AL6:AL10">
    <cfRule type="top10" dxfId="148" priority="1082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O104"/>
  <sheetViews>
    <sheetView topLeftCell="A3" workbookViewId="0">
      <selection activeCell="AD7" sqref="AD7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D1" s="16"/>
      <c r="AE1" s="65"/>
      <c r="AF1" s="65"/>
      <c r="AK1" s="31"/>
    </row>
    <row r="2" spans="1:41" ht="12" x14ac:dyDescent="0.2">
      <c r="B2" s="16"/>
      <c r="F2" s="1"/>
      <c r="I2" s="13"/>
      <c r="AD2" s="16"/>
      <c r="AE2" s="66"/>
      <c r="AF2" s="66"/>
    </row>
    <row r="3" spans="1:41" ht="12" x14ac:dyDescent="0.2">
      <c r="B3" s="16"/>
      <c r="AD3" s="16"/>
      <c r="AE3" s="65"/>
      <c r="AF3" s="65"/>
    </row>
    <row r="4" spans="1:41" ht="16.5" thickBot="1" x14ac:dyDescent="0.3">
      <c r="A4" s="2" t="s">
        <v>19</v>
      </c>
      <c r="B4" s="16"/>
      <c r="C4" s="16" t="s">
        <v>75</v>
      </c>
      <c r="F4" s="16" t="s">
        <v>83</v>
      </c>
      <c r="I4" s="16" t="s">
        <v>76</v>
      </c>
      <c r="L4" s="16" t="s">
        <v>82</v>
      </c>
      <c r="O4" s="16" t="s">
        <v>86</v>
      </c>
      <c r="R4" s="16" t="s">
        <v>11</v>
      </c>
      <c r="U4" s="16" t="s">
        <v>67</v>
      </c>
      <c r="X4" s="16" t="s">
        <v>74</v>
      </c>
      <c r="AA4" s="16" t="s">
        <v>79</v>
      </c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85</v>
      </c>
      <c r="F6" s="16" t="s">
        <v>81</v>
      </c>
      <c r="I6" s="16" t="s">
        <v>78</v>
      </c>
      <c r="L6" s="16" t="s">
        <v>73</v>
      </c>
      <c r="O6" s="16" t="s">
        <v>72</v>
      </c>
      <c r="R6" s="16" t="s">
        <v>80</v>
      </c>
      <c r="U6" s="16" t="s">
        <v>84</v>
      </c>
      <c r="X6" s="16" t="s">
        <v>77</v>
      </c>
      <c r="AA6" s="16" t="s">
        <v>87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 t="s">
        <v>12</v>
      </c>
      <c r="D7" s="68" t="s">
        <v>88</v>
      </c>
      <c r="E7" s="69" t="s">
        <v>1</v>
      </c>
      <c r="F7" s="68" t="s">
        <v>88</v>
      </c>
      <c r="G7" s="68" t="s">
        <v>88</v>
      </c>
      <c r="H7" s="69" t="s">
        <v>1</v>
      </c>
      <c r="I7" s="68" t="s">
        <v>88</v>
      </c>
      <c r="J7" s="68" t="s">
        <v>88</v>
      </c>
      <c r="K7" s="69" t="s">
        <v>1</v>
      </c>
      <c r="L7" s="68" t="s">
        <v>88</v>
      </c>
      <c r="M7" s="68" t="s">
        <v>2</v>
      </c>
      <c r="N7" s="69" t="s">
        <v>1</v>
      </c>
      <c r="O7" s="68" t="s">
        <v>12</v>
      </c>
      <c r="P7" s="68" t="s">
        <v>88</v>
      </c>
      <c r="Q7" s="69" t="s">
        <v>1</v>
      </c>
      <c r="R7" s="68" t="s">
        <v>91</v>
      </c>
      <c r="S7" s="68" t="s">
        <v>2</v>
      </c>
      <c r="T7" s="69" t="s">
        <v>1</v>
      </c>
      <c r="U7" s="68" t="s">
        <v>2</v>
      </c>
      <c r="V7" s="68" t="s">
        <v>89</v>
      </c>
      <c r="W7" s="69" t="s">
        <v>1</v>
      </c>
      <c r="X7" s="68" t="s">
        <v>13</v>
      </c>
      <c r="Y7" s="68" t="s">
        <v>88</v>
      </c>
      <c r="Z7" s="69" t="s">
        <v>1</v>
      </c>
      <c r="AA7" s="68" t="s">
        <v>99</v>
      </c>
      <c r="AB7" s="68" t="s">
        <v>89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15</v>
      </c>
      <c r="B8" s="20" t="str">
        <f>'5.Spieltag'!B8</f>
        <v>atschi91</v>
      </c>
      <c r="C8" s="17" t="s">
        <v>12</v>
      </c>
      <c r="D8" s="18" t="s">
        <v>89</v>
      </c>
      <c r="E8" s="19" t="str">
        <f t="shared" ref="E8" si="1">IF(OR(EXACT($C$7,C8)*(EXACT($D$7,D8)))=TRUE,$AO$9,IF(($D$7-$C$7=D8-C8),$AO$8,IF(OR(EXACT($C$7&gt;$D$7,C8&gt;D8)*EXACT($C$7=$D$7,C8=D8)*EXACT($C$7&lt;$D$7,C8&lt;D8)),$AO$7,0)))</f>
        <v>2</v>
      </c>
      <c r="F8" s="17" t="s">
        <v>89</v>
      </c>
      <c r="G8" s="18" t="s">
        <v>88</v>
      </c>
      <c r="H8" s="19">
        <f t="shared" ref="H8" si="2">IF(OR(EXACT($F$7,F8)*(EXACT($G$7,G8)))=TRUE,$AO$9,IF(($G$7-$F$7=G8-F8),$AO$8,IF(OR(EXACT($F$7&gt;$G$7,F8&gt;G8)*EXACT($F$7=$G$7,F8=G8)*EXACT($F$7&lt;$G$7,F8&lt;G8)),$AO$7,0)))</f>
        <v>0</v>
      </c>
      <c r="I8" s="17" t="s">
        <v>12</v>
      </c>
      <c r="J8" s="18" t="s">
        <v>88</v>
      </c>
      <c r="K8" s="19">
        <f t="shared" ref="K8" si="3">IF(OR(EXACT($I$7,I8)*(EXACT($J$7,J8)))=TRUE,$AO$9,IF(($J$7-$I$7=J8-I8),$AO$8,IF(OR(EXACT($I$7&gt;$J$7,I8&gt;J8)*EXACT($I$7=$J$7,I8=J8)*EXACT($I$7&lt;$J$7,I8&lt;J8)),$AO$7,0)))</f>
        <v>0</v>
      </c>
      <c r="L8" s="17" t="s">
        <v>89</v>
      </c>
      <c r="M8" s="18" t="s">
        <v>12</v>
      </c>
      <c r="N8" s="19" t="str">
        <f t="shared" ref="N8" si="4">IF(OR(EXACT($L$7,L8)*(EXACT($M$7,M8)))=TRUE,$AO$9,IF(($M$7-$L$7=M8-L8),$AO$8,IF(OR(EXACT($L$7&gt;$M$7,L8&gt;M8)*EXACT($L$7=$M$7,L8=M8)*EXACT($L$7&lt;$M$7,L8&lt;M8)),$AO$7,0)))</f>
        <v>3</v>
      </c>
      <c r="O8" s="17" t="s">
        <v>88</v>
      </c>
      <c r="P8" s="18" t="s">
        <v>2</v>
      </c>
      <c r="Q8" s="19">
        <f t="shared" ref="Q8" si="5">IF(OR(EXACT($O$7,O8)*(EXACT($P$7,P8)))=TRUE,$AO$9,IF(($P$7-$O$7=P8-O8),$AO$8,IF(OR(EXACT($O$7&gt;$P$7,O8&gt;P8)*EXACT($O$7=$P$7,O8=P8)*EXACT($O$7&lt;$P$7,O8&lt;P8)),$AO$7,0)))</f>
        <v>0</v>
      </c>
      <c r="R8" s="17" t="s">
        <v>2</v>
      </c>
      <c r="S8" s="18" t="s">
        <v>89</v>
      </c>
      <c r="T8" s="77">
        <f>IF(OR(EXACT($R$7,R8)*(EXACT($S$7,S8)))=TRUE,$AO$9,IF(($S$7-$R$7=S8-R8),$AO$8,IF(OR(EXACT($R$7&gt;$S$7,R8&gt;S8)*EXACT($R$7=$S$7,R8=S8)*EXACT($R$7&lt;$S$7,R8&lt;S8)),$AO$7,0)))*4</f>
        <v>8</v>
      </c>
      <c r="U8" s="17" t="s">
        <v>12</v>
      </c>
      <c r="V8" s="18" t="s">
        <v>89</v>
      </c>
      <c r="W8" s="19" t="str">
        <f t="shared" ref="W8" si="6">IF(OR(EXACT($U$7,U8)*(EXACT($V$7,V8)))=TRUE,$AO$9,IF(($V$7-$U$7=V8-U8),$AO$8,IF(OR(EXACT($U$7&gt;$V$7,U8&gt;V8)*EXACT($U$7=$V$7,U8=V8)*EXACT($U$7&lt;$V$7,U8&lt;V8)),$AO$7,0)))</f>
        <v>2</v>
      </c>
      <c r="X8" s="17" t="s">
        <v>12</v>
      </c>
      <c r="Y8" s="18" t="s">
        <v>88</v>
      </c>
      <c r="Z8" s="19" t="str">
        <f t="shared" ref="Z8" si="7">IF(OR(EXACT($X$7,X8)*(EXACT($Y$7,Y8)))=TRUE,$AO$9,IF(($Y$7-$X$7=Y8-X8),$AO$8,IF(OR(EXACT($X$7&gt;$Y$7,X8&gt;Y8)*EXACT($X$7=$Y$7,X8=Y8)*EXACT($X$7&lt;$Y$7,X8&lt;Y8)),$AO$7,0)))</f>
        <v>2</v>
      </c>
      <c r="AA8" s="17" t="s">
        <v>12</v>
      </c>
      <c r="AB8" s="18" t="s">
        <v>88</v>
      </c>
      <c r="AC8" s="19" t="str">
        <f>IF(OR(EXACT($AA$7,AA8)*(EXACT($AB$7,AB8)))=TRUE,$AO$9,IF(($AB$7-$AA$7=AB8-AA8),$AO$8,IF(OR(EXACT($AA$7&gt;$AB$7,AA8&gt;AB8)*EXACT($AA$7=$AB$7,AA8=AB8)*EXACT($AA$7&lt;$AB$7,AA8&lt;AB8)),$AO$7,0)))</f>
        <v>2</v>
      </c>
      <c r="AD8" s="27"/>
      <c r="AE8" s="25"/>
      <c r="AF8" s="19"/>
      <c r="AG8" s="20">
        <f t="shared" ref="AG8:AG19" si="8">E8+H8+K8+N8+Q8+T8+W8+Z8+AC8+AF8</f>
        <v>19</v>
      </c>
      <c r="AH8" s="21">
        <f>'5.Spieltag'!AJ8</f>
        <v>39</v>
      </c>
      <c r="AI8" s="22">
        <f>'5.Spieltag'!AK8</f>
        <v>15</v>
      </c>
      <c r="AJ8" s="23">
        <f t="shared" ref="AJ8:AJ19" si="9">AG8+AH8</f>
        <v>58</v>
      </c>
      <c r="AK8" s="24">
        <f t="shared" ref="AK8:AK24" si="10">RANK(AJ8,$AJ$8:$AJ$26)</f>
        <v>15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'5.Spieltag'!B9</f>
        <v>Delze1312</v>
      </c>
      <c r="C9" s="17" t="s">
        <v>12</v>
      </c>
      <c r="D9" s="18" t="s">
        <v>88</v>
      </c>
      <c r="E9" s="19" t="str">
        <f t="shared" ref="E9:E24" si="11">IF(OR(EXACT($C$7,C9)*(EXACT($D$7,D9)))=TRUE,$AO$9,IF(($D$7-$C$7=D9-C9),$AO$8,IF(OR(EXACT($C$7&gt;$D$7,C9&gt;D9)*EXACT($C$7=$D$7,C9=D9)*EXACT($C$7&lt;$D$7,C9&lt;D9)),$AO$7,0)))</f>
        <v>5</v>
      </c>
      <c r="F9" s="17" t="s">
        <v>88</v>
      </c>
      <c r="G9" s="18" t="s">
        <v>88</v>
      </c>
      <c r="H9" s="19" t="str">
        <f t="shared" ref="H9:H24" si="12">IF(OR(EXACT($F$7,F9)*(EXACT($G$7,G9)))=TRUE,$AO$9,IF(($G$7-$F$7=G9-F9),$AO$8,IF(OR(EXACT($F$7&gt;$G$7,F9&gt;G9)*EXACT($F$7=$G$7,F9=G9)*EXACT($F$7&lt;$G$7,F9&lt;G9)),$AO$7,0)))</f>
        <v>5</v>
      </c>
      <c r="I9" s="17" t="s">
        <v>12</v>
      </c>
      <c r="J9" s="18" t="s">
        <v>88</v>
      </c>
      <c r="K9" s="19">
        <f t="shared" ref="K9:K24" si="13">IF(OR(EXACT($I$7,I9)*(EXACT($J$7,J9)))=TRUE,$AO$9,IF(($J$7-$I$7=J9-I9),$AO$8,IF(OR(EXACT($I$7&gt;$J$7,I9&gt;J9)*EXACT($I$7=$J$7,I9=J9)*EXACT($I$7&lt;$J$7,I9&lt;J9)),$AO$7,0)))</f>
        <v>0</v>
      </c>
      <c r="L9" s="17" t="s">
        <v>88</v>
      </c>
      <c r="M9" s="18" t="s">
        <v>12</v>
      </c>
      <c r="N9" s="19" t="str">
        <f t="shared" ref="N9:N24" si="14">IF(OR(EXACT($L$7,L9)*(EXACT($M$7,M9)))=TRUE,$AO$9,IF(($M$7-$L$7=M9-L9),$AO$8,IF(OR(EXACT($L$7&gt;$M$7,L9&gt;M9)*EXACT($L$7=$M$7,L9=M9)*EXACT($L$7&lt;$M$7,L9&lt;M9)),$AO$7,0)))</f>
        <v>2</v>
      </c>
      <c r="O9" s="17" t="s">
        <v>88</v>
      </c>
      <c r="P9" s="18" t="s">
        <v>2</v>
      </c>
      <c r="Q9" s="19">
        <f t="shared" ref="Q9:Q24" si="15">IF(OR(EXACT($O$7,O9)*(EXACT($P$7,P9)))=TRUE,$AO$9,IF(($P$7-$O$7=P9-O9),$AO$8,IF(OR(EXACT($O$7&gt;$P$7,O9&gt;P9)*EXACT($O$7=$P$7,O9=P9)*EXACT($O$7&lt;$P$7,O9&lt;P9)),$AO$7,0)))</f>
        <v>0</v>
      </c>
      <c r="R9" s="17" t="s">
        <v>12</v>
      </c>
      <c r="S9" s="18" t="s">
        <v>89</v>
      </c>
      <c r="T9" s="77">
        <f t="shared" ref="T9:T24" si="16">IF(OR(EXACT($R$7,R9)*(EXACT($S$7,S9)))=TRUE,$AO$9,IF(($S$7-$R$7=S9-R9),$AO$8,IF(OR(EXACT($R$7&gt;$S$7,R9&gt;S9)*EXACT($R$7=$S$7,R9=S9)*EXACT($R$7&lt;$S$7,R9&lt;S9)),$AO$7,0)))*4</f>
        <v>8</v>
      </c>
      <c r="U9" s="17" t="s">
        <v>12</v>
      </c>
      <c r="V9" s="18" t="s">
        <v>88</v>
      </c>
      <c r="W9" s="19" t="str">
        <f t="shared" ref="W9:W24" si="17">IF(OR(EXACT($U$7,U9)*(EXACT($V$7,V9)))=TRUE,$AO$9,IF(($V$7-$U$7=V9-U9),$AO$8,IF(OR(EXACT($U$7&gt;$V$7,U9&gt;V9)*EXACT($U$7=$V$7,U9=V9)*EXACT($U$7&lt;$V$7,U9&lt;V9)),$AO$7,0)))</f>
        <v>2</v>
      </c>
      <c r="X9" s="17" t="s">
        <v>12</v>
      </c>
      <c r="Y9" s="18" t="s">
        <v>12</v>
      </c>
      <c r="Z9" s="19">
        <f t="shared" ref="Z9:Z24" si="18">IF(OR(EXACT($X$7,X9)*(EXACT($Y$7,Y9)))=TRUE,$AO$9,IF(($Y$7-$X$7=Y9-X9),$AO$8,IF(OR(EXACT($X$7&gt;$Y$7,X9&gt;Y9)*EXACT($X$7=$Y$7,X9=Y9)*EXACT($X$7&lt;$Y$7,X9&lt;Y9)),$AO$7,0)))</f>
        <v>0</v>
      </c>
      <c r="AA9" s="17" t="s">
        <v>88</v>
      </c>
      <c r="AB9" s="18" t="s">
        <v>88</v>
      </c>
      <c r="AC9" s="19">
        <f t="shared" ref="AC9:AC24" si="19">IF(OR(EXACT($AA$7,AA9)*(EXACT($AB$7,AB9)))=TRUE,$AO$9,IF(($AB$7-$AA$7=AB9-AA9),$AO$8,IF(OR(EXACT($AA$7&gt;$AB$7,AA9&gt;AB9)*EXACT($AA$7=$AB$7,AA9=AB9)*EXACT($AA$7&lt;$AB$7,AA9&lt;AB9)),$AO$7,0)))</f>
        <v>0</v>
      </c>
      <c r="AD9" s="27"/>
      <c r="AE9" s="25"/>
      <c r="AF9" s="19"/>
      <c r="AG9" s="20">
        <f t="shared" si="8"/>
        <v>22</v>
      </c>
      <c r="AH9" s="21">
        <f>'5.Spieltag'!AJ9</f>
        <v>67</v>
      </c>
      <c r="AI9" s="22">
        <f>'5.Spieltag'!AK9</f>
        <v>2</v>
      </c>
      <c r="AJ9" s="23">
        <f t="shared" si="9"/>
        <v>89</v>
      </c>
      <c r="AK9" s="24">
        <f t="shared" si="10"/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1</v>
      </c>
      <c r="B10" s="20" t="str">
        <f>'5.Spieltag'!B10</f>
        <v>FlorianS04</v>
      </c>
      <c r="C10" s="17" t="s">
        <v>12</v>
      </c>
      <c r="D10" s="18" t="s">
        <v>89</v>
      </c>
      <c r="E10" s="19" t="str">
        <f t="shared" si="11"/>
        <v>2</v>
      </c>
      <c r="F10" s="17" t="s">
        <v>88</v>
      </c>
      <c r="G10" s="18" t="s">
        <v>88</v>
      </c>
      <c r="H10" s="19" t="str">
        <f t="shared" si="12"/>
        <v>5</v>
      </c>
      <c r="I10" s="17" t="s">
        <v>88</v>
      </c>
      <c r="J10" s="18" t="s">
        <v>12</v>
      </c>
      <c r="K10" s="19">
        <f t="shared" si="13"/>
        <v>0</v>
      </c>
      <c r="L10" s="17" t="s">
        <v>12</v>
      </c>
      <c r="M10" s="18" t="s">
        <v>88</v>
      </c>
      <c r="N10" s="19">
        <f t="shared" si="14"/>
        <v>0</v>
      </c>
      <c r="O10" s="17" t="s">
        <v>88</v>
      </c>
      <c r="P10" s="18" t="s">
        <v>91</v>
      </c>
      <c r="Q10" s="19">
        <f t="shared" si="15"/>
        <v>0</v>
      </c>
      <c r="R10" s="17" t="s">
        <v>88</v>
      </c>
      <c r="S10" s="18" t="s">
        <v>89</v>
      </c>
      <c r="T10" s="77">
        <f t="shared" si="16"/>
        <v>12</v>
      </c>
      <c r="U10" s="17" t="s">
        <v>12</v>
      </c>
      <c r="V10" s="18" t="s">
        <v>2</v>
      </c>
      <c r="W10" s="19">
        <f t="shared" si="17"/>
        <v>0</v>
      </c>
      <c r="X10" s="17" t="s">
        <v>88</v>
      </c>
      <c r="Y10" s="18" t="s">
        <v>2</v>
      </c>
      <c r="Z10" s="19">
        <f t="shared" si="18"/>
        <v>0</v>
      </c>
      <c r="AA10" s="17" t="s">
        <v>88</v>
      </c>
      <c r="AB10" s="18" t="s">
        <v>88</v>
      </c>
      <c r="AC10" s="19">
        <f t="shared" si="19"/>
        <v>0</v>
      </c>
      <c r="AD10" s="27"/>
      <c r="AE10" s="25"/>
      <c r="AF10" s="19"/>
      <c r="AG10" s="20">
        <f t="shared" si="8"/>
        <v>19</v>
      </c>
      <c r="AH10" s="21">
        <f>'5.Spieltag'!AJ10</f>
        <v>74</v>
      </c>
      <c r="AI10" s="22">
        <f>'5.Spieltag'!AK10</f>
        <v>1</v>
      </c>
      <c r="AJ10" s="23">
        <f t="shared" si="9"/>
        <v>93</v>
      </c>
      <c r="AK10" s="24">
        <f t="shared" si="10"/>
        <v>1</v>
      </c>
      <c r="AL10" s="72"/>
    </row>
    <row r="11" spans="1:41" ht="24.95" customHeight="1" thickBot="1" x14ac:dyDescent="0.25">
      <c r="A11" s="28">
        <f t="shared" si="0"/>
        <v>3</v>
      </c>
      <c r="B11" s="20" t="str">
        <f>'5.Spieltag'!B11</f>
        <v>Franzi04</v>
      </c>
      <c r="C11" s="17" t="s">
        <v>88</v>
      </c>
      <c r="D11" s="18" t="s">
        <v>12</v>
      </c>
      <c r="E11" s="19">
        <f t="shared" si="11"/>
        <v>0</v>
      </c>
      <c r="F11" s="17" t="s">
        <v>12</v>
      </c>
      <c r="G11" s="18" t="s">
        <v>12</v>
      </c>
      <c r="H11" s="19" t="str">
        <f t="shared" si="12"/>
        <v>3</v>
      </c>
      <c r="I11" s="17" t="s">
        <v>12</v>
      </c>
      <c r="J11" s="18" t="s">
        <v>12</v>
      </c>
      <c r="K11" s="19" t="str">
        <f t="shared" si="13"/>
        <v>3</v>
      </c>
      <c r="L11" s="17" t="s">
        <v>88</v>
      </c>
      <c r="M11" s="18" t="s">
        <v>12</v>
      </c>
      <c r="N11" s="19" t="str">
        <f t="shared" si="14"/>
        <v>2</v>
      </c>
      <c r="O11" s="17" t="s">
        <v>89</v>
      </c>
      <c r="P11" s="18" t="s">
        <v>12</v>
      </c>
      <c r="Q11" s="19">
        <f t="shared" si="15"/>
        <v>0</v>
      </c>
      <c r="R11" s="17" t="s">
        <v>12</v>
      </c>
      <c r="S11" s="18" t="s">
        <v>88</v>
      </c>
      <c r="T11" s="77">
        <f t="shared" si="16"/>
        <v>12</v>
      </c>
      <c r="U11" s="17" t="s">
        <v>88</v>
      </c>
      <c r="V11" s="18" t="s">
        <v>12</v>
      </c>
      <c r="W11" s="19">
        <f t="shared" si="17"/>
        <v>0</v>
      </c>
      <c r="X11" s="17" t="s">
        <v>88</v>
      </c>
      <c r="Y11" s="18" t="s">
        <v>12</v>
      </c>
      <c r="Z11" s="19">
        <f t="shared" si="18"/>
        <v>0</v>
      </c>
      <c r="AA11" s="17" t="s">
        <v>12</v>
      </c>
      <c r="AB11" s="18" t="s">
        <v>88</v>
      </c>
      <c r="AC11" s="19" t="str">
        <f t="shared" si="19"/>
        <v>2</v>
      </c>
      <c r="AD11" s="27"/>
      <c r="AE11" s="25"/>
      <c r="AF11" s="19"/>
      <c r="AG11" s="20">
        <f t="shared" si="8"/>
        <v>22</v>
      </c>
      <c r="AH11" s="21">
        <f>'5.Spieltag'!AJ11</f>
        <v>66</v>
      </c>
      <c r="AI11" s="22">
        <f>'5.Spieltag'!AK11</f>
        <v>4</v>
      </c>
      <c r="AJ11" s="23">
        <f t="shared" si="9"/>
        <v>88</v>
      </c>
      <c r="AK11" s="24">
        <f t="shared" si="10"/>
        <v>3</v>
      </c>
      <c r="AL11" s="1"/>
    </row>
    <row r="12" spans="1:41" ht="24.95" customHeight="1" thickBot="1" x14ac:dyDescent="0.25">
      <c r="A12" s="28">
        <f t="shared" si="0"/>
        <v>10</v>
      </c>
      <c r="B12" s="20" t="str">
        <f>'5.Spieltag'!B12</f>
        <v>jupp04</v>
      </c>
      <c r="C12" s="17" t="s">
        <v>12</v>
      </c>
      <c r="D12" s="18" t="s">
        <v>88</v>
      </c>
      <c r="E12" s="19" t="str">
        <f t="shared" si="11"/>
        <v>5</v>
      </c>
      <c r="F12" s="17" t="s">
        <v>12</v>
      </c>
      <c r="G12" s="18" t="s">
        <v>88</v>
      </c>
      <c r="H12" s="19">
        <f t="shared" si="12"/>
        <v>0</v>
      </c>
      <c r="I12" s="17" t="s">
        <v>12</v>
      </c>
      <c r="J12" s="18" t="s">
        <v>12</v>
      </c>
      <c r="K12" s="19" t="str">
        <f t="shared" si="13"/>
        <v>3</v>
      </c>
      <c r="L12" s="17" t="s">
        <v>88</v>
      </c>
      <c r="M12" s="18" t="s">
        <v>2</v>
      </c>
      <c r="N12" s="19" t="str">
        <f t="shared" si="14"/>
        <v>5</v>
      </c>
      <c r="O12" s="17" t="s">
        <v>89</v>
      </c>
      <c r="P12" s="18" t="s">
        <v>2</v>
      </c>
      <c r="Q12" s="19">
        <f t="shared" si="15"/>
        <v>0</v>
      </c>
      <c r="R12" s="17" t="s">
        <v>12</v>
      </c>
      <c r="S12" s="18" t="s">
        <v>88</v>
      </c>
      <c r="T12" s="77">
        <f t="shared" si="16"/>
        <v>12</v>
      </c>
      <c r="U12" s="17" t="s">
        <v>12</v>
      </c>
      <c r="V12" s="18" t="s">
        <v>12</v>
      </c>
      <c r="W12" s="19">
        <f t="shared" si="17"/>
        <v>0</v>
      </c>
      <c r="X12" s="17" t="s">
        <v>12</v>
      </c>
      <c r="Y12" s="18" t="s">
        <v>88</v>
      </c>
      <c r="Z12" s="19" t="str">
        <f t="shared" si="18"/>
        <v>2</v>
      </c>
      <c r="AA12" s="17" t="s">
        <v>2</v>
      </c>
      <c r="AB12" s="18" t="s">
        <v>12</v>
      </c>
      <c r="AC12" s="19" t="str">
        <f t="shared" si="19"/>
        <v>2</v>
      </c>
      <c r="AD12" s="26"/>
      <c r="AE12" s="25"/>
      <c r="AF12" s="19"/>
      <c r="AG12" s="20">
        <f t="shared" si="8"/>
        <v>29</v>
      </c>
      <c r="AH12" s="21">
        <f>'5.Spieltag'!AJ12</f>
        <v>44</v>
      </c>
      <c r="AI12" s="22">
        <f>'5.Spieltag'!AK12</f>
        <v>14</v>
      </c>
      <c r="AJ12" s="23">
        <f t="shared" si="9"/>
        <v>73</v>
      </c>
      <c r="AK12" s="24">
        <f t="shared" si="10"/>
        <v>10</v>
      </c>
      <c r="AL12" s="1"/>
    </row>
    <row r="13" spans="1:41" ht="24.95" customHeight="1" thickBot="1" x14ac:dyDescent="0.25">
      <c r="A13" s="28">
        <f t="shared" si="0"/>
        <v>9</v>
      </c>
      <c r="B13" s="78" t="str">
        <f>'5.Spieltag'!B13</f>
        <v>Lola04</v>
      </c>
      <c r="C13" s="17" t="s">
        <v>2</v>
      </c>
      <c r="D13" s="18" t="s">
        <v>88</v>
      </c>
      <c r="E13" s="19" t="str">
        <f t="shared" si="11"/>
        <v>2</v>
      </c>
      <c r="F13" s="17" t="s">
        <v>12</v>
      </c>
      <c r="G13" s="18" t="s">
        <v>89</v>
      </c>
      <c r="H13" s="19">
        <f t="shared" si="12"/>
        <v>0</v>
      </c>
      <c r="I13" s="17" t="s">
        <v>12</v>
      </c>
      <c r="J13" s="18" t="s">
        <v>88</v>
      </c>
      <c r="K13" s="19">
        <f t="shared" si="13"/>
        <v>0</v>
      </c>
      <c r="L13" s="17" t="s">
        <v>88</v>
      </c>
      <c r="M13" s="18" t="s">
        <v>12</v>
      </c>
      <c r="N13" s="19" t="str">
        <f t="shared" si="14"/>
        <v>2</v>
      </c>
      <c r="O13" s="17" t="s">
        <v>88</v>
      </c>
      <c r="P13" s="18" t="s">
        <v>91</v>
      </c>
      <c r="Q13" s="19">
        <f t="shared" si="15"/>
        <v>0</v>
      </c>
      <c r="R13" s="17" t="s">
        <v>12</v>
      </c>
      <c r="S13" s="18" t="s">
        <v>88</v>
      </c>
      <c r="T13" s="77">
        <f t="shared" si="16"/>
        <v>12</v>
      </c>
      <c r="U13" s="17" t="s">
        <v>12</v>
      </c>
      <c r="V13" s="18" t="s">
        <v>89</v>
      </c>
      <c r="W13" s="19" t="str">
        <f t="shared" si="17"/>
        <v>2</v>
      </c>
      <c r="X13" s="17" t="s">
        <v>12</v>
      </c>
      <c r="Y13" s="18" t="s">
        <v>88</v>
      </c>
      <c r="Z13" s="19" t="str">
        <f t="shared" si="18"/>
        <v>2</v>
      </c>
      <c r="AA13" s="17" t="s">
        <v>2</v>
      </c>
      <c r="AB13" s="18" t="s">
        <v>88</v>
      </c>
      <c r="AC13" s="19" t="str">
        <f t="shared" si="19"/>
        <v>2</v>
      </c>
      <c r="AD13" s="27"/>
      <c r="AE13" s="25"/>
      <c r="AF13" s="19"/>
      <c r="AG13" s="20">
        <f t="shared" si="8"/>
        <v>22</v>
      </c>
      <c r="AH13" s="21">
        <f>'5.Spieltag'!AJ13</f>
        <v>55</v>
      </c>
      <c r="AI13" s="22">
        <f>'5.Spieltag'!AK13</f>
        <v>7</v>
      </c>
      <c r="AJ13" s="23">
        <f t="shared" si="9"/>
        <v>77</v>
      </c>
      <c r="AK13" s="24">
        <f t="shared" si="10"/>
        <v>9</v>
      </c>
      <c r="AL13" s="1"/>
    </row>
    <row r="14" spans="1:41" ht="24.95" customHeight="1" thickBot="1" x14ac:dyDescent="0.25">
      <c r="A14" s="28">
        <f t="shared" si="0"/>
        <v>6</v>
      </c>
      <c r="B14" s="20" t="str">
        <f>'5.Spieltag'!B14</f>
        <v>Master1</v>
      </c>
      <c r="C14" s="17" t="s">
        <v>2</v>
      </c>
      <c r="D14" s="18" t="s">
        <v>88</v>
      </c>
      <c r="E14" s="19" t="str">
        <f t="shared" si="11"/>
        <v>2</v>
      </c>
      <c r="F14" s="17" t="s">
        <v>12</v>
      </c>
      <c r="G14" s="18" t="s">
        <v>12</v>
      </c>
      <c r="H14" s="19" t="str">
        <f t="shared" si="12"/>
        <v>3</v>
      </c>
      <c r="I14" s="17" t="s">
        <v>88</v>
      </c>
      <c r="J14" s="18" t="s">
        <v>88</v>
      </c>
      <c r="K14" s="19" t="str">
        <f t="shared" si="13"/>
        <v>5</v>
      </c>
      <c r="L14" s="17" t="s">
        <v>88</v>
      </c>
      <c r="M14" s="18" t="s">
        <v>12</v>
      </c>
      <c r="N14" s="19" t="str">
        <f t="shared" si="14"/>
        <v>2</v>
      </c>
      <c r="O14" s="17" t="s">
        <v>88</v>
      </c>
      <c r="P14" s="18" t="s">
        <v>2</v>
      </c>
      <c r="Q14" s="19">
        <f t="shared" si="15"/>
        <v>0</v>
      </c>
      <c r="R14" s="17" t="s">
        <v>12</v>
      </c>
      <c r="S14" s="18" t="s">
        <v>88</v>
      </c>
      <c r="T14" s="77">
        <f t="shared" si="16"/>
        <v>12</v>
      </c>
      <c r="U14" s="17" t="s">
        <v>12</v>
      </c>
      <c r="V14" s="18" t="s">
        <v>89</v>
      </c>
      <c r="W14" s="19" t="str">
        <f t="shared" si="17"/>
        <v>2</v>
      </c>
      <c r="X14" s="17" t="s">
        <v>88</v>
      </c>
      <c r="Y14" s="18" t="s">
        <v>88</v>
      </c>
      <c r="Z14" s="19">
        <f t="shared" si="18"/>
        <v>0</v>
      </c>
      <c r="AA14" s="17" t="s">
        <v>12</v>
      </c>
      <c r="AB14" s="18" t="s">
        <v>88</v>
      </c>
      <c r="AC14" s="19" t="str">
        <f t="shared" si="19"/>
        <v>2</v>
      </c>
      <c r="AD14" s="27"/>
      <c r="AE14" s="25"/>
      <c r="AF14" s="19"/>
      <c r="AG14" s="20">
        <f t="shared" si="8"/>
        <v>28</v>
      </c>
      <c r="AH14" s="21">
        <f>'5.Spieltag'!AJ14</f>
        <v>55</v>
      </c>
      <c r="AI14" s="22">
        <f>'5.Spieltag'!AK14</f>
        <v>7</v>
      </c>
      <c r="AJ14" s="23">
        <f t="shared" si="9"/>
        <v>83</v>
      </c>
      <c r="AK14" s="24">
        <f t="shared" si="10"/>
        <v>6</v>
      </c>
      <c r="AL14" s="1"/>
    </row>
    <row r="15" spans="1:41" ht="24.95" customHeight="1" thickBot="1" x14ac:dyDescent="0.25">
      <c r="A15" s="28">
        <f t="shared" si="0"/>
        <v>7</v>
      </c>
      <c r="B15" s="20" t="str">
        <f>'5.Spieltag'!B15</f>
        <v>Mike04</v>
      </c>
      <c r="C15" s="17" t="s">
        <v>12</v>
      </c>
      <c r="D15" s="18" t="s">
        <v>89</v>
      </c>
      <c r="E15" s="19" t="str">
        <f t="shared" si="11"/>
        <v>2</v>
      </c>
      <c r="F15" s="17" t="s">
        <v>12</v>
      </c>
      <c r="G15" s="18" t="s">
        <v>89</v>
      </c>
      <c r="H15" s="19">
        <f t="shared" si="12"/>
        <v>0</v>
      </c>
      <c r="I15" s="17" t="s">
        <v>12</v>
      </c>
      <c r="J15" s="18" t="s">
        <v>88</v>
      </c>
      <c r="K15" s="19">
        <f t="shared" si="13"/>
        <v>0</v>
      </c>
      <c r="L15" s="17" t="s">
        <v>88</v>
      </c>
      <c r="M15" s="18" t="s">
        <v>88</v>
      </c>
      <c r="N15" s="19">
        <f t="shared" si="14"/>
        <v>0</v>
      </c>
      <c r="O15" s="17" t="s">
        <v>89</v>
      </c>
      <c r="P15" s="18" t="s">
        <v>12</v>
      </c>
      <c r="Q15" s="19">
        <f t="shared" si="15"/>
        <v>0</v>
      </c>
      <c r="R15" s="17" t="s">
        <v>2</v>
      </c>
      <c r="S15" s="18" t="s">
        <v>88</v>
      </c>
      <c r="T15" s="77">
        <f t="shared" si="16"/>
        <v>8</v>
      </c>
      <c r="U15" s="17" t="s">
        <v>12</v>
      </c>
      <c r="V15" s="18" t="s">
        <v>89</v>
      </c>
      <c r="W15" s="19" t="str">
        <f t="shared" si="17"/>
        <v>2</v>
      </c>
      <c r="X15" s="17" t="s">
        <v>12</v>
      </c>
      <c r="Y15" s="18" t="s">
        <v>88</v>
      </c>
      <c r="Z15" s="19" t="str">
        <f t="shared" si="18"/>
        <v>2</v>
      </c>
      <c r="AA15" s="17" t="s">
        <v>12</v>
      </c>
      <c r="AB15" s="18" t="s">
        <v>89</v>
      </c>
      <c r="AC15" s="19" t="str">
        <f t="shared" si="19"/>
        <v>2</v>
      </c>
      <c r="AD15" s="27"/>
      <c r="AE15" s="25"/>
      <c r="AF15" s="19"/>
      <c r="AG15" s="20">
        <f t="shared" si="8"/>
        <v>16</v>
      </c>
      <c r="AH15" s="21">
        <f>'5.Spieltag'!AJ15</f>
        <v>66</v>
      </c>
      <c r="AI15" s="22">
        <f>'5.Spieltag'!AK15</f>
        <v>4</v>
      </c>
      <c r="AJ15" s="23">
        <f t="shared" si="9"/>
        <v>82</v>
      </c>
      <c r="AK15" s="24">
        <f t="shared" si="10"/>
        <v>7</v>
      </c>
      <c r="AL15" s="1"/>
    </row>
    <row r="16" spans="1:41" ht="24.95" customHeight="1" thickBot="1" x14ac:dyDescent="0.25">
      <c r="A16" s="28">
        <f t="shared" si="0"/>
        <v>16</v>
      </c>
      <c r="B16" s="20" t="str">
        <f>'5.Spieltag'!B16</f>
        <v>Nico1904</v>
      </c>
      <c r="C16" s="17"/>
      <c r="D16" s="18"/>
      <c r="E16" s="19"/>
      <c r="F16" s="17"/>
      <c r="G16" s="18"/>
      <c r="H16" s="19"/>
      <c r="I16" s="17"/>
      <c r="J16" s="18"/>
      <c r="K16" s="19"/>
      <c r="L16" s="17"/>
      <c r="M16" s="18"/>
      <c r="N16" s="19"/>
      <c r="O16" s="17"/>
      <c r="P16" s="18"/>
      <c r="Q16" s="19"/>
      <c r="R16" s="17"/>
      <c r="S16" s="18"/>
      <c r="T16" s="77"/>
      <c r="U16" s="17"/>
      <c r="V16" s="18"/>
      <c r="W16" s="19"/>
      <c r="X16" s="17"/>
      <c r="Y16" s="18"/>
      <c r="Z16" s="19"/>
      <c r="AA16" s="17"/>
      <c r="AB16" s="18"/>
      <c r="AC16" s="19"/>
      <c r="AD16" s="27"/>
      <c r="AE16" s="25"/>
      <c r="AF16" s="19"/>
      <c r="AG16" s="20">
        <f t="shared" si="8"/>
        <v>0</v>
      </c>
      <c r="AH16" s="21">
        <f>'5.Spieltag'!AJ16</f>
        <v>22</v>
      </c>
      <c r="AI16" s="22">
        <f>'5.Spieltag'!AK16</f>
        <v>16</v>
      </c>
      <c r="AJ16" s="23">
        <f t="shared" si="9"/>
        <v>22</v>
      </c>
      <c r="AK16" s="24">
        <f t="shared" si="10"/>
        <v>16</v>
      </c>
      <c r="AL16" s="1"/>
    </row>
    <row r="17" spans="1:38" ht="24.95" customHeight="1" thickBot="1" x14ac:dyDescent="0.25">
      <c r="A17" s="28">
        <f t="shared" si="0"/>
        <v>5</v>
      </c>
      <c r="B17" s="20" t="str">
        <f>'5.Spieltag'!B17</f>
        <v>Reinhold</v>
      </c>
      <c r="C17" s="17" t="s">
        <v>2</v>
      </c>
      <c r="D17" s="18" t="s">
        <v>88</v>
      </c>
      <c r="E17" s="19" t="str">
        <f t="shared" si="11"/>
        <v>2</v>
      </c>
      <c r="F17" s="17" t="s">
        <v>88</v>
      </c>
      <c r="G17" s="18" t="s">
        <v>88</v>
      </c>
      <c r="H17" s="19" t="str">
        <f t="shared" si="12"/>
        <v>5</v>
      </c>
      <c r="I17" s="17" t="s">
        <v>91</v>
      </c>
      <c r="J17" s="18" t="s">
        <v>12</v>
      </c>
      <c r="K17" s="19">
        <f t="shared" si="13"/>
        <v>0</v>
      </c>
      <c r="L17" s="17" t="s">
        <v>88</v>
      </c>
      <c r="M17" s="18" t="s">
        <v>12</v>
      </c>
      <c r="N17" s="19" t="str">
        <f t="shared" si="14"/>
        <v>2</v>
      </c>
      <c r="O17" s="17" t="s">
        <v>88</v>
      </c>
      <c r="P17" s="18" t="s">
        <v>2</v>
      </c>
      <c r="Q17" s="19">
        <f t="shared" si="15"/>
        <v>0</v>
      </c>
      <c r="R17" s="17" t="s">
        <v>12</v>
      </c>
      <c r="S17" s="18" t="s">
        <v>88</v>
      </c>
      <c r="T17" s="77">
        <f t="shared" si="16"/>
        <v>12</v>
      </c>
      <c r="U17" s="17" t="s">
        <v>12</v>
      </c>
      <c r="V17" s="18" t="s">
        <v>12</v>
      </c>
      <c r="W17" s="19">
        <f t="shared" si="17"/>
        <v>0</v>
      </c>
      <c r="X17" s="17" t="s">
        <v>12</v>
      </c>
      <c r="Y17" s="18" t="s">
        <v>12</v>
      </c>
      <c r="Z17" s="19">
        <f t="shared" si="18"/>
        <v>0</v>
      </c>
      <c r="AA17" s="17" t="s">
        <v>2</v>
      </c>
      <c r="AB17" s="18" t="s">
        <v>88</v>
      </c>
      <c r="AC17" s="19" t="str">
        <f t="shared" si="19"/>
        <v>2</v>
      </c>
      <c r="AD17" s="27"/>
      <c r="AE17" s="25"/>
      <c r="AF17" s="19"/>
      <c r="AG17" s="20">
        <f t="shared" si="8"/>
        <v>23</v>
      </c>
      <c r="AH17" s="21">
        <f>'5.Spieltag'!AJ17</f>
        <v>61</v>
      </c>
      <c r="AI17" s="22">
        <f>'5.Spieltag'!AK17</f>
        <v>6</v>
      </c>
      <c r="AJ17" s="23">
        <f t="shared" si="9"/>
        <v>84</v>
      </c>
      <c r="AK17" s="24">
        <f t="shared" si="10"/>
        <v>5</v>
      </c>
      <c r="AL17" s="1"/>
    </row>
    <row r="18" spans="1:38" ht="24.95" customHeight="1" thickBot="1" x14ac:dyDescent="0.25">
      <c r="A18" s="28">
        <f t="shared" si="0"/>
        <v>12</v>
      </c>
      <c r="B18" s="20" t="str">
        <f>'5.Spieltag'!B18</f>
        <v>Ricardo04</v>
      </c>
      <c r="C18" s="17" t="s">
        <v>12</v>
      </c>
      <c r="D18" s="18" t="s">
        <v>88</v>
      </c>
      <c r="E18" s="19" t="str">
        <f t="shared" si="11"/>
        <v>5</v>
      </c>
      <c r="F18" s="17" t="s">
        <v>12</v>
      </c>
      <c r="G18" s="18" t="s">
        <v>89</v>
      </c>
      <c r="H18" s="19">
        <f t="shared" si="12"/>
        <v>0</v>
      </c>
      <c r="I18" s="17" t="s">
        <v>88</v>
      </c>
      <c r="J18" s="18" t="s">
        <v>12</v>
      </c>
      <c r="K18" s="19">
        <f t="shared" si="13"/>
        <v>0</v>
      </c>
      <c r="L18" s="17" t="s">
        <v>88</v>
      </c>
      <c r="M18" s="18" t="s">
        <v>12</v>
      </c>
      <c r="N18" s="19" t="str">
        <f t="shared" si="14"/>
        <v>2</v>
      </c>
      <c r="O18" s="17" t="s">
        <v>88</v>
      </c>
      <c r="P18" s="18" t="s">
        <v>2</v>
      </c>
      <c r="Q18" s="19">
        <f t="shared" si="15"/>
        <v>0</v>
      </c>
      <c r="R18" s="17" t="s">
        <v>12</v>
      </c>
      <c r="S18" s="18" t="s">
        <v>89</v>
      </c>
      <c r="T18" s="77">
        <f t="shared" si="16"/>
        <v>8</v>
      </c>
      <c r="U18" s="17" t="s">
        <v>12</v>
      </c>
      <c r="V18" s="18" t="s">
        <v>89</v>
      </c>
      <c r="W18" s="19" t="str">
        <f t="shared" si="17"/>
        <v>2</v>
      </c>
      <c r="X18" s="17" t="s">
        <v>88</v>
      </c>
      <c r="Y18" s="18" t="s">
        <v>12</v>
      </c>
      <c r="Z18" s="19">
        <f t="shared" si="18"/>
        <v>0</v>
      </c>
      <c r="AA18" s="17" t="s">
        <v>12</v>
      </c>
      <c r="AB18" s="18" t="s">
        <v>88</v>
      </c>
      <c r="AC18" s="19" t="str">
        <f t="shared" si="19"/>
        <v>2</v>
      </c>
      <c r="AD18" s="27"/>
      <c r="AE18" s="25"/>
      <c r="AF18" s="19"/>
      <c r="AG18" s="20">
        <f t="shared" si="8"/>
        <v>19</v>
      </c>
      <c r="AH18" s="21">
        <f>'5.Spieltag'!AJ18</f>
        <v>52</v>
      </c>
      <c r="AI18" s="22">
        <f>'5.Spieltag'!AK18</f>
        <v>13</v>
      </c>
      <c r="AJ18" s="23">
        <f t="shared" si="9"/>
        <v>71</v>
      </c>
      <c r="AK18" s="24">
        <f t="shared" si="10"/>
        <v>12</v>
      </c>
      <c r="AL18" s="1"/>
    </row>
    <row r="19" spans="1:38" ht="24.95" customHeight="1" thickBot="1" x14ac:dyDescent="0.25">
      <c r="A19" s="28">
        <f t="shared" si="0"/>
        <v>17</v>
      </c>
      <c r="B19" s="20" t="str">
        <f>'5.Spieltag'!B19</f>
        <v>Schalt04</v>
      </c>
      <c r="C19" s="17"/>
      <c r="D19" s="18"/>
      <c r="E19" s="19"/>
      <c r="F19" s="17"/>
      <c r="G19" s="18"/>
      <c r="H19" s="19"/>
      <c r="I19" s="17"/>
      <c r="J19" s="18"/>
      <c r="K19" s="19"/>
      <c r="L19" s="17"/>
      <c r="M19" s="18"/>
      <c r="N19" s="19"/>
      <c r="O19" s="17"/>
      <c r="P19" s="18"/>
      <c r="Q19" s="19"/>
      <c r="R19" s="17"/>
      <c r="S19" s="18"/>
      <c r="T19" s="77"/>
      <c r="U19" s="17"/>
      <c r="V19" s="18"/>
      <c r="W19" s="19"/>
      <c r="X19" s="17"/>
      <c r="Y19" s="18"/>
      <c r="Z19" s="19"/>
      <c r="AA19" s="17"/>
      <c r="AB19" s="18"/>
      <c r="AC19" s="19"/>
      <c r="AD19" s="27"/>
      <c r="AE19" s="25"/>
      <c r="AF19" s="19"/>
      <c r="AG19" s="20">
        <f t="shared" si="8"/>
        <v>0</v>
      </c>
      <c r="AH19" s="21">
        <f>'5.Spieltag'!AJ19</f>
        <v>7</v>
      </c>
      <c r="AI19" s="22">
        <f>'5.Spieltag'!AK19</f>
        <v>17</v>
      </c>
      <c r="AJ19" s="23">
        <f t="shared" si="9"/>
        <v>7</v>
      </c>
      <c r="AK19" s="24">
        <f t="shared" si="10"/>
        <v>17</v>
      </c>
      <c r="AL19" s="1"/>
    </row>
    <row r="20" spans="1:38" ht="24.95" customHeight="1" thickBot="1" x14ac:dyDescent="0.25">
      <c r="A20" s="28">
        <f t="shared" ref="A20:A24" si="20">AK20</f>
        <v>14</v>
      </c>
      <c r="B20" s="20" t="str">
        <f>'5.Spieltag'!B20</f>
        <v>schmiddi04</v>
      </c>
      <c r="C20" s="17" t="s">
        <v>89</v>
      </c>
      <c r="D20" s="18" t="s">
        <v>89</v>
      </c>
      <c r="E20" s="19">
        <f t="shared" si="11"/>
        <v>0</v>
      </c>
      <c r="F20" s="17" t="s">
        <v>12</v>
      </c>
      <c r="G20" s="18" t="s">
        <v>88</v>
      </c>
      <c r="H20" s="19">
        <f t="shared" si="12"/>
        <v>0</v>
      </c>
      <c r="I20" s="17" t="s">
        <v>89</v>
      </c>
      <c r="J20" s="18" t="s">
        <v>12</v>
      </c>
      <c r="K20" s="19">
        <f t="shared" si="13"/>
        <v>0</v>
      </c>
      <c r="L20" s="17" t="s">
        <v>88</v>
      </c>
      <c r="M20" s="18" t="s">
        <v>89</v>
      </c>
      <c r="N20" s="19">
        <f t="shared" si="14"/>
        <v>0</v>
      </c>
      <c r="O20" s="17" t="s">
        <v>89</v>
      </c>
      <c r="P20" s="18" t="s">
        <v>91</v>
      </c>
      <c r="Q20" s="19">
        <f t="shared" si="15"/>
        <v>0</v>
      </c>
      <c r="R20" s="17" t="s">
        <v>88</v>
      </c>
      <c r="S20" s="18" t="s">
        <v>89</v>
      </c>
      <c r="T20" s="77">
        <f t="shared" si="16"/>
        <v>12</v>
      </c>
      <c r="U20" s="17" t="s">
        <v>88</v>
      </c>
      <c r="V20" s="18" t="s">
        <v>91</v>
      </c>
      <c r="W20" s="19">
        <f t="shared" si="17"/>
        <v>0</v>
      </c>
      <c r="X20" s="17" t="s">
        <v>88</v>
      </c>
      <c r="Y20" s="18" t="s">
        <v>89</v>
      </c>
      <c r="Z20" s="19" t="str">
        <f t="shared" si="18"/>
        <v>2</v>
      </c>
      <c r="AA20" s="17" t="s">
        <v>12</v>
      </c>
      <c r="AB20" s="18" t="s">
        <v>89</v>
      </c>
      <c r="AC20" s="19" t="str">
        <f t="shared" si="19"/>
        <v>2</v>
      </c>
      <c r="AD20" s="27"/>
      <c r="AE20" s="25"/>
      <c r="AF20" s="19"/>
      <c r="AG20" s="20">
        <f t="shared" ref="AG20:AG24" si="21">E20+H20+K20+N20+Q20+T20+W20+Z20+AC20+AF20</f>
        <v>16</v>
      </c>
      <c r="AH20" s="21">
        <f>'5.Spieltag'!AJ20</f>
        <v>53</v>
      </c>
      <c r="AI20" s="22">
        <f>'5.Spieltag'!AK20</f>
        <v>11</v>
      </c>
      <c r="AJ20" s="23">
        <f t="shared" ref="AJ20:AJ24" si="22">AG20+AH20</f>
        <v>69</v>
      </c>
      <c r="AK20" s="24">
        <f t="shared" si="10"/>
        <v>14</v>
      </c>
      <c r="AL20" s="1"/>
    </row>
    <row r="21" spans="1:38" ht="24.95" customHeight="1" thickBot="1" x14ac:dyDescent="0.25">
      <c r="A21" s="28">
        <f t="shared" si="20"/>
        <v>4</v>
      </c>
      <c r="B21" s="20" t="str">
        <f>'5.Spieltag'!B21</f>
        <v>shiny</v>
      </c>
      <c r="C21" s="17" t="s">
        <v>12</v>
      </c>
      <c r="D21" s="18" t="s">
        <v>89</v>
      </c>
      <c r="E21" s="19" t="str">
        <f t="shared" si="11"/>
        <v>2</v>
      </c>
      <c r="F21" s="17" t="s">
        <v>12</v>
      </c>
      <c r="G21" s="18" t="s">
        <v>88</v>
      </c>
      <c r="H21" s="19">
        <f t="shared" si="12"/>
        <v>0</v>
      </c>
      <c r="I21" s="17" t="s">
        <v>12</v>
      </c>
      <c r="J21" s="18" t="s">
        <v>88</v>
      </c>
      <c r="K21" s="19">
        <f t="shared" si="13"/>
        <v>0</v>
      </c>
      <c r="L21" s="17" t="s">
        <v>88</v>
      </c>
      <c r="M21" s="18" t="s">
        <v>12</v>
      </c>
      <c r="N21" s="19" t="str">
        <f t="shared" si="14"/>
        <v>2</v>
      </c>
      <c r="O21" s="17" t="s">
        <v>89</v>
      </c>
      <c r="P21" s="18" t="s">
        <v>2</v>
      </c>
      <c r="Q21" s="19">
        <f t="shared" si="15"/>
        <v>0</v>
      </c>
      <c r="R21" s="17" t="s">
        <v>12</v>
      </c>
      <c r="S21" s="18" t="s">
        <v>88</v>
      </c>
      <c r="T21" s="77">
        <f t="shared" si="16"/>
        <v>12</v>
      </c>
      <c r="U21" s="17" t="s">
        <v>12</v>
      </c>
      <c r="V21" s="18" t="s">
        <v>88</v>
      </c>
      <c r="W21" s="19" t="str">
        <f t="shared" si="17"/>
        <v>2</v>
      </c>
      <c r="X21" s="17" t="s">
        <v>88</v>
      </c>
      <c r="Y21" s="18" t="s">
        <v>88</v>
      </c>
      <c r="Z21" s="19">
        <f t="shared" si="18"/>
        <v>0</v>
      </c>
      <c r="AA21" s="17" t="s">
        <v>88</v>
      </c>
      <c r="AB21" s="18" t="s">
        <v>88</v>
      </c>
      <c r="AC21" s="19">
        <f t="shared" si="19"/>
        <v>0</v>
      </c>
      <c r="AD21" s="27"/>
      <c r="AE21" s="25"/>
      <c r="AF21" s="19"/>
      <c r="AG21" s="20">
        <f t="shared" si="21"/>
        <v>18</v>
      </c>
      <c r="AH21" s="21">
        <f>'5.Spieltag'!AJ21</f>
        <v>67</v>
      </c>
      <c r="AI21" s="22">
        <f>'5.Spieltag'!AK21</f>
        <v>2</v>
      </c>
      <c r="AJ21" s="23">
        <f t="shared" si="22"/>
        <v>85</v>
      </c>
      <c r="AK21" s="24">
        <f t="shared" si="10"/>
        <v>4</v>
      </c>
      <c r="AL21" s="1"/>
    </row>
    <row r="22" spans="1:38" ht="24.95" customHeight="1" thickBot="1" x14ac:dyDescent="0.25">
      <c r="A22" s="28">
        <f t="shared" si="20"/>
        <v>10</v>
      </c>
      <c r="B22" s="20" t="str">
        <f>'5.Spieltag'!B22</f>
        <v>Tanja04</v>
      </c>
      <c r="C22" s="17" t="s">
        <v>12</v>
      </c>
      <c r="D22" s="18" t="s">
        <v>89</v>
      </c>
      <c r="E22" s="19" t="str">
        <f t="shared" si="11"/>
        <v>2</v>
      </c>
      <c r="F22" s="17" t="s">
        <v>12</v>
      </c>
      <c r="G22" s="18" t="s">
        <v>88</v>
      </c>
      <c r="H22" s="19">
        <f t="shared" si="12"/>
        <v>0</v>
      </c>
      <c r="I22" s="17" t="s">
        <v>12</v>
      </c>
      <c r="J22" s="18" t="s">
        <v>89</v>
      </c>
      <c r="K22" s="19">
        <f t="shared" si="13"/>
        <v>0</v>
      </c>
      <c r="L22" s="17" t="s">
        <v>89</v>
      </c>
      <c r="M22" s="18" t="s">
        <v>12</v>
      </c>
      <c r="N22" s="19" t="str">
        <f t="shared" si="14"/>
        <v>3</v>
      </c>
      <c r="O22" s="17" t="s">
        <v>89</v>
      </c>
      <c r="P22" s="18" t="s">
        <v>12</v>
      </c>
      <c r="Q22" s="19">
        <f t="shared" si="15"/>
        <v>0</v>
      </c>
      <c r="R22" s="17" t="s">
        <v>12</v>
      </c>
      <c r="S22" s="18" t="s">
        <v>89</v>
      </c>
      <c r="T22" s="77">
        <f t="shared" si="16"/>
        <v>8</v>
      </c>
      <c r="U22" s="17" t="s">
        <v>2</v>
      </c>
      <c r="V22" s="18" t="s">
        <v>89</v>
      </c>
      <c r="W22" s="19" t="str">
        <f t="shared" si="17"/>
        <v>5</v>
      </c>
      <c r="X22" s="17" t="s">
        <v>88</v>
      </c>
      <c r="Y22" s="18" t="s">
        <v>88</v>
      </c>
      <c r="Z22" s="19">
        <f t="shared" si="18"/>
        <v>0</v>
      </c>
      <c r="AA22" s="17" t="s">
        <v>12</v>
      </c>
      <c r="AB22" s="18" t="s">
        <v>89</v>
      </c>
      <c r="AC22" s="19" t="str">
        <f t="shared" si="19"/>
        <v>2</v>
      </c>
      <c r="AD22" s="27"/>
      <c r="AE22" s="25"/>
      <c r="AF22" s="19"/>
      <c r="AG22" s="20">
        <f t="shared" si="21"/>
        <v>20</v>
      </c>
      <c r="AH22" s="21">
        <f>'5.Spieltag'!AJ22</f>
        <v>53</v>
      </c>
      <c r="AI22" s="22">
        <f>'5.Spieltag'!AK22</f>
        <v>11</v>
      </c>
      <c r="AJ22" s="23">
        <f t="shared" si="22"/>
        <v>73</v>
      </c>
      <c r="AK22" s="24">
        <f t="shared" si="10"/>
        <v>10</v>
      </c>
      <c r="AL22" s="1"/>
    </row>
    <row r="23" spans="1:38" ht="24.95" customHeight="1" thickBot="1" x14ac:dyDescent="0.25">
      <c r="A23" s="28">
        <f t="shared" si="20"/>
        <v>12</v>
      </c>
      <c r="B23" s="78" t="str">
        <f>'5.Spieltag'!B23</f>
        <v>Thomas Bülles</v>
      </c>
      <c r="C23" s="17" t="s">
        <v>12</v>
      </c>
      <c r="D23" s="18" t="s">
        <v>89</v>
      </c>
      <c r="E23" s="19" t="str">
        <f t="shared" si="11"/>
        <v>2</v>
      </c>
      <c r="F23" s="17" t="s">
        <v>12</v>
      </c>
      <c r="G23" s="18" t="s">
        <v>88</v>
      </c>
      <c r="H23" s="19">
        <f t="shared" si="12"/>
        <v>0</v>
      </c>
      <c r="I23" s="17" t="s">
        <v>88</v>
      </c>
      <c r="J23" s="18" t="s">
        <v>89</v>
      </c>
      <c r="K23" s="19">
        <f t="shared" si="13"/>
        <v>0</v>
      </c>
      <c r="L23" s="17" t="s">
        <v>12</v>
      </c>
      <c r="M23" s="18" t="s">
        <v>88</v>
      </c>
      <c r="N23" s="19">
        <f t="shared" si="14"/>
        <v>0</v>
      </c>
      <c r="O23" s="17" t="s">
        <v>89</v>
      </c>
      <c r="P23" s="18" t="s">
        <v>12</v>
      </c>
      <c r="Q23" s="19">
        <f t="shared" si="15"/>
        <v>0</v>
      </c>
      <c r="R23" s="17" t="s">
        <v>12</v>
      </c>
      <c r="S23" s="18" t="s">
        <v>89</v>
      </c>
      <c r="T23" s="77">
        <f t="shared" si="16"/>
        <v>8</v>
      </c>
      <c r="U23" s="17" t="s">
        <v>12</v>
      </c>
      <c r="V23" s="18" t="s">
        <v>88</v>
      </c>
      <c r="W23" s="19" t="str">
        <f t="shared" si="17"/>
        <v>2</v>
      </c>
      <c r="X23" s="17" t="s">
        <v>88</v>
      </c>
      <c r="Y23" s="18" t="s">
        <v>89</v>
      </c>
      <c r="Z23" s="19" t="str">
        <f t="shared" si="18"/>
        <v>2</v>
      </c>
      <c r="AA23" s="17" t="s">
        <v>12</v>
      </c>
      <c r="AB23" s="18" t="s">
        <v>88</v>
      </c>
      <c r="AC23" s="19" t="str">
        <f t="shared" si="19"/>
        <v>2</v>
      </c>
      <c r="AD23" s="27"/>
      <c r="AE23" s="25"/>
      <c r="AF23" s="19"/>
      <c r="AG23" s="20">
        <f t="shared" si="21"/>
        <v>16</v>
      </c>
      <c r="AH23" s="21">
        <f>'5.Spieltag'!AJ23</f>
        <v>55</v>
      </c>
      <c r="AI23" s="22">
        <f>'5.Spieltag'!AK23</f>
        <v>7</v>
      </c>
      <c r="AJ23" s="23">
        <f t="shared" si="22"/>
        <v>71</v>
      </c>
      <c r="AK23" s="24">
        <f t="shared" si="10"/>
        <v>12</v>
      </c>
      <c r="AL23" s="1"/>
    </row>
    <row r="24" spans="1:38" ht="24.95" customHeight="1" thickBot="1" x14ac:dyDescent="0.25">
      <c r="A24" s="28">
        <f t="shared" si="20"/>
        <v>8</v>
      </c>
      <c r="B24" s="20" t="str">
        <f>'5.Spieltag'!B24</f>
        <v>UltraGE</v>
      </c>
      <c r="C24" s="17" t="s">
        <v>12</v>
      </c>
      <c r="D24" s="18" t="s">
        <v>88</v>
      </c>
      <c r="E24" s="19" t="str">
        <f t="shared" si="11"/>
        <v>5</v>
      </c>
      <c r="F24" s="17" t="s">
        <v>2</v>
      </c>
      <c r="G24" s="18" t="s">
        <v>88</v>
      </c>
      <c r="H24" s="19">
        <f t="shared" si="12"/>
        <v>0</v>
      </c>
      <c r="I24" s="17" t="s">
        <v>88</v>
      </c>
      <c r="J24" s="18" t="s">
        <v>12</v>
      </c>
      <c r="K24" s="19">
        <f t="shared" si="13"/>
        <v>0</v>
      </c>
      <c r="L24" s="17" t="s">
        <v>88</v>
      </c>
      <c r="M24" s="18" t="s">
        <v>12</v>
      </c>
      <c r="N24" s="19" t="str">
        <f t="shared" si="14"/>
        <v>2</v>
      </c>
      <c r="O24" s="17" t="s">
        <v>88</v>
      </c>
      <c r="P24" s="18" t="s">
        <v>91</v>
      </c>
      <c r="Q24" s="19">
        <f t="shared" si="15"/>
        <v>0</v>
      </c>
      <c r="R24" s="17" t="s">
        <v>12</v>
      </c>
      <c r="S24" s="18" t="s">
        <v>88</v>
      </c>
      <c r="T24" s="77">
        <f t="shared" si="16"/>
        <v>12</v>
      </c>
      <c r="U24" s="17" t="s">
        <v>12</v>
      </c>
      <c r="V24" s="18" t="s">
        <v>88</v>
      </c>
      <c r="W24" s="19" t="str">
        <f t="shared" si="17"/>
        <v>2</v>
      </c>
      <c r="X24" s="17" t="s">
        <v>12</v>
      </c>
      <c r="Y24" s="18" t="s">
        <v>88</v>
      </c>
      <c r="Z24" s="19" t="str">
        <f t="shared" si="18"/>
        <v>2</v>
      </c>
      <c r="AA24" s="17" t="s">
        <v>2</v>
      </c>
      <c r="AB24" s="18" t="s">
        <v>88</v>
      </c>
      <c r="AC24" s="19" t="str">
        <f t="shared" si="19"/>
        <v>2</v>
      </c>
      <c r="AD24" s="27"/>
      <c r="AE24" s="25"/>
      <c r="AF24" s="19"/>
      <c r="AG24" s="20">
        <f t="shared" si="21"/>
        <v>25</v>
      </c>
      <c r="AH24" s="21">
        <f>'5.Spieltag'!AJ24</f>
        <v>54</v>
      </c>
      <c r="AI24" s="22">
        <f>'5.Spieltag'!AK24</f>
        <v>10</v>
      </c>
      <c r="AJ24" s="23">
        <f t="shared" si="22"/>
        <v>79</v>
      </c>
      <c r="AK24" s="24">
        <f t="shared" si="10"/>
        <v>8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2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2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9">
    <sortCondition ref="B8:B29"/>
  </sortState>
  <phoneticPr fontId="0" type="noConversion"/>
  <conditionalFormatting sqref="A1:A3 A5:A26 A31:A1048576">
    <cfRule type="colorScale" priority="107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47" priority="6">
      <formula>($AG8&gt;40)</formula>
    </cfRule>
  </conditionalFormatting>
  <conditionalFormatting sqref="C4 F4 I4 O4 R4 U4 X4 AA4 C6 F6 I6 L6 O6 R6 X6 AA6">
    <cfRule type="cellIs" dxfId="146" priority="3" operator="equal">
      <formula>"Schalke 04"</formula>
    </cfRule>
  </conditionalFormatting>
  <conditionalFormatting sqref="L4 U6">
    <cfRule type="cellIs" dxfId="145" priority="2" operator="equal">
      <formula>"Schalke 04"</formula>
    </cfRule>
  </conditionalFormatting>
  <conditionalFormatting sqref="AG1:AG26 AG28:AG1048576">
    <cfRule type="top10" dxfId="144" priority="1544" rank="3"/>
  </conditionalFormatting>
  <conditionalFormatting sqref="AL6:AL10">
    <cfRule type="top10" dxfId="143" priority="1075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O104"/>
  <sheetViews>
    <sheetView topLeftCell="B9" workbookViewId="0">
      <selection activeCell="AD7" sqref="AD7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D1" s="16"/>
      <c r="AE1" s="65"/>
      <c r="AF1" s="65"/>
      <c r="AK1" s="31"/>
    </row>
    <row r="2" spans="1:41" ht="12" x14ac:dyDescent="0.2">
      <c r="B2" s="16"/>
      <c r="F2" s="1"/>
      <c r="I2" s="13"/>
      <c r="AD2" s="16"/>
      <c r="AE2" s="66"/>
      <c r="AF2" s="66"/>
    </row>
    <row r="3" spans="1:41" ht="12" x14ac:dyDescent="0.2">
      <c r="B3" s="16"/>
      <c r="AD3" s="16"/>
      <c r="AE3" s="65"/>
      <c r="AF3" s="65"/>
    </row>
    <row r="4" spans="1:41" ht="16.5" thickBot="1" x14ac:dyDescent="0.3">
      <c r="A4" s="2" t="s">
        <v>20</v>
      </c>
      <c r="B4" s="16"/>
      <c r="C4" s="16" t="s">
        <v>80</v>
      </c>
      <c r="F4" s="16" t="s">
        <v>87</v>
      </c>
      <c r="I4" s="16" t="s">
        <v>81</v>
      </c>
      <c r="L4" s="16" t="s">
        <v>84</v>
      </c>
      <c r="O4" s="16" t="s">
        <v>85</v>
      </c>
      <c r="R4" s="16" t="s">
        <v>74</v>
      </c>
      <c r="U4" s="16" t="s">
        <v>73</v>
      </c>
      <c r="X4" s="16" t="s">
        <v>77</v>
      </c>
      <c r="AA4" s="16" t="s">
        <v>78</v>
      </c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75</v>
      </c>
      <c r="F6" s="16" t="s">
        <v>72</v>
      </c>
      <c r="I6" s="16" t="s">
        <v>76</v>
      </c>
      <c r="L6" s="16" t="s">
        <v>83</v>
      </c>
      <c r="O6" s="16" t="s">
        <v>86</v>
      </c>
      <c r="R6" s="16" t="s">
        <v>11</v>
      </c>
      <c r="U6" s="16" t="s">
        <v>79</v>
      </c>
      <c r="X6" s="16" t="s">
        <v>67</v>
      </c>
      <c r="AA6" s="16" t="s">
        <v>82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 t="s">
        <v>88</v>
      </c>
      <c r="D7" s="68" t="s">
        <v>88</v>
      </c>
      <c r="E7" s="69" t="s">
        <v>1</v>
      </c>
      <c r="F7" s="68" t="s">
        <v>12</v>
      </c>
      <c r="G7" s="68" t="s">
        <v>88</v>
      </c>
      <c r="H7" s="69" t="s">
        <v>1</v>
      </c>
      <c r="I7" s="68" t="s">
        <v>91</v>
      </c>
      <c r="J7" s="68" t="s">
        <v>2</v>
      </c>
      <c r="K7" s="69" t="s">
        <v>1</v>
      </c>
      <c r="L7" s="68" t="s">
        <v>12</v>
      </c>
      <c r="M7" s="68" t="s">
        <v>12</v>
      </c>
      <c r="N7" s="69" t="s">
        <v>1</v>
      </c>
      <c r="O7" s="68" t="s">
        <v>89</v>
      </c>
      <c r="P7" s="68" t="s">
        <v>12</v>
      </c>
      <c r="Q7" s="69" t="s">
        <v>1</v>
      </c>
      <c r="R7" s="68" t="s">
        <v>2</v>
      </c>
      <c r="S7" s="68" t="s">
        <v>88</v>
      </c>
      <c r="T7" s="69" t="s">
        <v>1</v>
      </c>
      <c r="U7" s="68" t="s">
        <v>88</v>
      </c>
      <c r="V7" s="68" t="s">
        <v>88</v>
      </c>
      <c r="W7" s="69" t="s">
        <v>1</v>
      </c>
      <c r="X7" s="68" t="s">
        <v>12</v>
      </c>
      <c r="Y7" s="68" t="s">
        <v>2</v>
      </c>
      <c r="Z7" s="69" t="s">
        <v>1</v>
      </c>
      <c r="AA7" s="68" t="s">
        <v>2</v>
      </c>
      <c r="AB7" s="68" t="s">
        <v>88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24" si="0">AK8</f>
        <v>15</v>
      </c>
      <c r="B8" s="20" t="str">
        <f>'6.Spieltag'!B8</f>
        <v>atschi91</v>
      </c>
      <c r="C8" s="17" t="s">
        <v>88</v>
      </c>
      <c r="D8" s="18" t="s">
        <v>88</v>
      </c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 t="s">
        <v>88</v>
      </c>
      <c r="G8" s="18" t="s">
        <v>89</v>
      </c>
      <c r="H8" s="19" t="str">
        <f t="shared" ref="H8" si="2">IF(OR(EXACT($F$7,F8)*(EXACT($G$7,G8)))=TRUE,$AO$9,IF(($G$7-$F$7=G8-F8),$AO$8,IF(OR(EXACT($F$7&gt;$G$7,F8&gt;G8)*EXACT($F$7=$G$7,F8=G8)*EXACT($F$7&lt;$G$7,F8&lt;G8)),$AO$7,0)))</f>
        <v>3</v>
      </c>
      <c r="I8" s="17" t="s">
        <v>12</v>
      </c>
      <c r="J8" s="18" t="s">
        <v>89</v>
      </c>
      <c r="K8" s="19" t="str">
        <f t="shared" ref="K8" si="3">IF(OR(EXACT($I$7,I8)*(EXACT($J$7,J8)))=TRUE,$AO$9,IF(($J$7-$I$7=J8-I8),$AO$8,IF(OR(EXACT($I$7&gt;$J$7,I8&gt;J8)*EXACT($I$7=$J$7,I8=J8)*EXACT($I$7&lt;$J$7,I8&lt;J8)),$AO$7,0)))</f>
        <v>2</v>
      </c>
      <c r="L8" s="17" t="s">
        <v>89</v>
      </c>
      <c r="M8" s="18" t="s">
        <v>88</v>
      </c>
      <c r="N8" s="19">
        <f t="shared" ref="N8" si="4">IF(OR(EXACT($L$7,L8)*(EXACT($M$7,M8)))=TRUE,$AO$9,IF(($M$7-$L$7=M8-L8),$AO$8,IF(OR(EXACT($L$7&gt;$M$7,L8&gt;M8)*EXACT($L$7=$M$7,L8=M8)*EXACT($L$7&lt;$M$7,L8&lt;M8)),$AO$7,0)))</f>
        <v>0</v>
      </c>
      <c r="O8" s="17" t="s">
        <v>12</v>
      </c>
      <c r="P8" s="18" t="s">
        <v>12</v>
      </c>
      <c r="Q8" s="19">
        <f t="shared" ref="Q8" si="5">IF(OR(EXACT($O$7,O8)*(EXACT($P$7,P8)))=TRUE,$AO$9,IF(($P$7-$O$7=P8-O8),$AO$8,IF(OR(EXACT($O$7&gt;$P$7,O8&gt;P8)*EXACT($O$7=$P$7,O8=P8)*EXACT($O$7&lt;$P$7,O8&lt;P8)),$AO$7,0)))</f>
        <v>0</v>
      </c>
      <c r="R8" s="17" t="s">
        <v>88</v>
      </c>
      <c r="S8" s="18" t="s">
        <v>12</v>
      </c>
      <c r="T8" s="19">
        <f t="shared" ref="T8" si="6">IF(OR(EXACT($R$7,R8)*(EXACT($S$7,S8)))=TRUE,$AO$9,IF(($S$7-$R$7=S8-R8),$AO$8,IF(OR(EXACT($R$7&gt;$S$7,R8&gt;S8)*EXACT($R$7=$S$7,R8=S8)*EXACT($R$7&lt;$S$7,R8&lt;S8)),$AO$7,0)))</f>
        <v>0</v>
      </c>
      <c r="U8" s="17" t="s">
        <v>12</v>
      </c>
      <c r="V8" s="18" t="s">
        <v>88</v>
      </c>
      <c r="W8" s="19">
        <f t="shared" ref="W8" si="7">IF(OR(EXACT($U$7,U8)*(EXACT($V$7,V8)))=TRUE,$AO$9,IF(($V$7-$U$7=V8-U8),$AO$8,IF(OR(EXACT($U$7&gt;$V$7,U8&gt;V8)*EXACT($U$7=$V$7,U8=V8)*EXACT($U$7&lt;$V$7,U8&lt;V8)),$AO$7,0)))</f>
        <v>0</v>
      </c>
      <c r="X8" s="17" t="s">
        <v>12</v>
      </c>
      <c r="Y8" s="18" t="s">
        <v>88</v>
      </c>
      <c r="Z8" s="19">
        <f t="shared" ref="Z8" si="8">IF(OR(EXACT($X$7,X8)*(EXACT($Y$7,Y8)))=TRUE,$AO$9,IF(($Y$7-$X$7=Y8-X8),$AO$8,IF(OR(EXACT($X$7&gt;$Y$7,X8&gt;Y8)*EXACT($X$7=$Y$7,X8=Y8)*EXACT($X$7&lt;$Y$7,X8&lt;Y8)),$AO$7,0)))</f>
        <v>0</v>
      </c>
      <c r="AA8" s="17" t="s">
        <v>12</v>
      </c>
      <c r="AB8" s="18" t="s">
        <v>88</v>
      </c>
      <c r="AC8" s="19" t="str">
        <f>IF(OR(EXACT($AA$7,AA8)*(EXACT($AB$7,AB8)))=TRUE,$AO$9,IF(($AB$7-$AA$7=AB8-AA8),$AO$8,IF(OR(EXACT($AA$7&gt;$AB$7,AA8&gt;AB8)*EXACT($AA$7=$AB$7,AA8=AB8)*EXACT($AA$7&lt;$AB$7,AA8&lt;AB8)),$AO$7,0)))</f>
        <v>2</v>
      </c>
      <c r="AD8" s="27"/>
      <c r="AE8" s="25"/>
      <c r="AF8" s="19"/>
      <c r="AG8" s="20">
        <f t="shared" ref="AG8:AG24" si="9">E8+H8+K8+N8+Q8+T8+W8+Z8+AC8+AF8</f>
        <v>12</v>
      </c>
      <c r="AH8" s="21">
        <f>'6.Spieltag'!AJ8</f>
        <v>58</v>
      </c>
      <c r="AI8" s="28">
        <f>'6.Spieltag'!AK8</f>
        <v>15</v>
      </c>
      <c r="AJ8" s="23">
        <f t="shared" ref="AJ8:AJ24" si="10">AG8+AH8</f>
        <v>70</v>
      </c>
      <c r="AK8" s="24">
        <f t="shared" ref="AK8:AK26" si="11">RANK(AJ8,$AJ$8:$AJ$26)</f>
        <v>15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'6.Spieltag'!B9</f>
        <v>Delze1312</v>
      </c>
      <c r="C9" s="17" t="s">
        <v>12</v>
      </c>
      <c r="D9" s="18" t="s">
        <v>89</v>
      </c>
      <c r="E9" s="19">
        <f t="shared" ref="E9:E24" si="12">IF(OR(EXACT($C$7,C9)*(EXACT($D$7,D9)))=TRUE,$AO$9,IF(($D$7-$C$7=D9-C9),$AO$8,IF(OR(EXACT($C$7&gt;$D$7,C9&gt;D9)*EXACT($C$7=$D$7,C9=D9)*EXACT($C$7&lt;$D$7,C9&lt;D9)),$AO$7,0)))</f>
        <v>0</v>
      </c>
      <c r="F9" s="17" t="s">
        <v>88</v>
      </c>
      <c r="G9" s="18" t="s">
        <v>12</v>
      </c>
      <c r="H9" s="19">
        <f t="shared" ref="H9:H24" si="13">IF(OR(EXACT($F$7,F9)*(EXACT($G$7,G9)))=TRUE,$AO$9,IF(($G$7-$F$7=G9-F9),$AO$8,IF(OR(EXACT($F$7&gt;$G$7,F9&gt;G9)*EXACT($F$7=$G$7,F9=G9)*EXACT($F$7&lt;$G$7,F9&lt;G9)),$AO$7,0)))</f>
        <v>0</v>
      </c>
      <c r="I9" s="17" t="s">
        <v>12</v>
      </c>
      <c r="J9" s="18" t="s">
        <v>89</v>
      </c>
      <c r="K9" s="19" t="str">
        <f t="shared" ref="K9:K24" si="14">IF(OR(EXACT($I$7,I9)*(EXACT($J$7,J9)))=TRUE,$AO$9,IF(($J$7-$I$7=J9-I9),$AO$8,IF(OR(EXACT($I$7&gt;$J$7,I9&gt;J9)*EXACT($I$7=$J$7,I9=J9)*EXACT($I$7&lt;$J$7,I9&lt;J9)),$AO$7,0)))</f>
        <v>2</v>
      </c>
      <c r="L9" s="17" t="s">
        <v>12</v>
      </c>
      <c r="M9" s="18" t="s">
        <v>88</v>
      </c>
      <c r="N9" s="19">
        <f t="shared" ref="N9:N24" si="15">IF(OR(EXACT($L$7,L9)*(EXACT($M$7,M9)))=TRUE,$AO$9,IF(($M$7-$L$7=M9-L9),$AO$8,IF(OR(EXACT($L$7&gt;$M$7,L9&gt;M9)*EXACT($L$7=$M$7,L9=M9)*EXACT($L$7&lt;$M$7,L9&lt;M9)),$AO$7,0)))</f>
        <v>0</v>
      </c>
      <c r="O9" s="17" t="s">
        <v>88</v>
      </c>
      <c r="P9" s="18" t="s">
        <v>88</v>
      </c>
      <c r="Q9" s="19">
        <f t="shared" ref="Q9:Q24" si="16">IF(OR(EXACT($O$7,O9)*(EXACT($P$7,P9)))=TRUE,$AO$9,IF(($P$7-$O$7=P9-O9),$AO$8,IF(OR(EXACT($O$7&gt;$P$7,O9&gt;P9)*EXACT($O$7=$P$7,O9=P9)*EXACT($O$7&lt;$P$7,O9&lt;P9)),$AO$7,0)))</f>
        <v>0</v>
      </c>
      <c r="R9" s="17" t="s">
        <v>2</v>
      </c>
      <c r="S9" s="18" t="s">
        <v>89</v>
      </c>
      <c r="T9" s="19" t="str">
        <f t="shared" ref="T9:T24" si="17">IF(OR(EXACT($R$7,R9)*(EXACT($S$7,S9)))=TRUE,$AO$9,IF(($S$7-$R$7=S9-R9),$AO$8,IF(OR(EXACT($R$7&gt;$S$7,R9&gt;S9)*EXACT($R$7=$S$7,R9=S9)*EXACT($R$7&lt;$S$7,R9&lt;S9)),$AO$7,0)))</f>
        <v>2</v>
      </c>
      <c r="U9" s="17" t="s">
        <v>12</v>
      </c>
      <c r="V9" s="18" t="s">
        <v>89</v>
      </c>
      <c r="W9" s="19">
        <f t="shared" ref="W9:W24" si="18">IF(OR(EXACT($U$7,U9)*(EXACT($V$7,V9)))=TRUE,$AO$9,IF(($V$7-$U$7=V9-U9),$AO$8,IF(OR(EXACT($U$7&gt;$V$7,U9&gt;V9)*EXACT($U$7=$V$7,U9=V9)*EXACT($U$7&lt;$V$7,U9&lt;V9)),$AO$7,0)))</f>
        <v>0</v>
      </c>
      <c r="X9" s="17" t="s">
        <v>12</v>
      </c>
      <c r="Y9" s="18" t="s">
        <v>12</v>
      </c>
      <c r="Z9" s="19">
        <f t="shared" ref="Z9:Z24" si="19">IF(OR(EXACT($X$7,X9)*(EXACT($Y$7,Y9)))=TRUE,$AO$9,IF(($Y$7-$X$7=Y9-X9),$AO$8,IF(OR(EXACT($X$7&gt;$Y$7,X9&gt;Y9)*EXACT($X$7=$Y$7,X9=Y9)*EXACT($X$7&lt;$Y$7,X9&lt;Y9)),$AO$7,0)))</f>
        <v>0</v>
      </c>
      <c r="AA9" s="17" t="s">
        <v>12</v>
      </c>
      <c r="AB9" s="18" t="s">
        <v>88</v>
      </c>
      <c r="AC9" s="19" t="str">
        <f t="shared" ref="AC9:AC24" si="20">IF(OR(EXACT($AA$7,AA9)*(EXACT($AB$7,AB9)))=TRUE,$AO$9,IF(($AB$7-$AA$7=AB9-AA9),$AO$8,IF(OR(EXACT($AA$7&gt;$AB$7,AA9&gt;AB9)*EXACT($AA$7=$AB$7,AA9=AB9)*EXACT($AA$7&lt;$AB$7,AA9&lt;AB9)),$AO$7,0)))</f>
        <v>2</v>
      </c>
      <c r="AD9" s="27"/>
      <c r="AE9" s="25"/>
      <c r="AF9" s="19"/>
      <c r="AG9" s="20">
        <f t="shared" si="9"/>
        <v>6</v>
      </c>
      <c r="AH9" s="21">
        <f>'6.Spieltag'!AJ9</f>
        <v>89</v>
      </c>
      <c r="AI9" s="28">
        <f>'6.Spieltag'!AK9</f>
        <v>2</v>
      </c>
      <c r="AJ9" s="23">
        <f t="shared" si="10"/>
        <v>95</v>
      </c>
      <c r="AK9" s="24">
        <f t="shared" si="11"/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1</v>
      </c>
      <c r="B10" s="20" t="str">
        <f>'6.Spieltag'!B10</f>
        <v>FlorianS04</v>
      </c>
      <c r="C10" s="17" t="s">
        <v>12</v>
      </c>
      <c r="D10" s="18" t="s">
        <v>89</v>
      </c>
      <c r="E10" s="19">
        <f t="shared" si="12"/>
        <v>0</v>
      </c>
      <c r="F10" s="17" t="s">
        <v>88</v>
      </c>
      <c r="G10" s="18" t="s">
        <v>12</v>
      </c>
      <c r="H10" s="19">
        <f t="shared" si="13"/>
        <v>0</v>
      </c>
      <c r="I10" s="17" t="s">
        <v>12</v>
      </c>
      <c r="J10" s="18" t="s">
        <v>12</v>
      </c>
      <c r="K10" s="19">
        <f t="shared" si="14"/>
        <v>0</v>
      </c>
      <c r="L10" s="17" t="s">
        <v>88</v>
      </c>
      <c r="M10" s="18" t="s">
        <v>89</v>
      </c>
      <c r="N10" s="19">
        <f t="shared" si="15"/>
        <v>0</v>
      </c>
      <c r="O10" s="17" t="s">
        <v>89</v>
      </c>
      <c r="P10" s="18" t="s">
        <v>89</v>
      </c>
      <c r="Q10" s="19">
        <f t="shared" si="16"/>
        <v>0</v>
      </c>
      <c r="R10" s="17" t="s">
        <v>88</v>
      </c>
      <c r="S10" s="18" t="s">
        <v>12</v>
      </c>
      <c r="T10" s="19">
        <f t="shared" si="17"/>
        <v>0</v>
      </c>
      <c r="U10" s="17" t="s">
        <v>2</v>
      </c>
      <c r="V10" s="18" t="s">
        <v>12</v>
      </c>
      <c r="W10" s="19">
        <f t="shared" si="18"/>
        <v>0</v>
      </c>
      <c r="X10" s="17" t="s">
        <v>88</v>
      </c>
      <c r="Y10" s="18" t="s">
        <v>2</v>
      </c>
      <c r="Z10" s="19" t="str">
        <f t="shared" si="19"/>
        <v>2</v>
      </c>
      <c r="AA10" s="17" t="s">
        <v>88</v>
      </c>
      <c r="AB10" s="18" t="s">
        <v>89</v>
      </c>
      <c r="AC10" s="19" t="str">
        <f t="shared" si="20"/>
        <v>2</v>
      </c>
      <c r="AD10" s="27"/>
      <c r="AE10" s="25"/>
      <c r="AF10" s="19"/>
      <c r="AG10" s="20">
        <f t="shared" si="9"/>
        <v>4</v>
      </c>
      <c r="AH10" s="21">
        <f>'6.Spieltag'!AJ10</f>
        <v>93</v>
      </c>
      <c r="AI10" s="28">
        <f>'6.Spieltag'!AK10</f>
        <v>1</v>
      </c>
      <c r="AJ10" s="23">
        <f t="shared" si="10"/>
        <v>97</v>
      </c>
      <c r="AK10" s="24">
        <f t="shared" si="11"/>
        <v>1</v>
      </c>
      <c r="AL10" s="72"/>
    </row>
    <row r="11" spans="1:41" ht="24.95" customHeight="1" thickBot="1" x14ac:dyDescent="0.25">
      <c r="A11" s="28">
        <f t="shared" si="0"/>
        <v>5</v>
      </c>
      <c r="B11" s="20" t="str">
        <f>'6.Spieltag'!B11</f>
        <v>Franzi04</v>
      </c>
      <c r="C11" s="17" t="s">
        <v>91</v>
      </c>
      <c r="D11" s="18" t="s">
        <v>12</v>
      </c>
      <c r="E11" s="19">
        <f t="shared" si="12"/>
        <v>0</v>
      </c>
      <c r="F11" s="17" t="s">
        <v>89</v>
      </c>
      <c r="G11" s="18" t="s">
        <v>91</v>
      </c>
      <c r="H11" s="19">
        <f t="shared" si="13"/>
        <v>0</v>
      </c>
      <c r="I11" s="17" t="s">
        <v>12</v>
      </c>
      <c r="J11" s="18" t="s">
        <v>12</v>
      </c>
      <c r="K11" s="19">
        <f t="shared" si="14"/>
        <v>0</v>
      </c>
      <c r="L11" s="17" t="s">
        <v>88</v>
      </c>
      <c r="M11" s="18" t="s">
        <v>12</v>
      </c>
      <c r="N11" s="19">
        <f t="shared" si="15"/>
        <v>0</v>
      </c>
      <c r="O11" s="17" t="s">
        <v>88</v>
      </c>
      <c r="P11" s="18" t="s">
        <v>12</v>
      </c>
      <c r="Q11" s="19" t="str">
        <f t="shared" si="16"/>
        <v>2</v>
      </c>
      <c r="R11" s="17" t="s">
        <v>88</v>
      </c>
      <c r="S11" s="18" t="s">
        <v>12</v>
      </c>
      <c r="T11" s="19">
        <f t="shared" si="17"/>
        <v>0</v>
      </c>
      <c r="U11" s="17" t="s">
        <v>12</v>
      </c>
      <c r="V11" s="18" t="s">
        <v>88</v>
      </c>
      <c r="W11" s="19">
        <f t="shared" si="18"/>
        <v>0</v>
      </c>
      <c r="X11" s="17" t="s">
        <v>12</v>
      </c>
      <c r="Y11" s="18" t="s">
        <v>88</v>
      </c>
      <c r="Z11" s="19">
        <f t="shared" si="19"/>
        <v>0</v>
      </c>
      <c r="AA11" s="17" t="s">
        <v>88</v>
      </c>
      <c r="AB11" s="18" t="s">
        <v>88</v>
      </c>
      <c r="AC11" s="19">
        <f t="shared" si="20"/>
        <v>0</v>
      </c>
      <c r="AD11" s="27"/>
      <c r="AE11" s="25"/>
      <c r="AF11" s="19"/>
      <c r="AG11" s="20">
        <f t="shared" si="9"/>
        <v>2</v>
      </c>
      <c r="AH11" s="21">
        <f>'6.Spieltag'!AJ11</f>
        <v>88</v>
      </c>
      <c r="AI11" s="28">
        <f>'6.Spieltag'!AK11</f>
        <v>3</v>
      </c>
      <c r="AJ11" s="23">
        <f t="shared" si="10"/>
        <v>90</v>
      </c>
      <c r="AK11" s="24">
        <f t="shared" si="11"/>
        <v>5</v>
      </c>
      <c r="AL11" s="1"/>
    </row>
    <row r="12" spans="1:41" ht="24.95" customHeight="1" thickBot="1" x14ac:dyDescent="0.25">
      <c r="A12" s="28">
        <f t="shared" si="0"/>
        <v>9</v>
      </c>
      <c r="B12" s="20" t="str">
        <f>'6.Spieltag'!B12</f>
        <v>jupp04</v>
      </c>
      <c r="C12" s="17" t="s">
        <v>2</v>
      </c>
      <c r="D12" s="18" t="s">
        <v>88</v>
      </c>
      <c r="E12" s="19">
        <f t="shared" si="12"/>
        <v>0</v>
      </c>
      <c r="F12" s="17" t="s">
        <v>88</v>
      </c>
      <c r="G12" s="18" t="s">
        <v>2</v>
      </c>
      <c r="H12" s="19">
        <f t="shared" si="13"/>
        <v>0</v>
      </c>
      <c r="I12" s="17" t="s">
        <v>12</v>
      </c>
      <c r="J12" s="18" t="s">
        <v>88</v>
      </c>
      <c r="K12" s="19" t="str">
        <f t="shared" si="14"/>
        <v>3</v>
      </c>
      <c r="L12" s="17" t="s">
        <v>88</v>
      </c>
      <c r="M12" s="18" t="s">
        <v>12</v>
      </c>
      <c r="N12" s="19">
        <f t="shared" si="15"/>
        <v>0</v>
      </c>
      <c r="O12" s="17" t="s">
        <v>2</v>
      </c>
      <c r="P12" s="18" t="s">
        <v>89</v>
      </c>
      <c r="Q12" s="19">
        <f t="shared" si="16"/>
        <v>0</v>
      </c>
      <c r="R12" s="17" t="s">
        <v>89</v>
      </c>
      <c r="S12" s="18" t="s">
        <v>88</v>
      </c>
      <c r="T12" s="19">
        <f t="shared" si="17"/>
        <v>0</v>
      </c>
      <c r="U12" s="17" t="s">
        <v>2</v>
      </c>
      <c r="V12" s="18" t="s">
        <v>12</v>
      </c>
      <c r="W12" s="19">
        <f t="shared" si="18"/>
        <v>0</v>
      </c>
      <c r="X12" s="17" t="s">
        <v>88</v>
      </c>
      <c r="Y12" s="18" t="s">
        <v>12</v>
      </c>
      <c r="Z12" s="19" t="str">
        <f t="shared" si="19"/>
        <v>3</v>
      </c>
      <c r="AA12" s="17" t="s">
        <v>2</v>
      </c>
      <c r="AB12" s="18" t="s">
        <v>88</v>
      </c>
      <c r="AC12" s="19" t="str">
        <f t="shared" si="20"/>
        <v>5</v>
      </c>
      <c r="AD12" s="26"/>
      <c r="AE12" s="25"/>
      <c r="AF12" s="19"/>
      <c r="AG12" s="20">
        <f t="shared" si="9"/>
        <v>11</v>
      </c>
      <c r="AH12" s="21">
        <f>'6.Spieltag'!AJ12</f>
        <v>73</v>
      </c>
      <c r="AI12" s="28">
        <f>'6.Spieltag'!AK12</f>
        <v>10</v>
      </c>
      <c r="AJ12" s="23">
        <f t="shared" si="10"/>
        <v>84</v>
      </c>
      <c r="AK12" s="24">
        <f t="shared" si="11"/>
        <v>9</v>
      </c>
      <c r="AL12" s="1"/>
    </row>
    <row r="13" spans="1:41" ht="24.95" customHeight="1" thickBot="1" x14ac:dyDescent="0.25">
      <c r="A13" s="28">
        <f t="shared" si="0"/>
        <v>9</v>
      </c>
      <c r="B13" s="78" t="str">
        <f>'6.Spieltag'!B13</f>
        <v>Lola04</v>
      </c>
      <c r="C13" s="17" t="s">
        <v>2</v>
      </c>
      <c r="D13" s="18" t="s">
        <v>12</v>
      </c>
      <c r="E13" s="19">
        <f t="shared" si="12"/>
        <v>0</v>
      </c>
      <c r="F13" s="17" t="s">
        <v>88</v>
      </c>
      <c r="G13" s="18" t="s">
        <v>91</v>
      </c>
      <c r="H13" s="19">
        <f t="shared" si="13"/>
        <v>0</v>
      </c>
      <c r="I13" s="17" t="s">
        <v>88</v>
      </c>
      <c r="J13" s="18" t="s">
        <v>12</v>
      </c>
      <c r="K13" s="19">
        <f t="shared" si="14"/>
        <v>0</v>
      </c>
      <c r="L13" s="17" t="s">
        <v>12</v>
      </c>
      <c r="M13" s="18" t="s">
        <v>12</v>
      </c>
      <c r="N13" s="19" t="str">
        <f t="shared" si="15"/>
        <v>5</v>
      </c>
      <c r="O13" s="17" t="s">
        <v>88</v>
      </c>
      <c r="P13" s="18" t="s">
        <v>88</v>
      </c>
      <c r="Q13" s="19">
        <f t="shared" si="16"/>
        <v>0</v>
      </c>
      <c r="R13" s="17" t="s">
        <v>12</v>
      </c>
      <c r="S13" s="18" t="s">
        <v>2</v>
      </c>
      <c r="T13" s="19">
        <f t="shared" si="17"/>
        <v>0</v>
      </c>
      <c r="U13" s="17" t="s">
        <v>2</v>
      </c>
      <c r="V13" s="18" t="s">
        <v>88</v>
      </c>
      <c r="W13" s="19">
        <f t="shared" si="18"/>
        <v>0</v>
      </c>
      <c r="X13" s="17" t="s">
        <v>12</v>
      </c>
      <c r="Y13" s="18" t="s">
        <v>12</v>
      </c>
      <c r="Z13" s="19">
        <f t="shared" si="19"/>
        <v>0</v>
      </c>
      <c r="AA13" s="17" t="s">
        <v>12</v>
      </c>
      <c r="AB13" s="18" t="s">
        <v>88</v>
      </c>
      <c r="AC13" s="19" t="str">
        <f t="shared" si="20"/>
        <v>2</v>
      </c>
      <c r="AD13" s="27"/>
      <c r="AE13" s="25"/>
      <c r="AF13" s="19"/>
      <c r="AG13" s="20">
        <f t="shared" si="9"/>
        <v>7</v>
      </c>
      <c r="AH13" s="21">
        <f>'6.Spieltag'!AJ13</f>
        <v>77</v>
      </c>
      <c r="AI13" s="28">
        <f>'6.Spieltag'!AK13</f>
        <v>9</v>
      </c>
      <c r="AJ13" s="23">
        <f t="shared" si="10"/>
        <v>84</v>
      </c>
      <c r="AK13" s="24">
        <f t="shared" si="11"/>
        <v>9</v>
      </c>
      <c r="AL13" s="1"/>
    </row>
    <row r="14" spans="1:41" ht="24.95" customHeight="1" thickBot="1" x14ac:dyDescent="0.25">
      <c r="A14" s="28">
        <f t="shared" si="0"/>
        <v>3</v>
      </c>
      <c r="B14" s="20" t="str">
        <f>'6.Spieltag'!B14</f>
        <v>Master1</v>
      </c>
      <c r="C14" s="17" t="s">
        <v>12</v>
      </c>
      <c r="D14" s="18" t="s">
        <v>88</v>
      </c>
      <c r="E14" s="19">
        <f t="shared" si="12"/>
        <v>0</v>
      </c>
      <c r="F14" s="17" t="s">
        <v>88</v>
      </c>
      <c r="G14" s="18" t="s">
        <v>2</v>
      </c>
      <c r="H14" s="19">
        <f t="shared" si="13"/>
        <v>0</v>
      </c>
      <c r="I14" s="17" t="s">
        <v>88</v>
      </c>
      <c r="J14" s="18" t="s">
        <v>88</v>
      </c>
      <c r="K14" s="19">
        <f t="shared" si="14"/>
        <v>0</v>
      </c>
      <c r="L14" s="17" t="s">
        <v>88</v>
      </c>
      <c r="M14" s="18" t="s">
        <v>88</v>
      </c>
      <c r="N14" s="19" t="str">
        <f t="shared" si="15"/>
        <v>3</v>
      </c>
      <c r="O14" s="17" t="s">
        <v>88</v>
      </c>
      <c r="P14" s="18" t="s">
        <v>12</v>
      </c>
      <c r="Q14" s="19" t="str">
        <f t="shared" si="16"/>
        <v>2</v>
      </c>
      <c r="R14" s="17" t="s">
        <v>12</v>
      </c>
      <c r="S14" s="18" t="s">
        <v>2</v>
      </c>
      <c r="T14" s="19">
        <f t="shared" si="17"/>
        <v>0</v>
      </c>
      <c r="U14" s="17" t="s">
        <v>12</v>
      </c>
      <c r="V14" s="18" t="s">
        <v>12</v>
      </c>
      <c r="W14" s="19" t="str">
        <f t="shared" si="18"/>
        <v>3</v>
      </c>
      <c r="X14" s="17" t="s">
        <v>12</v>
      </c>
      <c r="Y14" s="18" t="s">
        <v>88</v>
      </c>
      <c r="Z14" s="19">
        <f t="shared" si="19"/>
        <v>0</v>
      </c>
      <c r="AA14" s="17" t="s">
        <v>2</v>
      </c>
      <c r="AB14" s="18" t="s">
        <v>12</v>
      </c>
      <c r="AC14" s="19" t="str">
        <f t="shared" si="20"/>
        <v>2</v>
      </c>
      <c r="AD14" s="27"/>
      <c r="AE14" s="25"/>
      <c r="AF14" s="19"/>
      <c r="AG14" s="20">
        <f t="shared" si="9"/>
        <v>10</v>
      </c>
      <c r="AH14" s="21">
        <f>'6.Spieltag'!AJ14</f>
        <v>83</v>
      </c>
      <c r="AI14" s="28">
        <f>'6.Spieltag'!AK14</f>
        <v>6</v>
      </c>
      <c r="AJ14" s="23">
        <f t="shared" si="10"/>
        <v>93</v>
      </c>
      <c r="AK14" s="24">
        <f t="shared" si="11"/>
        <v>3</v>
      </c>
      <c r="AL14" s="1"/>
    </row>
    <row r="15" spans="1:41" ht="24.95" customHeight="1" thickBot="1" x14ac:dyDescent="0.25">
      <c r="A15" s="28">
        <f t="shared" si="0"/>
        <v>5</v>
      </c>
      <c r="B15" s="20" t="str">
        <f>'6.Spieltag'!B15</f>
        <v>Mike04</v>
      </c>
      <c r="C15" s="17" t="s">
        <v>12</v>
      </c>
      <c r="D15" s="18" t="s">
        <v>89</v>
      </c>
      <c r="E15" s="19">
        <f t="shared" si="12"/>
        <v>0</v>
      </c>
      <c r="F15" s="17" t="s">
        <v>89</v>
      </c>
      <c r="G15" s="18" t="s">
        <v>12</v>
      </c>
      <c r="H15" s="19">
        <f t="shared" si="13"/>
        <v>0</v>
      </c>
      <c r="I15" s="17" t="s">
        <v>89</v>
      </c>
      <c r="J15" s="18" t="s">
        <v>12</v>
      </c>
      <c r="K15" s="19">
        <f t="shared" si="14"/>
        <v>0</v>
      </c>
      <c r="L15" s="17" t="s">
        <v>88</v>
      </c>
      <c r="M15" s="18" t="s">
        <v>88</v>
      </c>
      <c r="N15" s="19" t="str">
        <f t="shared" si="15"/>
        <v>3</v>
      </c>
      <c r="O15" s="17" t="s">
        <v>88</v>
      </c>
      <c r="P15" s="18" t="s">
        <v>12</v>
      </c>
      <c r="Q15" s="19" t="str">
        <f t="shared" si="16"/>
        <v>2</v>
      </c>
      <c r="R15" s="17" t="s">
        <v>88</v>
      </c>
      <c r="S15" s="18" t="s">
        <v>2</v>
      </c>
      <c r="T15" s="19">
        <f t="shared" si="17"/>
        <v>0</v>
      </c>
      <c r="U15" s="17" t="s">
        <v>89</v>
      </c>
      <c r="V15" s="18" t="s">
        <v>12</v>
      </c>
      <c r="W15" s="19">
        <f t="shared" si="18"/>
        <v>0</v>
      </c>
      <c r="X15" s="17" t="s">
        <v>12</v>
      </c>
      <c r="Y15" s="18" t="s">
        <v>88</v>
      </c>
      <c r="Z15" s="19">
        <f t="shared" si="19"/>
        <v>0</v>
      </c>
      <c r="AA15" s="17" t="s">
        <v>12</v>
      </c>
      <c r="AB15" s="18" t="s">
        <v>89</v>
      </c>
      <c r="AC15" s="19" t="str">
        <f t="shared" si="20"/>
        <v>3</v>
      </c>
      <c r="AD15" s="27"/>
      <c r="AE15" s="25"/>
      <c r="AF15" s="19"/>
      <c r="AG15" s="20">
        <f t="shared" si="9"/>
        <v>8</v>
      </c>
      <c r="AH15" s="21">
        <f>'6.Spieltag'!AJ15</f>
        <v>82</v>
      </c>
      <c r="AI15" s="28">
        <f>'6.Spieltag'!AK15</f>
        <v>7</v>
      </c>
      <c r="AJ15" s="23">
        <f t="shared" si="10"/>
        <v>90</v>
      </c>
      <c r="AK15" s="24">
        <f t="shared" si="11"/>
        <v>5</v>
      </c>
      <c r="AL15" s="1"/>
    </row>
    <row r="16" spans="1:41" ht="24.95" customHeight="1" thickBot="1" x14ac:dyDescent="0.25">
      <c r="A16" s="28">
        <f t="shared" si="0"/>
        <v>16</v>
      </c>
      <c r="B16" s="20" t="str">
        <f>'6.Spieltag'!B16</f>
        <v>Nico1904</v>
      </c>
      <c r="C16" s="17" t="s">
        <v>2</v>
      </c>
      <c r="D16" s="18" t="s">
        <v>12</v>
      </c>
      <c r="E16" s="19">
        <f t="shared" si="12"/>
        <v>0</v>
      </c>
      <c r="F16" s="17" t="s">
        <v>88</v>
      </c>
      <c r="G16" s="18" t="s">
        <v>12</v>
      </c>
      <c r="H16" s="19">
        <f t="shared" si="13"/>
        <v>0</v>
      </c>
      <c r="I16" s="17" t="s">
        <v>88</v>
      </c>
      <c r="J16" s="18" t="s">
        <v>89</v>
      </c>
      <c r="K16" s="19" t="str">
        <f t="shared" si="14"/>
        <v>3</v>
      </c>
      <c r="L16" s="17" t="s">
        <v>88</v>
      </c>
      <c r="M16" s="18" t="s">
        <v>12</v>
      </c>
      <c r="N16" s="19">
        <f t="shared" si="15"/>
        <v>0</v>
      </c>
      <c r="O16" s="17" t="s">
        <v>88</v>
      </c>
      <c r="P16" s="18" t="s">
        <v>12</v>
      </c>
      <c r="Q16" s="19" t="str">
        <f t="shared" si="16"/>
        <v>2</v>
      </c>
      <c r="R16" s="17" t="s">
        <v>89</v>
      </c>
      <c r="S16" s="18" t="s">
        <v>88</v>
      </c>
      <c r="T16" s="19">
        <f t="shared" si="17"/>
        <v>0</v>
      </c>
      <c r="U16" s="17" t="s">
        <v>88</v>
      </c>
      <c r="V16" s="18" t="s">
        <v>89</v>
      </c>
      <c r="W16" s="19">
        <f t="shared" si="18"/>
        <v>0</v>
      </c>
      <c r="X16" s="17" t="s">
        <v>12</v>
      </c>
      <c r="Y16" s="18" t="s">
        <v>12</v>
      </c>
      <c r="Z16" s="19">
        <f t="shared" si="19"/>
        <v>0</v>
      </c>
      <c r="AA16" s="17" t="s">
        <v>12</v>
      </c>
      <c r="AB16" s="18" t="s">
        <v>12</v>
      </c>
      <c r="AC16" s="19">
        <f t="shared" si="20"/>
        <v>0</v>
      </c>
      <c r="AD16" s="27"/>
      <c r="AE16" s="25"/>
      <c r="AF16" s="19"/>
      <c r="AG16" s="20">
        <f t="shared" si="9"/>
        <v>5</v>
      </c>
      <c r="AH16" s="21">
        <f>'6.Spieltag'!AJ16</f>
        <v>22</v>
      </c>
      <c r="AI16" s="28">
        <f>'6.Spieltag'!AK16</f>
        <v>16</v>
      </c>
      <c r="AJ16" s="23">
        <f t="shared" si="10"/>
        <v>27</v>
      </c>
      <c r="AK16" s="24">
        <f t="shared" si="11"/>
        <v>16</v>
      </c>
      <c r="AL16" s="1"/>
    </row>
    <row r="17" spans="1:38" ht="24.95" customHeight="1" thickBot="1" x14ac:dyDescent="0.25">
      <c r="A17" s="28">
        <f t="shared" si="0"/>
        <v>8</v>
      </c>
      <c r="B17" s="20" t="str">
        <f>'6.Spieltag'!B17</f>
        <v>Reinhold</v>
      </c>
      <c r="C17" s="17" t="s">
        <v>2</v>
      </c>
      <c r="D17" s="18" t="s">
        <v>12</v>
      </c>
      <c r="E17" s="19">
        <f t="shared" si="12"/>
        <v>0</v>
      </c>
      <c r="F17" s="17" t="s">
        <v>88</v>
      </c>
      <c r="G17" s="18" t="s">
        <v>12</v>
      </c>
      <c r="H17" s="19">
        <f t="shared" si="13"/>
        <v>0</v>
      </c>
      <c r="I17" s="17" t="s">
        <v>88</v>
      </c>
      <c r="J17" s="18" t="s">
        <v>12</v>
      </c>
      <c r="K17" s="19">
        <f t="shared" si="14"/>
        <v>0</v>
      </c>
      <c r="L17" s="17" t="s">
        <v>12</v>
      </c>
      <c r="M17" s="18" t="s">
        <v>88</v>
      </c>
      <c r="N17" s="19">
        <f t="shared" si="15"/>
        <v>0</v>
      </c>
      <c r="O17" s="17" t="s">
        <v>88</v>
      </c>
      <c r="P17" s="18" t="s">
        <v>88</v>
      </c>
      <c r="Q17" s="19">
        <f t="shared" si="16"/>
        <v>0</v>
      </c>
      <c r="R17" s="17" t="s">
        <v>88</v>
      </c>
      <c r="S17" s="18" t="s">
        <v>2</v>
      </c>
      <c r="T17" s="19">
        <f t="shared" si="17"/>
        <v>0</v>
      </c>
      <c r="U17" s="17" t="s">
        <v>2</v>
      </c>
      <c r="V17" s="18" t="s">
        <v>88</v>
      </c>
      <c r="W17" s="19">
        <f t="shared" si="18"/>
        <v>0</v>
      </c>
      <c r="X17" s="17" t="s">
        <v>12</v>
      </c>
      <c r="Y17" s="18" t="s">
        <v>88</v>
      </c>
      <c r="Z17" s="19">
        <f t="shared" si="19"/>
        <v>0</v>
      </c>
      <c r="AA17" s="17" t="s">
        <v>12</v>
      </c>
      <c r="AB17" s="18" t="s">
        <v>88</v>
      </c>
      <c r="AC17" s="19" t="str">
        <f t="shared" si="20"/>
        <v>2</v>
      </c>
      <c r="AD17" s="27"/>
      <c r="AE17" s="25"/>
      <c r="AF17" s="19"/>
      <c r="AG17" s="20">
        <f t="shared" si="9"/>
        <v>2</v>
      </c>
      <c r="AH17" s="21">
        <f>'6.Spieltag'!AJ17</f>
        <v>84</v>
      </c>
      <c r="AI17" s="28">
        <f>'6.Spieltag'!AK17</f>
        <v>5</v>
      </c>
      <c r="AJ17" s="23">
        <f t="shared" si="10"/>
        <v>86</v>
      </c>
      <c r="AK17" s="24">
        <f t="shared" si="11"/>
        <v>8</v>
      </c>
      <c r="AL17" s="1"/>
    </row>
    <row r="18" spans="1:38" ht="24.95" customHeight="1" thickBot="1" x14ac:dyDescent="0.25">
      <c r="A18" s="28">
        <f t="shared" si="0"/>
        <v>11</v>
      </c>
      <c r="B18" s="20" t="str">
        <f>'6.Spieltag'!B18</f>
        <v>Ricardo04</v>
      </c>
      <c r="C18" s="17" t="s">
        <v>12</v>
      </c>
      <c r="D18" s="18" t="s">
        <v>88</v>
      </c>
      <c r="E18" s="19">
        <f t="shared" si="12"/>
        <v>0</v>
      </c>
      <c r="F18" s="17" t="s">
        <v>88</v>
      </c>
      <c r="G18" s="18" t="s">
        <v>2</v>
      </c>
      <c r="H18" s="19">
        <f t="shared" si="13"/>
        <v>0</v>
      </c>
      <c r="I18" s="17" t="s">
        <v>88</v>
      </c>
      <c r="J18" s="18" t="s">
        <v>88</v>
      </c>
      <c r="K18" s="19">
        <f t="shared" si="14"/>
        <v>0</v>
      </c>
      <c r="L18" s="17" t="s">
        <v>88</v>
      </c>
      <c r="M18" s="18" t="s">
        <v>12</v>
      </c>
      <c r="N18" s="19">
        <f t="shared" si="15"/>
        <v>0</v>
      </c>
      <c r="O18" s="17" t="s">
        <v>12</v>
      </c>
      <c r="P18" s="18" t="s">
        <v>88</v>
      </c>
      <c r="Q18" s="19">
        <f t="shared" si="16"/>
        <v>0</v>
      </c>
      <c r="R18" s="17" t="s">
        <v>88</v>
      </c>
      <c r="S18" s="18" t="s">
        <v>12</v>
      </c>
      <c r="T18" s="19">
        <f t="shared" si="17"/>
        <v>0</v>
      </c>
      <c r="U18" s="17" t="s">
        <v>88</v>
      </c>
      <c r="V18" s="18" t="s">
        <v>88</v>
      </c>
      <c r="W18" s="19" t="str">
        <f t="shared" si="18"/>
        <v>5</v>
      </c>
      <c r="X18" s="17" t="s">
        <v>88</v>
      </c>
      <c r="Y18" s="18" t="s">
        <v>12</v>
      </c>
      <c r="Z18" s="19" t="str">
        <f t="shared" si="19"/>
        <v>3</v>
      </c>
      <c r="AA18" s="17" t="s">
        <v>88</v>
      </c>
      <c r="AB18" s="18" t="s">
        <v>12</v>
      </c>
      <c r="AC18" s="19">
        <f t="shared" si="20"/>
        <v>0</v>
      </c>
      <c r="AD18" s="27"/>
      <c r="AE18" s="25"/>
      <c r="AF18" s="19"/>
      <c r="AG18" s="20">
        <f t="shared" si="9"/>
        <v>8</v>
      </c>
      <c r="AH18" s="21">
        <f>'6.Spieltag'!AJ18</f>
        <v>71</v>
      </c>
      <c r="AI18" s="28">
        <f>'6.Spieltag'!AK18</f>
        <v>12</v>
      </c>
      <c r="AJ18" s="23">
        <f t="shared" si="10"/>
        <v>79</v>
      </c>
      <c r="AK18" s="24">
        <f t="shared" si="11"/>
        <v>11</v>
      </c>
      <c r="AL18" s="1"/>
    </row>
    <row r="19" spans="1:38" ht="24.95" customHeight="1" thickBot="1" x14ac:dyDescent="0.25">
      <c r="A19" s="28">
        <f t="shared" si="0"/>
        <v>17</v>
      </c>
      <c r="B19" s="20" t="str">
        <f>'6.Spieltag'!B19</f>
        <v>Schalt04</v>
      </c>
      <c r="C19" s="17"/>
      <c r="D19" s="18"/>
      <c r="E19" s="19"/>
      <c r="F19" s="17"/>
      <c r="G19" s="18"/>
      <c r="H19" s="19"/>
      <c r="I19" s="17"/>
      <c r="J19" s="18"/>
      <c r="K19" s="19"/>
      <c r="L19" s="17"/>
      <c r="M19" s="18"/>
      <c r="N19" s="19"/>
      <c r="O19" s="17"/>
      <c r="P19" s="18"/>
      <c r="Q19" s="19"/>
      <c r="R19" s="17"/>
      <c r="S19" s="18"/>
      <c r="T19" s="19"/>
      <c r="U19" s="17"/>
      <c r="V19" s="18"/>
      <c r="W19" s="19"/>
      <c r="X19" s="17"/>
      <c r="Y19" s="18"/>
      <c r="Z19" s="19"/>
      <c r="AA19" s="17"/>
      <c r="AB19" s="18"/>
      <c r="AC19" s="19"/>
      <c r="AD19" s="27"/>
      <c r="AE19" s="25"/>
      <c r="AF19" s="19"/>
      <c r="AG19" s="20">
        <f t="shared" si="9"/>
        <v>0</v>
      </c>
      <c r="AH19" s="21">
        <f>'6.Spieltag'!AJ19</f>
        <v>7</v>
      </c>
      <c r="AI19" s="28">
        <f>'6.Spieltag'!AK19</f>
        <v>17</v>
      </c>
      <c r="AJ19" s="23">
        <f t="shared" si="10"/>
        <v>7</v>
      </c>
      <c r="AK19" s="24">
        <f t="shared" si="11"/>
        <v>17</v>
      </c>
      <c r="AL19" s="1"/>
    </row>
    <row r="20" spans="1:38" ht="24.95" customHeight="1" thickBot="1" x14ac:dyDescent="0.25">
      <c r="A20" s="28">
        <f t="shared" si="0"/>
        <v>14</v>
      </c>
      <c r="B20" s="20" t="str">
        <f>'6.Spieltag'!B20</f>
        <v>schmiddi04</v>
      </c>
      <c r="C20" s="17" t="s">
        <v>88</v>
      </c>
      <c r="D20" s="18" t="s">
        <v>89</v>
      </c>
      <c r="E20" s="19">
        <f t="shared" si="12"/>
        <v>0</v>
      </c>
      <c r="F20" s="17" t="s">
        <v>89</v>
      </c>
      <c r="G20" s="18" t="s">
        <v>88</v>
      </c>
      <c r="H20" s="19">
        <f t="shared" si="13"/>
        <v>0</v>
      </c>
      <c r="I20" s="17" t="s">
        <v>88</v>
      </c>
      <c r="J20" s="18" t="s">
        <v>88</v>
      </c>
      <c r="K20" s="19">
        <f t="shared" si="14"/>
        <v>0</v>
      </c>
      <c r="L20" s="17" t="s">
        <v>88</v>
      </c>
      <c r="M20" s="18" t="s">
        <v>89</v>
      </c>
      <c r="N20" s="19">
        <f t="shared" si="15"/>
        <v>0</v>
      </c>
      <c r="O20" s="17" t="s">
        <v>12</v>
      </c>
      <c r="P20" s="18" t="s">
        <v>89</v>
      </c>
      <c r="Q20" s="19">
        <f t="shared" si="16"/>
        <v>0</v>
      </c>
      <c r="R20" s="17" t="s">
        <v>89</v>
      </c>
      <c r="S20" s="18" t="s">
        <v>88</v>
      </c>
      <c r="T20" s="19">
        <f t="shared" si="17"/>
        <v>0</v>
      </c>
      <c r="U20" s="17" t="s">
        <v>88</v>
      </c>
      <c r="V20" s="18" t="s">
        <v>89</v>
      </c>
      <c r="W20" s="19">
        <f t="shared" si="18"/>
        <v>0</v>
      </c>
      <c r="X20" s="17" t="s">
        <v>89</v>
      </c>
      <c r="Y20" s="18" t="s">
        <v>2</v>
      </c>
      <c r="Z20" s="19" t="str">
        <f t="shared" si="19"/>
        <v>2</v>
      </c>
      <c r="AA20" s="17" t="s">
        <v>12</v>
      </c>
      <c r="AB20" s="18" t="s">
        <v>2</v>
      </c>
      <c r="AC20" s="19">
        <f t="shared" si="20"/>
        <v>0</v>
      </c>
      <c r="AD20" s="27"/>
      <c r="AE20" s="25"/>
      <c r="AF20" s="19"/>
      <c r="AG20" s="20">
        <f t="shared" si="9"/>
        <v>2</v>
      </c>
      <c r="AH20" s="21">
        <f>'6.Spieltag'!AJ20</f>
        <v>69</v>
      </c>
      <c r="AI20" s="28">
        <f>'6.Spieltag'!AK20</f>
        <v>14</v>
      </c>
      <c r="AJ20" s="23">
        <f t="shared" si="10"/>
        <v>71</v>
      </c>
      <c r="AK20" s="24">
        <f t="shared" si="11"/>
        <v>14</v>
      </c>
      <c r="AL20" s="1"/>
    </row>
    <row r="21" spans="1:38" ht="24.95" customHeight="1" thickBot="1" x14ac:dyDescent="0.25">
      <c r="A21" s="28">
        <f t="shared" si="0"/>
        <v>5</v>
      </c>
      <c r="B21" s="20" t="str">
        <f>'6.Spieltag'!B21</f>
        <v>shiny</v>
      </c>
      <c r="C21" s="17" t="s">
        <v>88</v>
      </c>
      <c r="D21" s="18" t="s">
        <v>12</v>
      </c>
      <c r="E21" s="19">
        <f t="shared" si="12"/>
        <v>0</v>
      </c>
      <c r="F21" s="17" t="s">
        <v>89</v>
      </c>
      <c r="G21" s="18" t="s">
        <v>13</v>
      </c>
      <c r="H21" s="19">
        <f t="shared" si="13"/>
        <v>0</v>
      </c>
      <c r="I21" s="17" t="s">
        <v>12</v>
      </c>
      <c r="J21" s="18" t="s">
        <v>88</v>
      </c>
      <c r="K21" s="19" t="str">
        <f t="shared" si="14"/>
        <v>3</v>
      </c>
      <c r="L21" s="17" t="s">
        <v>12</v>
      </c>
      <c r="M21" s="18" t="s">
        <v>88</v>
      </c>
      <c r="N21" s="19">
        <f t="shared" si="15"/>
        <v>0</v>
      </c>
      <c r="O21" s="17" t="s">
        <v>12</v>
      </c>
      <c r="P21" s="18" t="s">
        <v>89</v>
      </c>
      <c r="Q21" s="19">
        <f t="shared" si="16"/>
        <v>0</v>
      </c>
      <c r="R21" s="17" t="s">
        <v>88</v>
      </c>
      <c r="S21" s="18" t="s">
        <v>12</v>
      </c>
      <c r="T21" s="19">
        <f t="shared" si="17"/>
        <v>0</v>
      </c>
      <c r="U21" s="17" t="s">
        <v>12</v>
      </c>
      <c r="V21" s="18" t="s">
        <v>88</v>
      </c>
      <c r="W21" s="19">
        <f t="shared" si="18"/>
        <v>0</v>
      </c>
      <c r="X21" s="17" t="s">
        <v>12</v>
      </c>
      <c r="Y21" s="18" t="s">
        <v>88</v>
      </c>
      <c r="Z21" s="19">
        <f t="shared" si="19"/>
        <v>0</v>
      </c>
      <c r="AA21" s="17" t="s">
        <v>12</v>
      </c>
      <c r="AB21" s="18" t="s">
        <v>88</v>
      </c>
      <c r="AC21" s="19" t="str">
        <f t="shared" si="20"/>
        <v>2</v>
      </c>
      <c r="AD21" s="27"/>
      <c r="AE21" s="25"/>
      <c r="AF21" s="19"/>
      <c r="AG21" s="20">
        <f t="shared" si="9"/>
        <v>5</v>
      </c>
      <c r="AH21" s="21">
        <f>'6.Spieltag'!AJ21</f>
        <v>85</v>
      </c>
      <c r="AI21" s="28">
        <f>'6.Spieltag'!AK21</f>
        <v>4</v>
      </c>
      <c r="AJ21" s="23">
        <f t="shared" si="10"/>
        <v>90</v>
      </c>
      <c r="AK21" s="24">
        <f t="shared" si="11"/>
        <v>5</v>
      </c>
      <c r="AL21" s="1"/>
    </row>
    <row r="22" spans="1:38" ht="24.95" customHeight="1" thickBot="1" x14ac:dyDescent="0.25">
      <c r="A22" s="28">
        <f t="shared" si="0"/>
        <v>12</v>
      </c>
      <c r="B22" s="20" t="str">
        <f>'6.Spieltag'!B22</f>
        <v>Tanja04</v>
      </c>
      <c r="C22" s="17" t="s">
        <v>12</v>
      </c>
      <c r="D22" s="18" t="s">
        <v>88</v>
      </c>
      <c r="E22" s="19">
        <f t="shared" si="12"/>
        <v>0</v>
      </c>
      <c r="F22" s="17" t="s">
        <v>89</v>
      </c>
      <c r="G22" s="18" t="s">
        <v>12</v>
      </c>
      <c r="H22" s="19">
        <f t="shared" si="13"/>
        <v>0</v>
      </c>
      <c r="I22" s="17" t="s">
        <v>88</v>
      </c>
      <c r="J22" s="18" t="s">
        <v>88</v>
      </c>
      <c r="K22" s="19">
        <f t="shared" si="14"/>
        <v>0</v>
      </c>
      <c r="L22" s="17" t="s">
        <v>88</v>
      </c>
      <c r="M22" s="18" t="s">
        <v>89</v>
      </c>
      <c r="N22" s="19">
        <f t="shared" si="15"/>
        <v>0</v>
      </c>
      <c r="O22" s="17" t="s">
        <v>88</v>
      </c>
      <c r="P22" s="18" t="s">
        <v>88</v>
      </c>
      <c r="Q22" s="19">
        <f t="shared" si="16"/>
        <v>0</v>
      </c>
      <c r="R22" s="17" t="s">
        <v>89</v>
      </c>
      <c r="S22" s="18" t="s">
        <v>12</v>
      </c>
      <c r="T22" s="19">
        <f t="shared" si="17"/>
        <v>0</v>
      </c>
      <c r="U22" s="17" t="s">
        <v>12</v>
      </c>
      <c r="V22" s="18" t="s">
        <v>88</v>
      </c>
      <c r="W22" s="19">
        <f t="shared" si="18"/>
        <v>0</v>
      </c>
      <c r="X22" s="17" t="s">
        <v>88</v>
      </c>
      <c r="Y22" s="18" t="s">
        <v>88</v>
      </c>
      <c r="Z22" s="19">
        <f t="shared" si="19"/>
        <v>0</v>
      </c>
      <c r="AA22" s="17" t="s">
        <v>12</v>
      </c>
      <c r="AB22" s="18" t="s">
        <v>89</v>
      </c>
      <c r="AC22" s="19" t="str">
        <f t="shared" si="20"/>
        <v>3</v>
      </c>
      <c r="AD22" s="27"/>
      <c r="AE22" s="25"/>
      <c r="AF22" s="19"/>
      <c r="AG22" s="20">
        <f t="shared" si="9"/>
        <v>3</v>
      </c>
      <c r="AH22" s="21">
        <f>'6.Spieltag'!AJ22</f>
        <v>73</v>
      </c>
      <c r="AI22" s="28">
        <f>'6.Spieltag'!AK22</f>
        <v>10</v>
      </c>
      <c r="AJ22" s="23">
        <f t="shared" si="10"/>
        <v>76</v>
      </c>
      <c r="AK22" s="24">
        <f t="shared" si="11"/>
        <v>12</v>
      </c>
      <c r="AL22" s="1"/>
    </row>
    <row r="23" spans="1:38" ht="24.95" customHeight="1" thickBot="1" x14ac:dyDescent="0.25">
      <c r="A23" s="28">
        <f t="shared" si="0"/>
        <v>12</v>
      </c>
      <c r="B23" s="78" t="str">
        <f>'6.Spieltag'!B23</f>
        <v>Thomas Bülles</v>
      </c>
      <c r="C23" s="17" t="s">
        <v>12</v>
      </c>
      <c r="D23" s="18" t="s">
        <v>88</v>
      </c>
      <c r="E23" s="19">
        <f t="shared" si="12"/>
        <v>0</v>
      </c>
      <c r="F23" s="17" t="s">
        <v>12</v>
      </c>
      <c r="G23" s="18" t="s">
        <v>12</v>
      </c>
      <c r="H23" s="19">
        <f t="shared" si="13"/>
        <v>0</v>
      </c>
      <c r="I23" s="17" t="s">
        <v>12</v>
      </c>
      <c r="J23" s="18" t="s">
        <v>88</v>
      </c>
      <c r="K23" s="19" t="str">
        <f t="shared" si="14"/>
        <v>3</v>
      </c>
      <c r="L23" s="17" t="s">
        <v>88</v>
      </c>
      <c r="M23" s="18" t="s">
        <v>89</v>
      </c>
      <c r="N23" s="19">
        <f t="shared" si="15"/>
        <v>0</v>
      </c>
      <c r="O23" s="17" t="s">
        <v>88</v>
      </c>
      <c r="P23" s="18" t="s">
        <v>89</v>
      </c>
      <c r="Q23" s="19">
        <f t="shared" si="16"/>
        <v>0</v>
      </c>
      <c r="R23" s="17" t="s">
        <v>88</v>
      </c>
      <c r="S23" s="18" t="s">
        <v>12</v>
      </c>
      <c r="T23" s="19">
        <f t="shared" si="17"/>
        <v>0</v>
      </c>
      <c r="U23" s="17" t="s">
        <v>88</v>
      </c>
      <c r="V23" s="18" t="s">
        <v>89</v>
      </c>
      <c r="W23" s="19">
        <f t="shared" si="18"/>
        <v>0</v>
      </c>
      <c r="X23" s="17" t="s">
        <v>12</v>
      </c>
      <c r="Y23" s="18" t="s">
        <v>88</v>
      </c>
      <c r="Z23" s="19">
        <f t="shared" si="19"/>
        <v>0</v>
      </c>
      <c r="AA23" s="17" t="s">
        <v>88</v>
      </c>
      <c r="AB23" s="18" t="s">
        <v>89</v>
      </c>
      <c r="AC23" s="19" t="str">
        <f t="shared" si="20"/>
        <v>2</v>
      </c>
      <c r="AD23" s="27"/>
      <c r="AE23" s="25"/>
      <c r="AF23" s="19"/>
      <c r="AG23" s="20">
        <f t="shared" si="9"/>
        <v>5</v>
      </c>
      <c r="AH23" s="21">
        <f>'6.Spieltag'!AJ23</f>
        <v>71</v>
      </c>
      <c r="AI23" s="28">
        <f>'6.Spieltag'!AK23</f>
        <v>12</v>
      </c>
      <c r="AJ23" s="23">
        <f t="shared" si="10"/>
        <v>76</v>
      </c>
      <c r="AK23" s="24">
        <f t="shared" si="11"/>
        <v>12</v>
      </c>
      <c r="AL23" s="1"/>
    </row>
    <row r="24" spans="1:38" ht="24.95" customHeight="1" thickBot="1" x14ac:dyDescent="0.25">
      <c r="A24" s="28">
        <f t="shared" si="0"/>
        <v>3</v>
      </c>
      <c r="B24" s="20" t="str">
        <f>'6.Spieltag'!B24</f>
        <v>UltraGE</v>
      </c>
      <c r="C24" s="17" t="s">
        <v>2</v>
      </c>
      <c r="D24" s="18" t="s">
        <v>12</v>
      </c>
      <c r="E24" s="19">
        <f t="shared" si="12"/>
        <v>0</v>
      </c>
      <c r="F24" s="17" t="s">
        <v>88</v>
      </c>
      <c r="G24" s="18" t="s">
        <v>12</v>
      </c>
      <c r="H24" s="19">
        <f t="shared" si="13"/>
        <v>0</v>
      </c>
      <c r="I24" s="17" t="s">
        <v>12</v>
      </c>
      <c r="J24" s="18" t="s">
        <v>88</v>
      </c>
      <c r="K24" s="19" t="str">
        <f t="shared" si="14"/>
        <v>3</v>
      </c>
      <c r="L24" s="17" t="s">
        <v>88</v>
      </c>
      <c r="M24" s="18" t="s">
        <v>12</v>
      </c>
      <c r="N24" s="19">
        <f t="shared" si="15"/>
        <v>0</v>
      </c>
      <c r="O24" s="17" t="s">
        <v>12</v>
      </c>
      <c r="P24" s="18" t="s">
        <v>88</v>
      </c>
      <c r="Q24" s="19">
        <f t="shared" si="16"/>
        <v>0</v>
      </c>
      <c r="R24" s="17" t="s">
        <v>88</v>
      </c>
      <c r="S24" s="18" t="s">
        <v>12</v>
      </c>
      <c r="T24" s="19">
        <f t="shared" si="17"/>
        <v>0</v>
      </c>
      <c r="U24" s="17" t="s">
        <v>12</v>
      </c>
      <c r="V24" s="18" t="s">
        <v>12</v>
      </c>
      <c r="W24" s="19" t="str">
        <f t="shared" si="18"/>
        <v>3</v>
      </c>
      <c r="X24" s="17" t="s">
        <v>88</v>
      </c>
      <c r="Y24" s="18" t="s">
        <v>12</v>
      </c>
      <c r="Z24" s="19" t="str">
        <f t="shared" si="19"/>
        <v>3</v>
      </c>
      <c r="AA24" s="17" t="s">
        <v>2</v>
      </c>
      <c r="AB24" s="18" t="s">
        <v>88</v>
      </c>
      <c r="AC24" s="19" t="str">
        <f t="shared" si="20"/>
        <v>5</v>
      </c>
      <c r="AD24" s="27"/>
      <c r="AE24" s="25"/>
      <c r="AF24" s="19"/>
      <c r="AG24" s="20">
        <f t="shared" si="9"/>
        <v>14</v>
      </c>
      <c r="AH24" s="21">
        <f>'6.Spieltag'!AJ24</f>
        <v>79</v>
      </c>
      <c r="AI24" s="28">
        <f>'6.Spieltag'!AK24</f>
        <v>8</v>
      </c>
      <c r="AJ24" s="23">
        <f t="shared" si="10"/>
        <v>93</v>
      </c>
      <c r="AK24" s="24">
        <f t="shared" si="11"/>
        <v>3</v>
      </c>
      <c r="AL24" s="1"/>
    </row>
    <row r="25" spans="1:38" ht="24.95" customHeight="1" thickBot="1" x14ac:dyDescent="0.25">
      <c r="A25" s="28">
        <f t="shared" ref="A25:A26" si="21">AK25</f>
        <v>18</v>
      </c>
      <c r="B25" s="20">
        <f>'6.Spieltag'!B25</f>
        <v>0</v>
      </c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>
        <f t="shared" ref="AG25:AG26" si="22">E25+H25+K25+N25+Q25+T25+W25+Z25+AC25+AF25</f>
        <v>0</v>
      </c>
      <c r="AH25" s="21">
        <f>'6.Spieltag'!AJ25</f>
        <v>0</v>
      </c>
      <c r="AI25" s="28">
        <f>'6.Spieltag'!AK25</f>
        <v>0</v>
      </c>
      <c r="AJ25" s="23">
        <f t="shared" ref="AJ25:AJ26" si="23">AG25+AH25</f>
        <v>0</v>
      </c>
      <c r="AK25" s="24">
        <f t="shared" si="11"/>
        <v>18</v>
      </c>
      <c r="AL25" s="1"/>
    </row>
    <row r="26" spans="1:38" ht="28.15" customHeight="1" thickBot="1" x14ac:dyDescent="0.25">
      <c r="A26" s="28">
        <f t="shared" si="21"/>
        <v>18</v>
      </c>
      <c r="B26" s="20">
        <f>'6.Spieltag'!B26</f>
        <v>0</v>
      </c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>
        <f t="shared" si="22"/>
        <v>0</v>
      </c>
      <c r="AH26" s="21">
        <f>'6.Spieltag'!AJ26</f>
        <v>0</v>
      </c>
      <c r="AI26" s="28">
        <f>'6.Spieltag'!AK26</f>
        <v>0</v>
      </c>
      <c r="AJ26" s="23">
        <f t="shared" si="23"/>
        <v>0</v>
      </c>
      <c r="AK26" s="24">
        <f t="shared" si="11"/>
        <v>18</v>
      </c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105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42" priority="6">
      <formula>($AG8&gt;40)</formula>
    </cfRule>
  </conditionalFormatting>
  <conditionalFormatting sqref="C4 F4 I4 L4 R4 U4 X4 C6 F6 L6 R6 X6">
    <cfRule type="cellIs" dxfId="141" priority="3" operator="equal">
      <formula>"Schalke 04"</formula>
    </cfRule>
  </conditionalFormatting>
  <conditionalFormatting sqref="O4 AA4 I6 O6 U6 AA6">
    <cfRule type="cellIs" dxfId="140" priority="2" operator="equal">
      <formula>"Schalke 04"</formula>
    </cfRule>
  </conditionalFormatting>
  <conditionalFormatting sqref="AG1:AG26 AG28:AG1048576">
    <cfRule type="top10" dxfId="139" priority="1540" rank="3"/>
  </conditionalFormatting>
  <conditionalFormatting sqref="AI8:AI26">
    <cfRule type="colorScale" priority="139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38" priority="1059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O104"/>
  <sheetViews>
    <sheetView workbookViewId="0">
      <selection activeCell="AQ17" sqref="AQ17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D1" s="16"/>
      <c r="AE1" s="65"/>
      <c r="AF1" s="65"/>
      <c r="AK1" s="31"/>
    </row>
    <row r="2" spans="1:41" ht="12" x14ac:dyDescent="0.2">
      <c r="B2" s="16"/>
      <c r="AD2" s="16"/>
      <c r="AE2" s="66"/>
      <c r="AF2" s="66"/>
    </row>
    <row r="3" spans="1:41" ht="12" x14ac:dyDescent="0.2">
      <c r="B3" s="16"/>
      <c r="AD3" s="16"/>
      <c r="AE3" s="65"/>
      <c r="AF3" s="65"/>
    </row>
    <row r="4" spans="1:41" ht="16.5" thickBot="1" x14ac:dyDescent="0.3">
      <c r="A4" s="2" t="s">
        <v>21</v>
      </c>
      <c r="B4" s="16"/>
      <c r="C4" s="16" t="s">
        <v>72</v>
      </c>
      <c r="F4" s="16" t="s">
        <v>75</v>
      </c>
      <c r="I4" s="16" t="s">
        <v>76</v>
      </c>
      <c r="L4" s="16" t="s">
        <v>79</v>
      </c>
      <c r="O4" s="16" t="s">
        <v>82</v>
      </c>
      <c r="R4" s="16" t="s">
        <v>67</v>
      </c>
      <c r="U4" s="16" t="s">
        <v>83</v>
      </c>
      <c r="X4" s="16" t="s">
        <v>86</v>
      </c>
      <c r="AA4" s="16" t="s">
        <v>87</v>
      </c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73</v>
      </c>
      <c r="F6" s="16" t="s">
        <v>11</v>
      </c>
      <c r="I6" s="16" t="s">
        <v>77</v>
      </c>
      <c r="L6" s="16" t="s">
        <v>85</v>
      </c>
      <c r="O6" s="16" t="s">
        <v>84</v>
      </c>
      <c r="R6" s="16" t="s">
        <v>74</v>
      </c>
      <c r="U6" s="16" t="s">
        <v>80</v>
      </c>
      <c r="X6" s="16" t="s">
        <v>81</v>
      </c>
      <c r="AA6" s="16" t="s">
        <v>78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 t="s">
        <v>88</v>
      </c>
      <c r="D7" s="68" t="s">
        <v>89</v>
      </c>
      <c r="E7" s="69" t="s">
        <v>1</v>
      </c>
      <c r="F7" s="68" t="s">
        <v>2</v>
      </c>
      <c r="G7" s="68" t="s">
        <v>88</v>
      </c>
      <c r="H7" s="69" t="s">
        <v>1</v>
      </c>
      <c r="I7" s="68" t="s">
        <v>89</v>
      </c>
      <c r="J7" s="68" t="s">
        <v>12</v>
      </c>
      <c r="K7" s="69" t="s">
        <v>1</v>
      </c>
      <c r="L7" s="68" t="s">
        <v>12</v>
      </c>
      <c r="M7" s="68" t="s">
        <v>89</v>
      </c>
      <c r="N7" s="69" t="s">
        <v>1</v>
      </c>
      <c r="O7" s="68" t="s">
        <v>88</v>
      </c>
      <c r="P7" s="68" t="s">
        <v>89</v>
      </c>
      <c r="Q7" s="69" t="s">
        <v>1</v>
      </c>
      <c r="R7" s="68" t="s">
        <v>88</v>
      </c>
      <c r="S7" s="68" t="s">
        <v>12</v>
      </c>
      <c r="T7" s="69" t="s">
        <v>1</v>
      </c>
      <c r="U7" s="68" t="s">
        <v>88</v>
      </c>
      <c r="V7" s="68" t="s">
        <v>89</v>
      </c>
      <c r="W7" s="69" t="s">
        <v>1</v>
      </c>
      <c r="X7" s="68" t="s">
        <v>88</v>
      </c>
      <c r="Y7" s="68" t="s">
        <v>88</v>
      </c>
      <c r="Z7" s="69" t="s">
        <v>1</v>
      </c>
      <c r="AA7" s="68" t="s">
        <v>12</v>
      </c>
      <c r="AB7" s="68" t="s">
        <v>12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24" si="0">AK8</f>
        <v>15</v>
      </c>
      <c r="B8" s="20" t="str">
        <f>'7.Spieltag'!B8</f>
        <v>atschi91</v>
      </c>
      <c r="C8" s="17" t="s">
        <v>12</v>
      </c>
      <c r="D8" s="18" t="s">
        <v>89</v>
      </c>
      <c r="E8" s="19" t="str">
        <f t="shared" ref="E8" si="1">IF(OR(EXACT($C$7,C8)*(EXACT($D$7,D8)))=TRUE,$AO$9,IF(($D$7-$C$7=D8-C8),$AO$8,IF(OR(EXACT($C$7&gt;$D$7,C8&gt;D8)*EXACT($C$7=$D$7,C8=D8)*EXACT($C$7&lt;$D$7,C8&lt;D8)),$AO$7,0)))</f>
        <v>2</v>
      </c>
      <c r="F8" s="17" t="s">
        <v>88</v>
      </c>
      <c r="G8" s="18" t="s">
        <v>12</v>
      </c>
      <c r="H8" s="19">
        <f t="shared" ref="H8" si="2">IF(OR(EXACT($F$7,F8)*(EXACT($G$7,G8)))=TRUE,$AO$9,IF(($G$7-$F$7=G8-F8),$AO$8,IF(OR(EXACT($F$7&gt;$G$7,F8&gt;G8)*EXACT($F$7=$G$7,F8=G8)*EXACT($F$7&lt;$G$7,F8&lt;G8)),$AO$7,0)))</f>
        <v>0</v>
      </c>
      <c r="I8" s="17" t="s">
        <v>12</v>
      </c>
      <c r="J8" s="18" t="s">
        <v>88</v>
      </c>
      <c r="K8" s="19">
        <f t="shared" ref="K8" si="3">IF(OR(EXACT($I$7,I8)*(EXACT($J$7,J8)))=TRUE,$AO$9,IF(($J$7-$I$7=J8-I8),$AO$8,IF(OR(EXACT($I$7&gt;$J$7,I8&gt;J8)*EXACT($I$7=$J$7,I8=J8)*EXACT($I$7&lt;$J$7,I8&lt;J8)),$AO$7,0)))</f>
        <v>0</v>
      </c>
      <c r="L8" s="17" t="s">
        <v>88</v>
      </c>
      <c r="M8" s="18" t="s">
        <v>88</v>
      </c>
      <c r="N8" s="19">
        <f t="shared" ref="N8" si="4">IF(OR(EXACT($L$7,L8)*(EXACT($M$7,M8)))=TRUE,$AO$9,IF(($M$7-$L$7=M8-L8),$AO$8,IF(OR(EXACT($L$7&gt;$M$7,L8&gt;M8)*EXACT($L$7=$M$7,L8=M8)*EXACT($L$7&lt;$M$7,L8&lt;M8)),$AO$7,0)))</f>
        <v>0</v>
      </c>
      <c r="O8" s="17" t="s">
        <v>88</v>
      </c>
      <c r="P8" s="18" t="s">
        <v>88</v>
      </c>
      <c r="Q8" s="19">
        <f t="shared" ref="Q8" si="5">IF(OR(EXACT($O$7,O8)*(EXACT($P$7,P8)))=TRUE,$AO$9,IF(($P$7-$O$7=P8-O8),$AO$8,IF(OR(EXACT($O$7&gt;$P$7,O8&gt;P8)*EXACT($O$7=$P$7,O8=P8)*EXACT($O$7&lt;$P$7,O8&lt;P8)),$AO$7,0)))</f>
        <v>0</v>
      </c>
      <c r="R8" s="17" t="s">
        <v>88</v>
      </c>
      <c r="S8" s="18" t="s">
        <v>88</v>
      </c>
      <c r="T8" s="19">
        <f t="shared" ref="T8" si="6">IF(OR(EXACT($R$7,R8)*(EXACT($S$7,S8)))=TRUE,$AO$9,IF(($S$7-$R$7=S8-R8),$AO$8,IF(OR(EXACT($R$7&gt;$S$7,R8&gt;S8)*EXACT($R$7=$S$7,R8=S8)*EXACT($R$7&lt;$S$7,R8&lt;S8)),$AO$7,0)))</f>
        <v>0</v>
      </c>
      <c r="U8" s="17" t="s">
        <v>88</v>
      </c>
      <c r="V8" s="18" t="s">
        <v>88</v>
      </c>
      <c r="W8" s="19">
        <f t="shared" ref="W8" si="7">IF(OR(EXACT($U$7,U8)*(EXACT($V$7,V8)))=TRUE,$AO$9,IF(($V$7-$U$7=V8-U8),$AO$8,IF(OR(EXACT($U$7&gt;$V$7,U8&gt;V8)*EXACT($U$7=$V$7,U8=V8)*EXACT($U$7&lt;$V$7,U8&lt;V8)),$AO$7,0)))</f>
        <v>0</v>
      </c>
      <c r="X8" s="17" t="s">
        <v>89</v>
      </c>
      <c r="Y8" s="18" t="s">
        <v>12</v>
      </c>
      <c r="Z8" s="19">
        <f t="shared" ref="Z8" si="8">IF(OR(EXACT($X$7,X8)*(EXACT($Y$7,Y8)))=TRUE,$AO$9,IF(($Y$7-$X$7=Y8-X8),$AO$8,IF(OR(EXACT($X$7&gt;$Y$7,X8&gt;Y8)*EXACT($X$7=$Y$7,X8=Y8)*EXACT($X$7&lt;$Y$7,X8&lt;Y8)),$AO$7,0)))</f>
        <v>0</v>
      </c>
      <c r="AA8" s="17" t="s">
        <v>12</v>
      </c>
      <c r="AB8" s="18" t="s">
        <v>88</v>
      </c>
      <c r="AC8" s="19">
        <f>IF(OR(EXACT($AA$7,AA8)*(EXACT($AB$7,AB8)))=TRUE,$AO$9,IF(($AB$7-$AA$7=AB8-AA8),$AO$8,IF(OR(EXACT($AA$7&gt;$AB$7,AA8&gt;AB8)*EXACT($AA$7=$AB$7,AA8=AB8)*EXACT($AA$7&lt;$AB$7,AA8&lt;AB8)),$AO$7,0)))</f>
        <v>0</v>
      </c>
      <c r="AD8" s="27"/>
      <c r="AE8" s="25"/>
      <c r="AF8" s="19"/>
      <c r="AG8" s="20">
        <f t="shared" ref="AG8:AG24" si="9">E8+H8+K8+N8+Q8+T8+W8+Z8+AC8+AF8</f>
        <v>2</v>
      </c>
      <c r="AH8" s="21">
        <f>'7.Spieltag'!AJ8</f>
        <v>70</v>
      </c>
      <c r="AI8" s="28">
        <f>'7.Spieltag'!AK8</f>
        <v>15</v>
      </c>
      <c r="AJ8" s="23">
        <f t="shared" ref="AJ8:AJ24" si="10">AG8+AH8</f>
        <v>72</v>
      </c>
      <c r="AK8" s="24">
        <f t="shared" ref="AK8:AK26" si="11">RANK(AJ8,$AJ$8:$AJ$26)</f>
        <v>15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3</v>
      </c>
      <c r="B9" s="20" t="str">
        <f>'7.Spieltag'!B9</f>
        <v>Delze1312</v>
      </c>
      <c r="C9" s="17" t="s">
        <v>12</v>
      </c>
      <c r="D9" s="18" t="s">
        <v>89</v>
      </c>
      <c r="E9" s="19" t="str">
        <f t="shared" ref="E9:E24" si="12">IF(OR(EXACT($C$7,C9)*(EXACT($D$7,D9)))=TRUE,$AO$9,IF(($D$7-$C$7=D9-C9),$AO$8,IF(OR(EXACT($C$7&gt;$D$7,C9&gt;D9)*EXACT($C$7=$D$7,C9=D9)*EXACT($C$7&lt;$D$7,C9&lt;D9)),$AO$7,0)))</f>
        <v>2</v>
      </c>
      <c r="F9" s="17" t="s">
        <v>88</v>
      </c>
      <c r="G9" s="18" t="s">
        <v>2</v>
      </c>
      <c r="H9" s="19">
        <f t="shared" ref="H9:H24" si="13">IF(OR(EXACT($F$7,F9)*(EXACT($G$7,G9)))=TRUE,$AO$9,IF(($G$7-$F$7=G9-F9),$AO$8,IF(OR(EXACT($F$7&gt;$G$7,F9&gt;G9)*EXACT($F$7=$G$7,F9=G9)*EXACT($F$7&lt;$G$7,F9&lt;G9)),$AO$7,0)))</f>
        <v>0</v>
      </c>
      <c r="I9" s="17" t="s">
        <v>12</v>
      </c>
      <c r="J9" s="18" t="s">
        <v>88</v>
      </c>
      <c r="K9" s="19">
        <f t="shared" ref="K9:K24" si="14">IF(OR(EXACT($I$7,I9)*(EXACT($J$7,J9)))=TRUE,$AO$9,IF(($J$7-$I$7=J9-I9),$AO$8,IF(OR(EXACT($I$7&gt;$J$7,I9&gt;J9)*EXACT($I$7=$J$7,I9=J9)*EXACT($I$7&lt;$J$7,I9&lt;J9)),$AO$7,0)))</f>
        <v>0</v>
      </c>
      <c r="L9" s="17" t="s">
        <v>2</v>
      </c>
      <c r="M9" s="18" t="s">
        <v>88</v>
      </c>
      <c r="N9" s="19" t="str">
        <f t="shared" ref="N9:N24" si="15">IF(OR(EXACT($L$7,L9)*(EXACT($M$7,M9)))=TRUE,$AO$9,IF(($M$7-$L$7=M9-L9),$AO$8,IF(OR(EXACT($L$7&gt;$M$7,L9&gt;M9)*EXACT($L$7=$M$7,L9=M9)*EXACT($L$7&lt;$M$7,L9&lt;M9)),$AO$7,0)))</f>
        <v>3</v>
      </c>
      <c r="O9" s="17" t="s">
        <v>88</v>
      </c>
      <c r="P9" s="18" t="s">
        <v>12</v>
      </c>
      <c r="Q9" s="19">
        <f t="shared" ref="Q9:Q24" si="16">IF(OR(EXACT($O$7,O9)*(EXACT($P$7,P9)))=TRUE,$AO$9,IF(($P$7-$O$7=P9-O9),$AO$8,IF(OR(EXACT($O$7&gt;$P$7,O9&gt;P9)*EXACT($O$7=$P$7,O9=P9)*EXACT($O$7&lt;$P$7,O9&lt;P9)),$AO$7,0)))</f>
        <v>0</v>
      </c>
      <c r="R9" s="17" t="s">
        <v>12</v>
      </c>
      <c r="S9" s="18" t="s">
        <v>12</v>
      </c>
      <c r="T9" s="19">
        <f t="shared" ref="T9:T24" si="17">IF(OR(EXACT($R$7,R9)*(EXACT($S$7,S9)))=TRUE,$AO$9,IF(($S$7-$R$7=S9-R9),$AO$8,IF(OR(EXACT($R$7&gt;$S$7,R9&gt;S9)*EXACT($R$7=$S$7,R9=S9)*EXACT($R$7&lt;$S$7,R9&lt;S9)),$AO$7,0)))</f>
        <v>0</v>
      </c>
      <c r="U9" s="17" t="s">
        <v>12</v>
      </c>
      <c r="V9" s="18" t="s">
        <v>88</v>
      </c>
      <c r="W9" s="19" t="str">
        <f t="shared" ref="W9:W24" si="18">IF(OR(EXACT($U$7,U9)*(EXACT($V$7,V9)))=TRUE,$AO$9,IF(($V$7-$U$7=V9-U9),$AO$8,IF(OR(EXACT($U$7&gt;$V$7,U9&gt;V9)*EXACT($U$7=$V$7,U9=V9)*EXACT($U$7&lt;$V$7,U9&lt;V9)),$AO$7,0)))</f>
        <v>3</v>
      </c>
      <c r="X9" s="17" t="s">
        <v>88</v>
      </c>
      <c r="Y9" s="18" t="s">
        <v>12</v>
      </c>
      <c r="Z9" s="19">
        <f t="shared" ref="Z9:Z24" si="19">IF(OR(EXACT($X$7,X9)*(EXACT($Y$7,Y9)))=TRUE,$AO$9,IF(($Y$7-$X$7=Y9-X9),$AO$8,IF(OR(EXACT($X$7&gt;$Y$7,X9&gt;Y9)*EXACT($X$7=$Y$7,X9=Y9)*EXACT($X$7&lt;$Y$7,X9&lt;Y9)),$AO$7,0)))</f>
        <v>0</v>
      </c>
      <c r="AA9" s="17" t="s">
        <v>89</v>
      </c>
      <c r="AB9" s="18" t="s">
        <v>2</v>
      </c>
      <c r="AC9" s="19">
        <f t="shared" ref="AC9:AC24" si="20">IF(OR(EXACT($AA$7,AA9)*(EXACT($AB$7,AB9)))=TRUE,$AO$9,IF(($AB$7-$AA$7=AB9-AA9),$AO$8,IF(OR(EXACT($AA$7&gt;$AB$7,AA9&gt;AB9)*EXACT($AA$7=$AB$7,AA9=AB9)*EXACT($AA$7&lt;$AB$7,AA9&lt;AB9)),$AO$7,0)))</f>
        <v>0</v>
      </c>
      <c r="AD9" s="27"/>
      <c r="AE9" s="25"/>
      <c r="AF9" s="19"/>
      <c r="AG9" s="20">
        <f t="shared" si="9"/>
        <v>8</v>
      </c>
      <c r="AH9" s="21">
        <f>'7.Spieltag'!AJ9</f>
        <v>95</v>
      </c>
      <c r="AI9" s="28">
        <f>'7.Spieltag'!AK9</f>
        <v>2</v>
      </c>
      <c r="AJ9" s="23">
        <f t="shared" si="10"/>
        <v>103</v>
      </c>
      <c r="AK9" s="24">
        <f t="shared" si="11"/>
        <v>3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1</v>
      </c>
      <c r="B10" s="20" t="str">
        <f>'7.Spieltag'!B10</f>
        <v>FlorianS04</v>
      </c>
      <c r="C10" s="17" t="s">
        <v>12</v>
      </c>
      <c r="D10" s="18" t="s">
        <v>2</v>
      </c>
      <c r="E10" s="19">
        <f t="shared" si="12"/>
        <v>0</v>
      </c>
      <c r="F10" s="17" t="s">
        <v>89</v>
      </c>
      <c r="G10" s="18" t="s">
        <v>88</v>
      </c>
      <c r="H10" s="19">
        <f t="shared" si="13"/>
        <v>0</v>
      </c>
      <c r="I10" s="17" t="s">
        <v>88</v>
      </c>
      <c r="J10" s="18" t="s">
        <v>12</v>
      </c>
      <c r="K10" s="19" t="str">
        <f t="shared" si="14"/>
        <v>2</v>
      </c>
      <c r="L10" s="17" t="s">
        <v>88</v>
      </c>
      <c r="M10" s="18" t="s">
        <v>89</v>
      </c>
      <c r="N10" s="19" t="str">
        <f t="shared" si="15"/>
        <v>2</v>
      </c>
      <c r="O10" s="17" t="s">
        <v>88</v>
      </c>
      <c r="P10" s="18" t="s">
        <v>2</v>
      </c>
      <c r="Q10" s="19">
        <f t="shared" si="16"/>
        <v>0</v>
      </c>
      <c r="R10" s="17" t="s">
        <v>88</v>
      </c>
      <c r="S10" s="18" t="s">
        <v>2</v>
      </c>
      <c r="T10" s="19" t="str">
        <f t="shared" si="17"/>
        <v>2</v>
      </c>
      <c r="U10" s="17" t="s">
        <v>12</v>
      </c>
      <c r="V10" s="18" t="s">
        <v>91</v>
      </c>
      <c r="W10" s="19">
        <f t="shared" si="18"/>
        <v>0</v>
      </c>
      <c r="X10" s="17" t="s">
        <v>88</v>
      </c>
      <c r="Y10" s="18" t="s">
        <v>88</v>
      </c>
      <c r="Z10" s="19" t="str">
        <f t="shared" si="19"/>
        <v>5</v>
      </c>
      <c r="AA10" s="17" t="s">
        <v>88</v>
      </c>
      <c r="AB10" s="18" t="s">
        <v>12</v>
      </c>
      <c r="AC10" s="19">
        <f t="shared" si="20"/>
        <v>0</v>
      </c>
      <c r="AD10" s="27"/>
      <c r="AE10" s="25"/>
      <c r="AF10" s="19"/>
      <c r="AG10" s="20">
        <f t="shared" si="9"/>
        <v>11</v>
      </c>
      <c r="AH10" s="21">
        <f>'7.Spieltag'!AJ10</f>
        <v>97</v>
      </c>
      <c r="AI10" s="28">
        <f>'7.Spieltag'!AK10</f>
        <v>1</v>
      </c>
      <c r="AJ10" s="23">
        <f t="shared" si="10"/>
        <v>108</v>
      </c>
      <c r="AK10" s="24">
        <f t="shared" si="11"/>
        <v>1</v>
      </c>
      <c r="AL10" s="72"/>
    </row>
    <row r="11" spans="1:41" ht="24.95" customHeight="1" thickBot="1" x14ac:dyDescent="0.25">
      <c r="A11" s="28">
        <f t="shared" si="0"/>
        <v>7</v>
      </c>
      <c r="B11" s="20" t="str">
        <f>'7.Spieltag'!B11</f>
        <v>Franzi04</v>
      </c>
      <c r="C11" s="17" t="s">
        <v>12</v>
      </c>
      <c r="D11" s="18" t="s">
        <v>12</v>
      </c>
      <c r="E11" s="19">
        <f t="shared" si="12"/>
        <v>0</v>
      </c>
      <c r="F11" s="17" t="s">
        <v>88</v>
      </c>
      <c r="G11" s="18" t="s">
        <v>12</v>
      </c>
      <c r="H11" s="19">
        <f t="shared" si="13"/>
        <v>0</v>
      </c>
      <c r="I11" s="17" t="s">
        <v>88</v>
      </c>
      <c r="J11" s="18" t="s">
        <v>12</v>
      </c>
      <c r="K11" s="19" t="str">
        <f t="shared" si="14"/>
        <v>2</v>
      </c>
      <c r="L11" s="17" t="s">
        <v>12</v>
      </c>
      <c r="M11" s="18" t="s">
        <v>88</v>
      </c>
      <c r="N11" s="19" t="str">
        <f t="shared" si="15"/>
        <v>2</v>
      </c>
      <c r="O11" s="17" t="s">
        <v>12</v>
      </c>
      <c r="P11" s="18" t="s">
        <v>88</v>
      </c>
      <c r="Q11" s="19" t="str">
        <f t="shared" si="16"/>
        <v>3</v>
      </c>
      <c r="R11" s="17" t="s">
        <v>89</v>
      </c>
      <c r="S11" s="18" t="s">
        <v>12</v>
      </c>
      <c r="T11" s="19" t="str">
        <f t="shared" si="17"/>
        <v>2</v>
      </c>
      <c r="U11" s="17" t="s">
        <v>12</v>
      </c>
      <c r="V11" s="18" t="s">
        <v>2</v>
      </c>
      <c r="W11" s="19">
        <f t="shared" si="18"/>
        <v>0</v>
      </c>
      <c r="X11" s="17" t="s">
        <v>12</v>
      </c>
      <c r="Y11" s="18" t="s">
        <v>88</v>
      </c>
      <c r="Z11" s="19">
        <f t="shared" si="19"/>
        <v>0</v>
      </c>
      <c r="AA11" s="17" t="s">
        <v>89</v>
      </c>
      <c r="AB11" s="18" t="s">
        <v>12</v>
      </c>
      <c r="AC11" s="19">
        <f t="shared" si="20"/>
        <v>0</v>
      </c>
      <c r="AD11" s="27"/>
      <c r="AE11" s="25"/>
      <c r="AF11" s="19"/>
      <c r="AG11" s="20">
        <f t="shared" si="9"/>
        <v>9</v>
      </c>
      <c r="AH11" s="21">
        <f>'7.Spieltag'!AJ11</f>
        <v>90</v>
      </c>
      <c r="AI11" s="28">
        <f>'7.Spieltag'!AK11</f>
        <v>5</v>
      </c>
      <c r="AJ11" s="23">
        <f t="shared" si="10"/>
        <v>99</v>
      </c>
      <c r="AK11" s="24">
        <f t="shared" si="11"/>
        <v>7</v>
      </c>
      <c r="AL11" s="1"/>
    </row>
    <row r="12" spans="1:41" ht="24.95" customHeight="1" thickBot="1" x14ac:dyDescent="0.25">
      <c r="A12" s="28">
        <f t="shared" si="0"/>
        <v>13</v>
      </c>
      <c r="B12" s="20" t="str">
        <f>'7.Spieltag'!B12</f>
        <v>jupp04</v>
      </c>
      <c r="C12" s="17" t="s">
        <v>2</v>
      </c>
      <c r="D12" s="18" t="s">
        <v>12</v>
      </c>
      <c r="E12" s="19" t="str">
        <f t="shared" si="12"/>
        <v>3</v>
      </c>
      <c r="F12" s="17" t="s">
        <v>88</v>
      </c>
      <c r="G12" s="18" t="s">
        <v>12</v>
      </c>
      <c r="H12" s="19">
        <f t="shared" si="13"/>
        <v>0</v>
      </c>
      <c r="I12" s="17" t="s">
        <v>88</v>
      </c>
      <c r="J12" s="18" t="s">
        <v>12</v>
      </c>
      <c r="K12" s="19" t="str">
        <f t="shared" si="14"/>
        <v>2</v>
      </c>
      <c r="L12" s="17" t="s">
        <v>12</v>
      </c>
      <c r="M12" s="18" t="s">
        <v>12</v>
      </c>
      <c r="N12" s="19">
        <f t="shared" si="15"/>
        <v>0</v>
      </c>
      <c r="O12" s="17" t="s">
        <v>12</v>
      </c>
      <c r="P12" s="18" t="s">
        <v>12</v>
      </c>
      <c r="Q12" s="19">
        <f t="shared" si="16"/>
        <v>0</v>
      </c>
      <c r="R12" s="17" t="s">
        <v>2</v>
      </c>
      <c r="S12" s="18" t="s">
        <v>12</v>
      </c>
      <c r="T12" s="19">
        <f t="shared" si="17"/>
        <v>0</v>
      </c>
      <c r="U12" s="17" t="s">
        <v>12</v>
      </c>
      <c r="V12" s="18" t="s">
        <v>12</v>
      </c>
      <c r="W12" s="19">
        <f t="shared" si="18"/>
        <v>0</v>
      </c>
      <c r="X12" s="17" t="s">
        <v>88</v>
      </c>
      <c r="Y12" s="18" t="s">
        <v>12</v>
      </c>
      <c r="Z12" s="19">
        <f t="shared" si="19"/>
        <v>0</v>
      </c>
      <c r="AA12" s="17" t="s">
        <v>88</v>
      </c>
      <c r="AB12" s="18" t="s">
        <v>2</v>
      </c>
      <c r="AC12" s="19">
        <f t="shared" si="20"/>
        <v>0</v>
      </c>
      <c r="AD12" s="26"/>
      <c r="AE12" s="25"/>
      <c r="AF12" s="19"/>
      <c r="AG12" s="20">
        <f t="shared" si="9"/>
        <v>5</v>
      </c>
      <c r="AH12" s="21">
        <f>'7.Spieltag'!AJ12</f>
        <v>84</v>
      </c>
      <c r="AI12" s="28">
        <f>'7.Spieltag'!AK12</f>
        <v>9</v>
      </c>
      <c r="AJ12" s="23">
        <f t="shared" si="10"/>
        <v>89</v>
      </c>
      <c r="AK12" s="24">
        <f t="shared" si="11"/>
        <v>13</v>
      </c>
      <c r="AL12" s="1"/>
    </row>
    <row r="13" spans="1:41" ht="24.95" customHeight="1" thickBot="1" x14ac:dyDescent="0.25">
      <c r="A13" s="28">
        <f t="shared" si="0"/>
        <v>11</v>
      </c>
      <c r="B13" s="78" t="str">
        <f>'7.Spieltag'!B13</f>
        <v>Lola04</v>
      </c>
      <c r="C13" s="17" t="s">
        <v>12</v>
      </c>
      <c r="D13" s="18" t="s">
        <v>91</v>
      </c>
      <c r="E13" s="19">
        <f t="shared" si="12"/>
        <v>0</v>
      </c>
      <c r="F13" s="17" t="s">
        <v>89</v>
      </c>
      <c r="G13" s="18" t="s">
        <v>89</v>
      </c>
      <c r="H13" s="19">
        <f t="shared" si="13"/>
        <v>0</v>
      </c>
      <c r="I13" s="17" t="s">
        <v>12</v>
      </c>
      <c r="J13" s="18" t="s">
        <v>88</v>
      </c>
      <c r="K13" s="19">
        <f t="shared" si="14"/>
        <v>0</v>
      </c>
      <c r="L13" s="17" t="s">
        <v>12</v>
      </c>
      <c r="M13" s="18" t="s">
        <v>88</v>
      </c>
      <c r="N13" s="19" t="str">
        <f t="shared" si="15"/>
        <v>2</v>
      </c>
      <c r="O13" s="17" t="s">
        <v>88</v>
      </c>
      <c r="P13" s="18" t="s">
        <v>88</v>
      </c>
      <c r="Q13" s="19">
        <f t="shared" si="16"/>
        <v>0</v>
      </c>
      <c r="R13" s="17" t="s">
        <v>88</v>
      </c>
      <c r="S13" s="18" t="s">
        <v>2</v>
      </c>
      <c r="T13" s="19" t="str">
        <f t="shared" si="17"/>
        <v>2</v>
      </c>
      <c r="U13" s="17" t="s">
        <v>12</v>
      </c>
      <c r="V13" s="18" t="s">
        <v>2</v>
      </c>
      <c r="W13" s="19">
        <f t="shared" si="18"/>
        <v>0</v>
      </c>
      <c r="X13" s="17" t="s">
        <v>12</v>
      </c>
      <c r="Y13" s="18" t="s">
        <v>12</v>
      </c>
      <c r="Z13" s="19" t="str">
        <f t="shared" si="19"/>
        <v>3</v>
      </c>
      <c r="AA13" s="17" t="s">
        <v>89</v>
      </c>
      <c r="AB13" s="18" t="s">
        <v>88</v>
      </c>
      <c r="AC13" s="19">
        <f t="shared" si="20"/>
        <v>0</v>
      </c>
      <c r="AD13" s="27"/>
      <c r="AE13" s="25"/>
      <c r="AF13" s="19"/>
      <c r="AG13" s="20">
        <f t="shared" si="9"/>
        <v>7</v>
      </c>
      <c r="AH13" s="21">
        <f>'7.Spieltag'!AJ13</f>
        <v>84</v>
      </c>
      <c r="AI13" s="28">
        <f>'7.Spieltag'!AK13</f>
        <v>9</v>
      </c>
      <c r="AJ13" s="23">
        <f t="shared" si="10"/>
        <v>91</v>
      </c>
      <c r="AK13" s="24">
        <f t="shared" si="11"/>
        <v>11</v>
      </c>
      <c r="AL13" s="1"/>
    </row>
    <row r="14" spans="1:41" ht="24.95" customHeight="1" thickBot="1" x14ac:dyDescent="0.25">
      <c r="A14" s="28">
        <f t="shared" si="0"/>
        <v>5</v>
      </c>
      <c r="B14" s="20" t="str">
        <f>'7.Spieltag'!B14</f>
        <v>Master1</v>
      </c>
      <c r="C14" s="17" t="s">
        <v>88</v>
      </c>
      <c r="D14" s="18" t="s">
        <v>88</v>
      </c>
      <c r="E14" s="19">
        <f t="shared" si="12"/>
        <v>0</v>
      </c>
      <c r="F14" s="17" t="s">
        <v>88</v>
      </c>
      <c r="G14" s="18" t="s">
        <v>2</v>
      </c>
      <c r="H14" s="19">
        <f t="shared" si="13"/>
        <v>0</v>
      </c>
      <c r="I14" s="17" t="s">
        <v>12</v>
      </c>
      <c r="J14" s="18" t="s">
        <v>88</v>
      </c>
      <c r="K14" s="19">
        <f t="shared" si="14"/>
        <v>0</v>
      </c>
      <c r="L14" s="17" t="s">
        <v>2</v>
      </c>
      <c r="M14" s="18" t="s">
        <v>88</v>
      </c>
      <c r="N14" s="19" t="str">
        <f t="shared" si="15"/>
        <v>3</v>
      </c>
      <c r="O14" s="17" t="s">
        <v>88</v>
      </c>
      <c r="P14" s="18" t="s">
        <v>88</v>
      </c>
      <c r="Q14" s="19">
        <f t="shared" si="16"/>
        <v>0</v>
      </c>
      <c r="R14" s="17" t="s">
        <v>88</v>
      </c>
      <c r="S14" s="18" t="s">
        <v>12</v>
      </c>
      <c r="T14" s="19" t="str">
        <f t="shared" si="17"/>
        <v>5</v>
      </c>
      <c r="U14" s="17" t="s">
        <v>12</v>
      </c>
      <c r="V14" s="18" t="s">
        <v>12</v>
      </c>
      <c r="W14" s="19">
        <f t="shared" si="18"/>
        <v>0</v>
      </c>
      <c r="X14" s="17" t="s">
        <v>12</v>
      </c>
      <c r="Y14" s="18" t="s">
        <v>88</v>
      </c>
      <c r="Z14" s="19">
        <f t="shared" si="19"/>
        <v>0</v>
      </c>
      <c r="AA14" s="17" t="s">
        <v>88</v>
      </c>
      <c r="AB14" s="18" t="s">
        <v>12</v>
      </c>
      <c r="AC14" s="19">
        <f t="shared" si="20"/>
        <v>0</v>
      </c>
      <c r="AD14" s="27"/>
      <c r="AE14" s="25"/>
      <c r="AF14" s="19"/>
      <c r="AG14" s="20">
        <f t="shared" si="9"/>
        <v>8</v>
      </c>
      <c r="AH14" s="21">
        <f>'7.Spieltag'!AJ14</f>
        <v>93</v>
      </c>
      <c r="AI14" s="28">
        <f>'7.Spieltag'!AK14</f>
        <v>3</v>
      </c>
      <c r="AJ14" s="23">
        <f t="shared" si="10"/>
        <v>101</v>
      </c>
      <c r="AK14" s="24">
        <f t="shared" si="11"/>
        <v>5</v>
      </c>
      <c r="AL14" s="1"/>
    </row>
    <row r="15" spans="1:41" ht="24.95" customHeight="1" thickBot="1" x14ac:dyDescent="0.25">
      <c r="A15" s="28">
        <f t="shared" si="0"/>
        <v>4</v>
      </c>
      <c r="B15" s="20" t="str">
        <f>'7.Spieltag'!B15</f>
        <v>Mike04</v>
      </c>
      <c r="C15" s="17" t="s">
        <v>12</v>
      </c>
      <c r="D15" s="18" t="s">
        <v>89</v>
      </c>
      <c r="E15" s="19" t="str">
        <f t="shared" si="12"/>
        <v>2</v>
      </c>
      <c r="F15" s="17" t="s">
        <v>89</v>
      </c>
      <c r="G15" s="18" t="s">
        <v>12</v>
      </c>
      <c r="H15" s="19">
        <f t="shared" si="13"/>
        <v>0</v>
      </c>
      <c r="I15" s="17" t="s">
        <v>12</v>
      </c>
      <c r="J15" s="18" t="s">
        <v>89</v>
      </c>
      <c r="K15" s="19">
        <f t="shared" si="14"/>
        <v>0</v>
      </c>
      <c r="L15" s="17" t="s">
        <v>2</v>
      </c>
      <c r="M15" s="18" t="s">
        <v>89</v>
      </c>
      <c r="N15" s="19" t="str">
        <f t="shared" si="15"/>
        <v>2</v>
      </c>
      <c r="O15" s="17" t="s">
        <v>88</v>
      </c>
      <c r="P15" s="18" t="s">
        <v>89</v>
      </c>
      <c r="Q15" s="19" t="str">
        <f t="shared" si="16"/>
        <v>5</v>
      </c>
      <c r="R15" s="17" t="s">
        <v>12</v>
      </c>
      <c r="S15" s="18" t="s">
        <v>88</v>
      </c>
      <c r="T15" s="19">
        <f t="shared" si="17"/>
        <v>0</v>
      </c>
      <c r="U15" s="17" t="s">
        <v>88</v>
      </c>
      <c r="V15" s="18" t="s">
        <v>88</v>
      </c>
      <c r="W15" s="19">
        <f t="shared" si="18"/>
        <v>0</v>
      </c>
      <c r="X15" s="17" t="s">
        <v>12</v>
      </c>
      <c r="Y15" s="18" t="s">
        <v>88</v>
      </c>
      <c r="Z15" s="19">
        <f t="shared" si="19"/>
        <v>0</v>
      </c>
      <c r="AA15" s="17" t="s">
        <v>88</v>
      </c>
      <c r="AB15" s="18" t="s">
        <v>88</v>
      </c>
      <c r="AC15" s="19" t="str">
        <f t="shared" si="20"/>
        <v>3</v>
      </c>
      <c r="AD15" s="27"/>
      <c r="AE15" s="25"/>
      <c r="AF15" s="19"/>
      <c r="AG15" s="20">
        <f t="shared" si="9"/>
        <v>12</v>
      </c>
      <c r="AH15" s="21">
        <f>'7.Spieltag'!AJ15</f>
        <v>90</v>
      </c>
      <c r="AI15" s="28">
        <f>'7.Spieltag'!AK15</f>
        <v>5</v>
      </c>
      <c r="AJ15" s="23">
        <f t="shared" si="10"/>
        <v>102</v>
      </c>
      <c r="AK15" s="24">
        <f t="shared" si="11"/>
        <v>4</v>
      </c>
      <c r="AL15" s="1"/>
    </row>
    <row r="16" spans="1:41" ht="24.95" customHeight="1" thickBot="1" x14ac:dyDescent="0.25">
      <c r="A16" s="28">
        <f t="shared" si="0"/>
        <v>16</v>
      </c>
      <c r="B16" s="20" t="str">
        <f>'7.Spieltag'!B16</f>
        <v>Nico1904</v>
      </c>
      <c r="C16" s="17"/>
      <c r="D16" s="18"/>
      <c r="E16" s="19"/>
      <c r="F16" s="17"/>
      <c r="G16" s="18"/>
      <c r="H16" s="19"/>
      <c r="I16" s="17"/>
      <c r="J16" s="18"/>
      <c r="K16" s="19"/>
      <c r="L16" s="17"/>
      <c r="M16" s="18"/>
      <c r="N16" s="19"/>
      <c r="O16" s="17"/>
      <c r="P16" s="18"/>
      <c r="Q16" s="19"/>
      <c r="R16" s="17"/>
      <c r="S16" s="18"/>
      <c r="T16" s="19"/>
      <c r="U16" s="17"/>
      <c r="V16" s="18"/>
      <c r="W16" s="19"/>
      <c r="X16" s="17"/>
      <c r="Y16" s="18"/>
      <c r="Z16" s="19"/>
      <c r="AA16" s="17"/>
      <c r="AB16" s="18"/>
      <c r="AC16" s="19"/>
      <c r="AD16" s="27"/>
      <c r="AE16" s="25"/>
      <c r="AF16" s="19"/>
      <c r="AG16" s="20">
        <f t="shared" si="9"/>
        <v>0</v>
      </c>
      <c r="AH16" s="21">
        <f>'7.Spieltag'!AJ16</f>
        <v>27</v>
      </c>
      <c r="AI16" s="28">
        <f>'7.Spieltag'!AK16</f>
        <v>16</v>
      </c>
      <c r="AJ16" s="23">
        <f t="shared" si="10"/>
        <v>27</v>
      </c>
      <c r="AK16" s="24">
        <f t="shared" si="11"/>
        <v>16</v>
      </c>
      <c r="AL16" s="1"/>
    </row>
    <row r="17" spans="1:38" ht="24.95" customHeight="1" thickBot="1" x14ac:dyDescent="0.25">
      <c r="A17" s="28">
        <f t="shared" si="0"/>
        <v>8</v>
      </c>
      <c r="B17" s="20" t="str">
        <f>'7.Spieltag'!B17</f>
        <v>Reinhold</v>
      </c>
      <c r="C17" s="17" t="s">
        <v>12</v>
      </c>
      <c r="D17" s="18" t="s">
        <v>91</v>
      </c>
      <c r="E17" s="19">
        <f t="shared" si="12"/>
        <v>0</v>
      </c>
      <c r="F17" s="17" t="s">
        <v>89</v>
      </c>
      <c r="G17" s="18" t="s">
        <v>89</v>
      </c>
      <c r="H17" s="19">
        <f t="shared" si="13"/>
        <v>0</v>
      </c>
      <c r="I17" s="17" t="s">
        <v>12</v>
      </c>
      <c r="J17" s="18" t="s">
        <v>88</v>
      </c>
      <c r="K17" s="19">
        <f t="shared" si="14"/>
        <v>0</v>
      </c>
      <c r="L17" s="17" t="s">
        <v>12</v>
      </c>
      <c r="M17" s="18" t="s">
        <v>88</v>
      </c>
      <c r="N17" s="19" t="str">
        <f t="shared" si="15"/>
        <v>2</v>
      </c>
      <c r="O17" s="17" t="s">
        <v>88</v>
      </c>
      <c r="P17" s="18" t="s">
        <v>88</v>
      </c>
      <c r="Q17" s="19">
        <f t="shared" si="16"/>
        <v>0</v>
      </c>
      <c r="R17" s="17" t="s">
        <v>88</v>
      </c>
      <c r="S17" s="18" t="s">
        <v>2</v>
      </c>
      <c r="T17" s="19" t="str">
        <f t="shared" si="17"/>
        <v>2</v>
      </c>
      <c r="U17" s="17" t="s">
        <v>12</v>
      </c>
      <c r="V17" s="18" t="s">
        <v>2</v>
      </c>
      <c r="W17" s="19">
        <f t="shared" si="18"/>
        <v>0</v>
      </c>
      <c r="X17" s="17" t="s">
        <v>12</v>
      </c>
      <c r="Y17" s="18" t="s">
        <v>12</v>
      </c>
      <c r="Z17" s="19" t="str">
        <f t="shared" si="19"/>
        <v>3</v>
      </c>
      <c r="AA17" s="17" t="s">
        <v>89</v>
      </c>
      <c r="AB17" s="18" t="s">
        <v>88</v>
      </c>
      <c r="AC17" s="19">
        <f t="shared" si="20"/>
        <v>0</v>
      </c>
      <c r="AD17" s="27"/>
      <c r="AE17" s="25"/>
      <c r="AF17" s="19"/>
      <c r="AG17" s="20">
        <f t="shared" si="9"/>
        <v>7</v>
      </c>
      <c r="AH17" s="21">
        <f>'7.Spieltag'!AJ17</f>
        <v>86</v>
      </c>
      <c r="AI17" s="28">
        <f>'7.Spieltag'!AK17</f>
        <v>8</v>
      </c>
      <c r="AJ17" s="23">
        <f t="shared" si="10"/>
        <v>93</v>
      </c>
      <c r="AK17" s="24">
        <f t="shared" si="11"/>
        <v>8</v>
      </c>
      <c r="AL17" s="1"/>
    </row>
    <row r="18" spans="1:38" ht="24.95" customHeight="1" thickBot="1" x14ac:dyDescent="0.25">
      <c r="A18" s="28">
        <f t="shared" si="0"/>
        <v>8</v>
      </c>
      <c r="B18" s="20" t="str">
        <f>'7.Spieltag'!B18</f>
        <v>Ricardo04</v>
      </c>
      <c r="C18" s="17" t="s">
        <v>12</v>
      </c>
      <c r="D18" s="18" t="s">
        <v>88</v>
      </c>
      <c r="E18" s="19" t="str">
        <f t="shared" si="12"/>
        <v>3</v>
      </c>
      <c r="F18" s="17" t="s">
        <v>89</v>
      </c>
      <c r="G18" s="18" t="s">
        <v>12</v>
      </c>
      <c r="H18" s="19">
        <f t="shared" si="13"/>
        <v>0</v>
      </c>
      <c r="I18" s="17" t="s">
        <v>88</v>
      </c>
      <c r="J18" s="18" t="s">
        <v>12</v>
      </c>
      <c r="K18" s="19" t="str">
        <f t="shared" si="14"/>
        <v>2</v>
      </c>
      <c r="L18" s="17" t="s">
        <v>88</v>
      </c>
      <c r="M18" s="18" t="s">
        <v>89</v>
      </c>
      <c r="N18" s="19" t="str">
        <f t="shared" si="15"/>
        <v>2</v>
      </c>
      <c r="O18" s="17" t="s">
        <v>12</v>
      </c>
      <c r="P18" s="18" t="s">
        <v>89</v>
      </c>
      <c r="Q18" s="19" t="str">
        <f t="shared" si="16"/>
        <v>2</v>
      </c>
      <c r="R18" s="17" t="s">
        <v>12</v>
      </c>
      <c r="S18" s="18" t="s">
        <v>88</v>
      </c>
      <c r="T18" s="19">
        <f t="shared" si="17"/>
        <v>0</v>
      </c>
      <c r="U18" s="17" t="s">
        <v>88</v>
      </c>
      <c r="V18" s="18" t="s">
        <v>12</v>
      </c>
      <c r="W18" s="19">
        <f t="shared" si="18"/>
        <v>0</v>
      </c>
      <c r="X18" s="17" t="s">
        <v>88</v>
      </c>
      <c r="Y18" s="18" t="s">
        <v>88</v>
      </c>
      <c r="Z18" s="19" t="str">
        <f t="shared" si="19"/>
        <v>5</v>
      </c>
      <c r="AA18" s="17" t="s">
        <v>88</v>
      </c>
      <c r="AB18" s="18" t="s">
        <v>12</v>
      </c>
      <c r="AC18" s="19">
        <f t="shared" si="20"/>
        <v>0</v>
      </c>
      <c r="AD18" s="27"/>
      <c r="AE18" s="25"/>
      <c r="AF18" s="19"/>
      <c r="AG18" s="20">
        <f t="shared" si="9"/>
        <v>14</v>
      </c>
      <c r="AH18" s="21">
        <f>'7.Spieltag'!AJ18</f>
        <v>79</v>
      </c>
      <c r="AI18" s="28">
        <f>'7.Spieltag'!AK18</f>
        <v>11</v>
      </c>
      <c r="AJ18" s="23">
        <f t="shared" si="10"/>
        <v>93</v>
      </c>
      <c r="AK18" s="24">
        <f t="shared" si="11"/>
        <v>8</v>
      </c>
      <c r="AL18" s="1"/>
    </row>
    <row r="19" spans="1:38" ht="24.95" customHeight="1" thickBot="1" x14ac:dyDescent="0.25">
      <c r="A19" s="28">
        <f t="shared" si="0"/>
        <v>17</v>
      </c>
      <c r="B19" s="20" t="str">
        <f>'7.Spieltag'!B19</f>
        <v>Schalt04</v>
      </c>
      <c r="C19" s="17"/>
      <c r="D19" s="18"/>
      <c r="E19" s="19"/>
      <c r="F19" s="17"/>
      <c r="G19" s="18"/>
      <c r="H19" s="19"/>
      <c r="I19" s="17"/>
      <c r="J19" s="18"/>
      <c r="K19" s="19"/>
      <c r="L19" s="17"/>
      <c r="M19" s="18"/>
      <c r="N19" s="19"/>
      <c r="O19" s="17"/>
      <c r="P19" s="18"/>
      <c r="Q19" s="19"/>
      <c r="R19" s="17"/>
      <c r="S19" s="18"/>
      <c r="T19" s="19"/>
      <c r="U19" s="17"/>
      <c r="V19" s="18"/>
      <c r="W19" s="19"/>
      <c r="X19" s="17"/>
      <c r="Y19" s="18"/>
      <c r="Z19" s="19"/>
      <c r="AA19" s="17"/>
      <c r="AB19" s="18"/>
      <c r="AC19" s="19"/>
      <c r="AD19" s="27"/>
      <c r="AE19" s="25"/>
      <c r="AF19" s="19"/>
      <c r="AG19" s="20">
        <f t="shared" si="9"/>
        <v>0</v>
      </c>
      <c r="AH19" s="21">
        <f>'7.Spieltag'!AJ19</f>
        <v>7</v>
      </c>
      <c r="AI19" s="28">
        <f>'7.Spieltag'!AK19</f>
        <v>17</v>
      </c>
      <c r="AJ19" s="23">
        <f t="shared" si="10"/>
        <v>7</v>
      </c>
      <c r="AK19" s="24">
        <f t="shared" si="11"/>
        <v>17</v>
      </c>
      <c r="AL19" s="1"/>
    </row>
    <row r="20" spans="1:38" ht="24.95" customHeight="1" thickBot="1" x14ac:dyDescent="0.25">
      <c r="A20" s="28">
        <f t="shared" si="0"/>
        <v>14</v>
      </c>
      <c r="B20" s="20" t="str">
        <f>'7.Spieltag'!B20</f>
        <v>schmiddi04</v>
      </c>
      <c r="C20" s="17" t="s">
        <v>12</v>
      </c>
      <c r="D20" s="18" t="s">
        <v>89</v>
      </c>
      <c r="E20" s="19" t="str">
        <f t="shared" si="12"/>
        <v>2</v>
      </c>
      <c r="F20" s="17" t="s">
        <v>89</v>
      </c>
      <c r="G20" s="18" t="s">
        <v>88</v>
      </c>
      <c r="H20" s="19">
        <f t="shared" si="13"/>
        <v>0</v>
      </c>
      <c r="I20" s="17" t="s">
        <v>88</v>
      </c>
      <c r="J20" s="18" t="s">
        <v>88</v>
      </c>
      <c r="K20" s="19">
        <f t="shared" si="14"/>
        <v>0</v>
      </c>
      <c r="L20" s="17" t="s">
        <v>89</v>
      </c>
      <c r="M20" s="18" t="s">
        <v>88</v>
      </c>
      <c r="N20" s="19">
        <f t="shared" si="15"/>
        <v>0</v>
      </c>
      <c r="O20" s="17" t="s">
        <v>12</v>
      </c>
      <c r="P20" s="18" t="s">
        <v>89</v>
      </c>
      <c r="Q20" s="19" t="str">
        <f t="shared" si="16"/>
        <v>2</v>
      </c>
      <c r="R20" s="17" t="s">
        <v>89</v>
      </c>
      <c r="S20" s="18" t="s">
        <v>88</v>
      </c>
      <c r="T20" s="19" t="str">
        <f t="shared" si="17"/>
        <v>3</v>
      </c>
      <c r="U20" s="17" t="s">
        <v>12</v>
      </c>
      <c r="V20" s="18" t="s">
        <v>88</v>
      </c>
      <c r="W20" s="19" t="str">
        <f t="shared" si="18"/>
        <v>3</v>
      </c>
      <c r="X20" s="17" t="s">
        <v>88</v>
      </c>
      <c r="Y20" s="18" t="s">
        <v>88</v>
      </c>
      <c r="Z20" s="19" t="str">
        <f t="shared" si="19"/>
        <v>5</v>
      </c>
      <c r="AA20" s="17" t="s">
        <v>88</v>
      </c>
      <c r="AB20" s="18" t="s">
        <v>12</v>
      </c>
      <c r="AC20" s="19">
        <f t="shared" si="20"/>
        <v>0</v>
      </c>
      <c r="AD20" s="27"/>
      <c r="AE20" s="25"/>
      <c r="AF20" s="19"/>
      <c r="AG20" s="20">
        <f t="shared" si="9"/>
        <v>15</v>
      </c>
      <c r="AH20" s="21">
        <f>'7.Spieltag'!AJ20</f>
        <v>71</v>
      </c>
      <c r="AI20" s="28">
        <f>'7.Spieltag'!AK20</f>
        <v>14</v>
      </c>
      <c r="AJ20" s="23">
        <f t="shared" si="10"/>
        <v>86</v>
      </c>
      <c r="AK20" s="24">
        <f t="shared" si="11"/>
        <v>14</v>
      </c>
      <c r="AL20" s="1"/>
    </row>
    <row r="21" spans="1:38" ht="24.95" customHeight="1" thickBot="1" x14ac:dyDescent="0.25">
      <c r="A21" s="28">
        <f t="shared" si="0"/>
        <v>5</v>
      </c>
      <c r="B21" s="20" t="str">
        <f>'7.Spieltag'!B21</f>
        <v>shiny</v>
      </c>
      <c r="C21" s="17" t="s">
        <v>12</v>
      </c>
      <c r="D21" s="18" t="s">
        <v>88</v>
      </c>
      <c r="E21" s="19" t="str">
        <f t="shared" si="12"/>
        <v>3</v>
      </c>
      <c r="F21" s="17" t="s">
        <v>89</v>
      </c>
      <c r="G21" s="18" t="s">
        <v>12</v>
      </c>
      <c r="H21" s="19">
        <f t="shared" si="13"/>
        <v>0</v>
      </c>
      <c r="I21" s="17" t="s">
        <v>12</v>
      </c>
      <c r="J21" s="18" t="s">
        <v>88</v>
      </c>
      <c r="K21" s="19">
        <f t="shared" si="14"/>
        <v>0</v>
      </c>
      <c r="L21" s="17" t="s">
        <v>12</v>
      </c>
      <c r="M21" s="18" t="s">
        <v>89</v>
      </c>
      <c r="N21" s="19" t="str">
        <f t="shared" si="15"/>
        <v>5</v>
      </c>
      <c r="O21" s="17" t="s">
        <v>88</v>
      </c>
      <c r="P21" s="18" t="s">
        <v>88</v>
      </c>
      <c r="Q21" s="19">
        <f t="shared" si="16"/>
        <v>0</v>
      </c>
      <c r="R21" s="17" t="s">
        <v>12</v>
      </c>
      <c r="S21" s="18" t="s">
        <v>88</v>
      </c>
      <c r="T21" s="19">
        <f t="shared" si="17"/>
        <v>0</v>
      </c>
      <c r="U21" s="17" t="s">
        <v>88</v>
      </c>
      <c r="V21" s="18" t="s">
        <v>12</v>
      </c>
      <c r="W21" s="19">
        <f t="shared" si="18"/>
        <v>0</v>
      </c>
      <c r="X21" s="17" t="s">
        <v>12</v>
      </c>
      <c r="Y21" s="18" t="s">
        <v>88</v>
      </c>
      <c r="Z21" s="19">
        <f t="shared" si="19"/>
        <v>0</v>
      </c>
      <c r="AA21" s="17" t="s">
        <v>88</v>
      </c>
      <c r="AB21" s="18" t="s">
        <v>88</v>
      </c>
      <c r="AC21" s="19" t="str">
        <f t="shared" si="20"/>
        <v>3</v>
      </c>
      <c r="AD21" s="27"/>
      <c r="AE21" s="25"/>
      <c r="AF21" s="19"/>
      <c r="AG21" s="20">
        <f t="shared" si="9"/>
        <v>11</v>
      </c>
      <c r="AH21" s="21">
        <f>'7.Spieltag'!AJ21</f>
        <v>90</v>
      </c>
      <c r="AI21" s="28">
        <f>'7.Spieltag'!AK21</f>
        <v>5</v>
      </c>
      <c r="AJ21" s="23">
        <f t="shared" si="10"/>
        <v>101</v>
      </c>
      <c r="AK21" s="24">
        <f t="shared" si="11"/>
        <v>5</v>
      </c>
      <c r="AL21" s="1"/>
    </row>
    <row r="22" spans="1:38" ht="24.95" customHeight="1" thickBot="1" x14ac:dyDescent="0.25">
      <c r="A22" s="28">
        <f t="shared" si="0"/>
        <v>8</v>
      </c>
      <c r="B22" s="20" t="str">
        <f>'7.Spieltag'!B22</f>
        <v>Tanja04</v>
      </c>
      <c r="C22" s="17" t="s">
        <v>2</v>
      </c>
      <c r="D22" s="18" t="s">
        <v>88</v>
      </c>
      <c r="E22" s="19" t="str">
        <f t="shared" si="12"/>
        <v>2</v>
      </c>
      <c r="F22" s="17" t="s">
        <v>88</v>
      </c>
      <c r="G22" s="18" t="s">
        <v>12</v>
      </c>
      <c r="H22" s="19">
        <f t="shared" si="13"/>
        <v>0</v>
      </c>
      <c r="I22" s="17" t="s">
        <v>12</v>
      </c>
      <c r="J22" s="18" t="s">
        <v>89</v>
      </c>
      <c r="K22" s="19">
        <f t="shared" si="14"/>
        <v>0</v>
      </c>
      <c r="L22" s="17" t="s">
        <v>12</v>
      </c>
      <c r="M22" s="18" t="s">
        <v>89</v>
      </c>
      <c r="N22" s="19" t="str">
        <f t="shared" si="15"/>
        <v>5</v>
      </c>
      <c r="O22" s="17" t="s">
        <v>88</v>
      </c>
      <c r="P22" s="18" t="s">
        <v>88</v>
      </c>
      <c r="Q22" s="19">
        <f t="shared" si="16"/>
        <v>0</v>
      </c>
      <c r="R22" s="17" t="s">
        <v>88</v>
      </c>
      <c r="S22" s="18" t="s">
        <v>12</v>
      </c>
      <c r="T22" s="19" t="str">
        <f t="shared" si="17"/>
        <v>5</v>
      </c>
      <c r="U22" s="17" t="s">
        <v>88</v>
      </c>
      <c r="V22" s="18" t="s">
        <v>12</v>
      </c>
      <c r="W22" s="19">
        <f t="shared" si="18"/>
        <v>0</v>
      </c>
      <c r="X22" s="17" t="s">
        <v>88</v>
      </c>
      <c r="Y22" s="18" t="s">
        <v>88</v>
      </c>
      <c r="Z22" s="19" t="str">
        <f t="shared" si="19"/>
        <v>5</v>
      </c>
      <c r="AA22" s="17" t="s">
        <v>88</v>
      </c>
      <c r="AB22" s="18" t="s">
        <v>12</v>
      </c>
      <c r="AC22" s="19">
        <f t="shared" si="20"/>
        <v>0</v>
      </c>
      <c r="AD22" s="27"/>
      <c r="AE22" s="25"/>
      <c r="AF22" s="19"/>
      <c r="AG22" s="20">
        <f t="shared" si="9"/>
        <v>17</v>
      </c>
      <c r="AH22" s="21">
        <f>'7.Spieltag'!AJ22</f>
        <v>76</v>
      </c>
      <c r="AI22" s="28">
        <f>'7.Spieltag'!AK22</f>
        <v>12</v>
      </c>
      <c r="AJ22" s="23">
        <f t="shared" si="10"/>
        <v>93</v>
      </c>
      <c r="AK22" s="24">
        <f t="shared" si="11"/>
        <v>8</v>
      </c>
      <c r="AL22" s="1"/>
    </row>
    <row r="23" spans="1:38" ht="24.95" customHeight="1" thickBot="1" x14ac:dyDescent="0.25">
      <c r="A23" s="28">
        <f t="shared" si="0"/>
        <v>11</v>
      </c>
      <c r="B23" s="78" t="str">
        <f>'7.Spieltag'!B23</f>
        <v>Thomas Bülles</v>
      </c>
      <c r="C23" s="17" t="s">
        <v>88</v>
      </c>
      <c r="D23" s="18" t="s">
        <v>88</v>
      </c>
      <c r="E23" s="19">
        <f t="shared" si="12"/>
        <v>0</v>
      </c>
      <c r="F23" s="17" t="s">
        <v>12</v>
      </c>
      <c r="G23" s="18" t="s">
        <v>88</v>
      </c>
      <c r="H23" s="19" t="str">
        <f t="shared" si="13"/>
        <v>2</v>
      </c>
      <c r="I23" s="17" t="s">
        <v>88</v>
      </c>
      <c r="J23" s="18" t="s">
        <v>89</v>
      </c>
      <c r="K23" s="19">
        <f t="shared" si="14"/>
        <v>0</v>
      </c>
      <c r="L23" s="17" t="s">
        <v>12</v>
      </c>
      <c r="M23" s="18" t="s">
        <v>89</v>
      </c>
      <c r="N23" s="19" t="str">
        <f t="shared" si="15"/>
        <v>5</v>
      </c>
      <c r="O23" s="17" t="s">
        <v>12</v>
      </c>
      <c r="P23" s="18" t="s">
        <v>88</v>
      </c>
      <c r="Q23" s="19" t="str">
        <f t="shared" si="16"/>
        <v>3</v>
      </c>
      <c r="R23" s="17" t="s">
        <v>88</v>
      </c>
      <c r="S23" s="18" t="s">
        <v>89</v>
      </c>
      <c r="T23" s="19">
        <f t="shared" si="17"/>
        <v>0</v>
      </c>
      <c r="U23" s="17" t="s">
        <v>88</v>
      </c>
      <c r="V23" s="18" t="s">
        <v>89</v>
      </c>
      <c r="W23" s="19" t="str">
        <f t="shared" si="18"/>
        <v>5</v>
      </c>
      <c r="X23" s="17" t="s">
        <v>12</v>
      </c>
      <c r="Y23" s="18" t="s">
        <v>88</v>
      </c>
      <c r="Z23" s="19">
        <f t="shared" si="19"/>
        <v>0</v>
      </c>
      <c r="AA23" s="17" t="s">
        <v>88</v>
      </c>
      <c r="AB23" s="18" t="s">
        <v>89</v>
      </c>
      <c r="AC23" s="19">
        <f t="shared" si="20"/>
        <v>0</v>
      </c>
      <c r="AD23" s="27"/>
      <c r="AE23" s="25"/>
      <c r="AF23" s="19"/>
      <c r="AG23" s="20">
        <f t="shared" si="9"/>
        <v>15</v>
      </c>
      <c r="AH23" s="21">
        <f>'7.Spieltag'!AJ23</f>
        <v>76</v>
      </c>
      <c r="AI23" s="28">
        <f>'7.Spieltag'!AK23</f>
        <v>12</v>
      </c>
      <c r="AJ23" s="23">
        <f t="shared" si="10"/>
        <v>91</v>
      </c>
      <c r="AK23" s="24">
        <f t="shared" si="11"/>
        <v>11</v>
      </c>
      <c r="AL23" s="1"/>
    </row>
    <row r="24" spans="1:38" ht="24.95" customHeight="1" thickBot="1" x14ac:dyDescent="0.25">
      <c r="A24" s="28">
        <f t="shared" si="0"/>
        <v>2</v>
      </c>
      <c r="B24" s="20" t="str">
        <f>'7.Spieltag'!B24</f>
        <v>UltraGE</v>
      </c>
      <c r="C24" s="17" t="s">
        <v>12</v>
      </c>
      <c r="D24" s="18" t="s">
        <v>88</v>
      </c>
      <c r="E24" s="19" t="str">
        <f t="shared" si="12"/>
        <v>3</v>
      </c>
      <c r="F24" s="17" t="s">
        <v>88</v>
      </c>
      <c r="G24" s="18" t="s">
        <v>12</v>
      </c>
      <c r="H24" s="19">
        <f t="shared" si="13"/>
        <v>0</v>
      </c>
      <c r="I24" s="17" t="s">
        <v>12</v>
      </c>
      <c r="J24" s="18" t="s">
        <v>88</v>
      </c>
      <c r="K24" s="19">
        <f t="shared" si="14"/>
        <v>0</v>
      </c>
      <c r="L24" s="17" t="s">
        <v>2</v>
      </c>
      <c r="M24" s="18" t="s">
        <v>88</v>
      </c>
      <c r="N24" s="19" t="str">
        <f t="shared" si="15"/>
        <v>3</v>
      </c>
      <c r="O24" s="17" t="s">
        <v>12</v>
      </c>
      <c r="P24" s="18" t="s">
        <v>88</v>
      </c>
      <c r="Q24" s="19" t="str">
        <f t="shared" si="16"/>
        <v>3</v>
      </c>
      <c r="R24" s="17" t="s">
        <v>12</v>
      </c>
      <c r="S24" s="18" t="s">
        <v>12</v>
      </c>
      <c r="T24" s="19">
        <f t="shared" si="17"/>
        <v>0</v>
      </c>
      <c r="U24" s="17" t="s">
        <v>12</v>
      </c>
      <c r="V24" s="18" t="s">
        <v>88</v>
      </c>
      <c r="W24" s="19" t="str">
        <f t="shared" si="18"/>
        <v>3</v>
      </c>
      <c r="X24" s="17" t="s">
        <v>12</v>
      </c>
      <c r="Y24" s="18" t="s">
        <v>88</v>
      </c>
      <c r="Z24" s="19">
        <f t="shared" si="19"/>
        <v>0</v>
      </c>
      <c r="AA24" s="17" t="s">
        <v>88</v>
      </c>
      <c r="AB24" s="18" t="s">
        <v>2</v>
      </c>
      <c r="AC24" s="19">
        <f t="shared" si="20"/>
        <v>0</v>
      </c>
      <c r="AD24" s="27"/>
      <c r="AE24" s="25"/>
      <c r="AF24" s="19"/>
      <c r="AG24" s="20">
        <f t="shared" si="9"/>
        <v>12</v>
      </c>
      <c r="AH24" s="21">
        <f>'7.Spieltag'!AJ24</f>
        <v>93</v>
      </c>
      <c r="AI24" s="28">
        <f>'7.Spieltag'!AK24</f>
        <v>3</v>
      </c>
      <c r="AJ24" s="23">
        <f t="shared" si="10"/>
        <v>105</v>
      </c>
      <c r="AK24" s="24">
        <f t="shared" si="11"/>
        <v>2</v>
      </c>
      <c r="AL24" s="1"/>
    </row>
    <row r="25" spans="1:38" ht="24.95" customHeight="1" thickBot="1" x14ac:dyDescent="0.25">
      <c r="A25" s="28">
        <f t="shared" ref="A25:A26" si="21">AK25</f>
        <v>18</v>
      </c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77"/>
      <c r="AD25" s="27"/>
      <c r="AE25" s="25"/>
      <c r="AF25" s="19"/>
      <c r="AG25" s="20">
        <f t="shared" ref="AG25:AG26" si="22">E25+H25+K25+N25+Q25+T25+W25+Z25+AC25+AF25</f>
        <v>0</v>
      </c>
      <c r="AH25" s="21">
        <f>'7.Spieltag'!AJ25</f>
        <v>0</v>
      </c>
      <c r="AI25" s="28">
        <f>'7.Spieltag'!AK25</f>
        <v>18</v>
      </c>
      <c r="AJ25" s="23">
        <f t="shared" ref="AJ25:AJ26" si="23">AG25+AH25</f>
        <v>0</v>
      </c>
      <c r="AK25" s="24">
        <f t="shared" si="11"/>
        <v>18</v>
      </c>
      <c r="AL25" s="1"/>
    </row>
    <row r="26" spans="1:38" ht="28.15" customHeight="1" thickBot="1" x14ac:dyDescent="0.25">
      <c r="A26" s="28">
        <f t="shared" si="21"/>
        <v>18</v>
      </c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77"/>
      <c r="AD26" s="27"/>
      <c r="AE26" s="25"/>
      <c r="AF26" s="19"/>
      <c r="AG26" s="20">
        <f t="shared" si="22"/>
        <v>0</v>
      </c>
      <c r="AH26" s="21">
        <f>'7.Spieltag'!AJ26</f>
        <v>0</v>
      </c>
      <c r="AI26" s="28">
        <f>'7.Spieltag'!AK26</f>
        <v>18</v>
      </c>
      <c r="AJ26" s="23">
        <f t="shared" si="23"/>
        <v>0</v>
      </c>
      <c r="AK26" s="24">
        <f t="shared" si="11"/>
        <v>18</v>
      </c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103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37" priority="6">
      <formula>($AG8&gt;40)</formula>
    </cfRule>
  </conditionalFormatting>
  <conditionalFormatting sqref="C4 F4 I4 L4 O4 X4 AA4 F6 L6 O6 R6 X6">
    <cfRule type="cellIs" dxfId="136" priority="3" operator="equal">
      <formula>"Schalke 04"</formula>
    </cfRule>
  </conditionalFormatting>
  <conditionalFormatting sqref="R4 U4 C6 I6 U6 AA6">
    <cfRule type="cellIs" dxfId="135" priority="2" operator="equal">
      <formula>"Schalke 04"</formula>
    </cfRule>
  </conditionalFormatting>
  <conditionalFormatting sqref="AG1:AG26 AG28:AG1048576">
    <cfRule type="top10" dxfId="134" priority="1535" rank="3"/>
  </conditionalFormatting>
  <conditionalFormatting sqref="AI8:AI26">
    <cfRule type="colorScale" priority="138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33" priority="1044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O104"/>
  <sheetViews>
    <sheetView topLeftCell="B7" workbookViewId="0">
      <selection activeCell="AL23" sqref="AL23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D1" s="16"/>
      <c r="AE1" s="65"/>
      <c r="AF1" s="65"/>
      <c r="AK1" s="31"/>
    </row>
    <row r="2" spans="1:41" ht="12" x14ac:dyDescent="0.2">
      <c r="B2" s="16"/>
      <c r="F2" s="1"/>
      <c r="I2" s="13"/>
      <c r="AD2" s="16"/>
      <c r="AE2" s="66"/>
      <c r="AF2" s="66"/>
    </row>
    <row r="3" spans="1:41" ht="12" x14ac:dyDescent="0.2">
      <c r="B3" s="16"/>
      <c r="AD3" s="16"/>
      <c r="AE3" s="65"/>
      <c r="AF3" s="65"/>
    </row>
    <row r="4" spans="1:41" ht="16.5" thickBot="1" x14ac:dyDescent="0.3">
      <c r="A4" s="2" t="s">
        <v>22</v>
      </c>
      <c r="B4" s="16"/>
      <c r="C4" s="16" t="s">
        <v>73</v>
      </c>
      <c r="F4" s="16" t="s">
        <v>78</v>
      </c>
      <c r="I4" s="16" t="s">
        <v>80</v>
      </c>
      <c r="L4" s="16" t="s">
        <v>81</v>
      </c>
      <c r="O4" s="16" t="s">
        <v>85</v>
      </c>
      <c r="R4" s="16" t="s">
        <v>74</v>
      </c>
      <c r="U4" s="16" t="s">
        <v>11</v>
      </c>
      <c r="X4" s="16" t="s">
        <v>77</v>
      </c>
      <c r="AA4" s="16" t="s">
        <v>84</v>
      </c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87</v>
      </c>
      <c r="F6" s="16" t="s">
        <v>79</v>
      </c>
      <c r="I6" s="16" t="s">
        <v>76</v>
      </c>
      <c r="L6" s="16" t="s">
        <v>82</v>
      </c>
      <c r="O6" s="16" t="s">
        <v>72</v>
      </c>
      <c r="R6" s="16" t="s">
        <v>83</v>
      </c>
      <c r="U6" s="16" t="s">
        <v>67</v>
      </c>
      <c r="X6" s="16" t="s">
        <v>86</v>
      </c>
      <c r="AA6" s="16" t="s">
        <v>75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 t="s">
        <v>88</v>
      </c>
      <c r="D7" s="68" t="s">
        <v>88</v>
      </c>
      <c r="E7" s="69" t="s">
        <v>1</v>
      </c>
      <c r="F7" s="68" t="s">
        <v>2</v>
      </c>
      <c r="G7" s="68" t="s">
        <v>88</v>
      </c>
      <c r="H7" s="69" t="s">
        <v>1</v>
      </c>
      <c r="I7" s="68" t="s">
        <v>88</v>
      </c>
      <c r="J7" s="68" t="s">
        <v>88</v>
      </c>
      <c r="K7" s="69" t="s">
        <v>1</v>
      </c>
      <c r="L7" s="68" t="s">
        <v>88</v>
      </c>
      <c r="M7" s="68" t="s">
        <v>89</v>
      </c>
      <c r="N7" s="69" t="s">
        <v>1</v>
      </c>
      <c r="O7" s="68" t="s">
        <v>88</v>
      </c>
      <c r="P7" s="68" t="s">
        <v>88</v>
      </c>
      <c r="Q7" s="69" t="s">
        <v>1</v>
      </c>
      <c r="R7" s="68" t="s">
        <v>13</v>
      </c>
      <c r="S7" s="68" t="s">
        <v>88</v>
      </c>
      <c r="T7" s="69" t="s">
        <v>1</v>
      </c>
      <c r="U7" s="68" t="s">
        <v>88</v>
      </c>
      <c r="V7" s="68" t="s">
        <v>12</v>
      </c>
      <c r="W7" s="69" t="s">
        <v>1</v>
      </c>
      <c r="X7" s="68" t="s">
        <v>88</v>
      </c>
      <c r="Y7" s="68" t="s">
        <v>88</v>
      </c>
      <c r="Z7" s="69" t="s">
        <v>1</v>
      </c>
      <c r="AA7" s="68" t="s">
        <v>88</v>
      </c>
      <c r="AB7" s="68" t="s">
        <v>2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15</v>
      </c>
      <c r="B8" s="20" t="str">
        <f>'8.Spieltag'!B8</f>
        <v>atschi91</v>
      </c>
      <c r="C8" s="17" t="s">
        <v>88</v>
      </c>
      <c r="D8" s="18" t="s">
        <v>88</v>
      </c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 t="s">
        <v>88</v>
      </c>
      <c r="G8" s="18" t="s">
        <v>88</v>
      </c>
      <c r="H8" s="19">
        <f t="shared" ref="H8" si="2">IF(OR(EXACT($F$7,F8)*(EXACT($G$7,G8)))=TRUE,$AO$9,IF(($G$7-$F$7=G8-F8),$AO$8,IF(OR(EXACT($F$7&gt;$G$7,F8&gt;G8)*EXACT($F$7=$G$7,F8=G8)*EXACT($F$7&lt;$G$7,F8&lt;G8)),$AO$7,0)))</f>
        <v>0</v>
      </c>
      <c r="I8" s="17" t="s">
        <v>88</v>
      </c>
      <c r="J8" s="18" t="s">
        <v>88</v>
      </c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 t="s">
        <v>12</v>
      </c>
      <c r="M8" s="18" t="s">
        <v>88</v>
      </c>
      <c r="N8" s="19" t="str">
        <f t="shared" ref="N8" si="4">IF(OR(EXACT($L$7,L8)*(EXACT($M$7,M8)))=TRUE,$AO$9,IF(($M$7-$L$7=M8-L8),$AO$8,IF(OR(EXACT($L$7&gt;$M$7,L8&gt;M8)*EXACT($L$7=$M$7,L8=M8)*EXACT($L$7&lt;$M$7,L8&lt;M8)),$AO$7,0)))</f>
        <v>3</v>
      </c>
      <c r="O8" s="17" t="s">
        <v>12</v>
      </c>
      <c r="P8" s="18" t="s">
        <v>88</v>
      </c>
      <c r="Q8" s="19">
        <f t="shared" ref="Q8" si="5">IF(OR(EXACT($O$7,O8)*(EXACT($P$7,P8)))=TRUE,$AO$9,IF(($P$7-$O$7=P8-O8),$AO$8,IF(OR(EXACT($O$7&gt;$P$7,O8&gt;P8)*EXACT($O$7=$P$7,O8=P8)*EXACT($O$7&lt;$P$7,O8&lt;P8)),$AO$7,0)))</f>
        <v>0</v>
      </c>
      <c r="R8" s="17" t="s">
        <v>12</v>
      </c>
      <c r="S8" s="18" t="s">
        <v>88</v>
      </c>
      <c r="T8" s="19" t="str">
        <f t="shared" ref="T8" si="6">IF(OR(EXACT($R$7,R8)*(EXACT($S$7,S8)))=TRUE,$AO$9,IF(($S$7-$R$7=S8-R8),$AO$8,IF(OR(EXACT($R$7&gt;$S$7,R8&gt;S8)*EXACT($R$7=$S$7,R8=S8)*EXACT($R$7&lt;$S$7,R8&lt;S8)),$AO$7,0)))</f>
        <v>2</v>
      </c>
      <c r="U8" s="17" t="s">
        <v>91</v>
      </c>
      <c r="V8" s="18" t="s">
        <v>12</v>
      </c>
      <c r="W8" s="77">
        <f>IF(OR(EXACT($U$7,U8)*(EXACT($V$7,V8)))=TRUE,$AO$9,IF(($V$7-$U$7=V8-U8),$AO$8,IF(OR(EXACT($U$7&gt;$V$7,U8&gt;V8)*EXACT($U$7=$V$7,U8=V8)*EXACT($U$7&lt;$V$7,U8&lt;V8)),$AO$7,0)))*4</f>
        <v>0</v>
      </c>
      <c r="X8" s="17" t="s">
        <v>12</v>
      </c>
      <c r="Y8" s="18" t="s">
        <v>88</v>
      </c>
      <c r="Z8" s="19">
        <f t="shared" ref="Z8" si="7">IF(OR(EXACT($X$7,X8)*(EXACT($Y$7,Y8)))=TRUE,$AO$9,IF(($Y$7-$X$7=Y8-X8),$AO$8,IF(OR(EXACT($X$7&gt;$Y$7,X8&gt;Y8)*EXACT($X$7=$Y$7,X8=Y8)*EXACT($X$7&lt;$Y$7,X8&lt;Y8)),$AO$7,0)))</f>
        <v>0</v>
      </c>
      <c r="AA8" s="17" t="s">
        <v>89</v>
      </c>
      <c r="AB8" s="18" t="s">
        <v>12</v>
      </c>
      <c r="AC8" s="19" t="str">
        <f>IF(OR(EXACT($AA$7,AA8)*(EXACT($AB$7,AB8)))=TRUE,$AO$9,IF(($AB$7-$AA$7=AB8-AA8),$AO$8,IF(OR(EXACT($AA$7&gt;$AB$7,AA8&gt;AB8)*EXACT($AA$7=$AB$7,AA8=AB8)*EXACT($AA$7&lt;$AB$7,AA8&lt;AB8)),$AO$7,0)))</f>
        <v>3</v>
      </c>
      <c r="AD8" s="27"/>
      <c r="AE8" s="25"/>
      <c r="AF8" s="19"/>
      <c r="AG8" s="20">
        <f t="shared" ref="AG8:AG19" si="8">E8+H8+K8+N8+Q8+T8+W8+Z8+AC8+AF8</f>
        <v>18</v>
      </c>
      <c r="AH8" s="21">
        <f>'8.Spieltag'!AJ8</f>
        <v>72</v>
      </c>
      <c r="AI8" s="28">
        <f>'8.Spieltag'!AK8</f>
        <v>15</v>
      </c>
      <c r="AJ8" s="23">
        <f t="shared" ref="AJ8:AJ19" si="9">AG8+AH8</f>
        <v>90</v>
      </c>
      <c r="AK8" s="24">
        <f t="shared" ref="AK8:AK24" si="10">RANK(AJ8,$AJ$8:$AJ$26)</f>
        <v>15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1</v>
      </c>
      <c r="B9" s="20" t="str">
        <f>'8.Spieltag'!B9</f>
        <v>Delze1312</v>
      </c>
      <c r="C9" s="17" t="s">
        <v>12</v>
      </c>
      <c r="D9" s="18" t="s">
        <v>89</v>
      </c>
      <c r="E9" s="19">
        <f t="shared" ref="E9:E24" si="11">IF(OR(EXACT($C$7,C9)*(EXACT($D$7,D9)))=TRUE,$AO$9,IF(($D$7-$C$7=D9-C9),$AO$8,IF(OR(EXACT($C$7&gt;$D$7,C9&gt;D9)*EXACT($C$7=$D$7,C9=D9)*EXACT($C$7&lt;$D$7,C9&lt;D9)),$AO$7,0)))</f>
        <v>0</v>
      </c>
      <c r="F9" s="17" t="s">
        <v>88</v>
      </c>
      <c r="G9" s="18" t="s">
        <v>12</v>
      </c>
      <c r="H9" s="19">
        <f t="shared" ref="H9:H24" si="12">IF(OR(EXACT($F$7,F9)*(EXACT($G$7,G9)))=TRUE,$AO$9,IF(($G$7-$F$7=G9-F9),$AO$8,IF(OR(EXACT($F$7&gt;$G$7,F9&gt;G9)*EXACT($F$7=$G$7,F9=G9)*EXACT($F$7&lt;$G$7,F9&lt;G9)),$AO$7,0)))</f>
        <v>0</v>
      </c>
      <c r="I9" s="17" t="s">
        <v>12</v>
      </c>
      <c r="J9" s="18" t="s">
        <v>12</v>
      </c>
      <c r="K9" s="19" t="str">
        <f t="shared" ref="K9:K24" si="13">IF(OR(EXACT($I$7,I9)*(EXACT($J$7,J9)))=TRUE,$AO$9,IF(($J$7-$I$7=J9-I9),$AO$8,IF(OR(EXACT($I$7&gt;$J$7,I9&gt;J9)*EXACT($I$7=$J$7,I9=J9)*EXACT($I$7&lt;$J$7,I9&lt;J9)),$AO$7,0)))</f>
        <v>3</v>
      </c>
      <c r="L9" s="17" t="s">
        <v>12</v>
      </c>
      <c r="M9" s="18" t="s">
        <v>88</v>
      </c>
      <c r="N9" s="19" t="str">
        <f t="shared" ref="N9:N24" si="14">IF(OR(EXACT($L$7,L9)*(EXACT($M$7,M9)))=TRUE,$AO$9,IF(($M$7-$L$7=M9-L9),$AO$8,IF(OR(EXACT($L$7&gt;$M$7,L9&gt;M9)*EXACT($L$7=$M$7,L9=M9)*EXACT($L$7&lt;$M$7,L9&lt;M9)),$AO$7,0)))</f>
        <v>3</v>
      </c>
      <c r="O9" s="17" t="s">
        <v>88</v>
      </c>
      <c r="P9" s="18" t="s">
        <v>89</v>
      </c>
      <c r="Q9" s="19">
        <f t="shared" ref="Q9:Q24" si="15">IF(OR(EXACT($O$7,O9)*(EXACT($P$7,P9)))=TRUE,$AO$9,IF(($P$7-$O$7=P9-O9),$AO$8,IF(OR(EXACT($O$7&gt;$P$7,O9&gt;P9)*EXACT($O$7=$P$7,O9=P9)*EXACT($O$7&lt;$P$7,O9&lt;P9)),$AO$7,0)))</f>
        <v>0</v>
      </c>
      <c r="R9" s="17" t="s">
        <v>12</v>
      </c>
      <c r="S9" s="18" t="s">
        <v>88</v>
      </c>
      <c r="T9" s="19" t="str">
        <f t="shared" ref="T9:T24" si="16">IF(OR(EXACT($R$7,R9)*(EXACT($S$7,S9)))=TRUE,$AO$9,IF(($S$7-$R$7=S9-R9),$AO$8,IF(OR(EXACT($R$7&gt;$S$7,R9&gt;S9)*EXACT($R$7=$S$7,R9=S9)*EXACT($R$7&lt;$S$7,R9&lt;S9)),$AO$7,0)))</f>
        <v>2</v>
      </c>
      <c r="U9" s="17" t="s">
        <v>12</v>
      </c>
      <c r="V9" s="18" t="s">
        <v>88</v>
      </c>
      <c r="W9" s="77">
        <f t="shared" ref="W9:W24" si="17">IF(OR(EXACT($U$7,U9)*(EXACT($V$7,V9)))=TRUE,$AO$9,IF(($V$7-$U$7=V9-U9),$AO$8,IF(OR(EXACT($U$7&gt;$V$7,U9&gt;V9)*EXACT($U$7=$V$7,U9=V9)*EXACT($U$7&lt;$V$7,U9&lt;V9)),$AO$7,0)))*4</f>
        <v>0</v>
      </c>
      <c r="X9" s="17" t="s">
        <v>12</v>
      </c>
      <c r="Y9" s="18" t="s">
        <v>12</v>
      </c>
      <c r="Z9" s="19" t="str">
        <f t="shared" ref="Z9:Z24" si="18">IF(OR(EXACT($X$7,X9)*(EXACT($Y$7,Y9)))=TRUE,$AO$9,IF(($Y$7-$X$7=Y9-X9),$AO$8,IF(OR(EXACT($X$7&gt;$Y$7,X9&gt;Y9)*EXACT($X$7=$Y$7,X9=Y9)*EXACT($X$7&lt;$Y$7,X9&lt;Y9)),$AO$7,0)))</f>
        <v>3</v>
      </c>
      <c r="AA9" s="17" t="s">
        <v>88</v>
      </c>
      <c r="AB9" s="18" t="s">
        <v>89</v>
      </c>
      <c r="AC9" s="19">
        <f t="shared" ref="AC9:AC24" si="19">IF(OR(EXACT($AA$7,AA9)*(EXACT($AB$7,AB9)))=TRUE,$AO$9,IF(($AB$7-$AA$7=AB9-AA9),$AO$8,IF(OR(EXACT($AA$7&gt;$AB$7,AA9&gt;AB9)*EXACT($AA$7=$AB$7,AA9=AB9)*EXACT($AA$7&lt;$AB$7,AA9&lt;AB9)),$AO$7,0)))</f>
        <v>0</v>
      </c>
      <c r="AD9" s="27"/>
      <c r="AE9" s="25"/>
      <c r="AF9" s="19"/>
      <c r="AG9" s="20">
        <f t="shared" si="8"/>
        <v>11</v>
      </c>
      <c r="AH9" s="21">
        <f>'8.Spieltag'!AJ9</f>
        <v>103</v>
      </c>
      <c r="AI9" s="28">
        <f>'8.Spieltag'!AK9</f>
        <v>3</v>
      </c>
      <c r="AJ9" s="23">
        <f t="shared" si="9"/>
        <v>114</v>
      </c>
      <c r="AK9" s="24">
        <f t="shared" si="10"/>
        <v>1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2</v>
      </c>
      <c r="B10" s="20" t="str">
        <f>'8.Spieltag'!B10</f>
        <v>FlorianS04</v>
      </c>
      <c r="C10" s="17"/>
      <c r="D10" s="18"/>
      <c r="E10" s="19"/>
      <c r="F10" s="17"/>
      <c r="G10" s="18"/>
      <c r="H10" s="19"/>
      <c r="I10" s="17" t="s">
        <v>12</v>
      </c>
      <c r="J10" s="18" t="s">
        <v>88</v>
      </c>
      <c r="K10" s="19">
        <f t="shared" si="13"/>
        <v>0</v>
      </c>
      <c r="L10" s="17" t="s">
        <v>12</v>
      </c>
      <c r="M10" s="18" t="s">
        <v>88</v>
      </c>
      <c r="N10" s="19" t="str">
        <f t="shared" si="14"/>
        <v>3</v>
      </c>
      <c r="O10" s="17" t="s">
        <v>88</v>
      </c>
      <c r="P10" s="18" t="s">
        <v>2</v>
      </c>
      <c r="Q10" s="19">
        <f t="shared" si="15"/>
        <v>0</v>
      </c>
      <c r="R10" s="17" t="s">
        <v>2</v>
      </c>
      <c r="S10" s="18" t="s">
        <v>88</v>
      </c>
      <c r="T10" s="19" t="str">
        <f t="shared" si="16"/>
        <v>2</v>
      </c>
      <c r="U10" s="17" t="s">
        <v>88</v>
      </c>
      <c r="V10" s="18" t="s">
        <v>88</v>
      </c>
      <c r="W10" s="77">
        <f t="shared" si="17"/>
        <v>0</v>
      </c>
      <c r="X10" s="17" t="s">
        <v>12</v>
      </c>
      <c r="Y10" s="18" t="s">
        <v>88</v>
      </c>
      <c r="Z10" s="19">
        <f t="shared" si="18"/>
        <v>0</v>
      </c>
      <c r="AA10" s="17" t="s">
        <v>12</v>
      </c>
      <c r="AB10" s="18" t="s">
        <v>12</v>
      </c>
      <c r="AC10" s="19">
        <f t="shared" si="19"/>
        <v>0</v>
      </c>
      <c r="AD10" s="27"/>
      <c r="AE10" s="25"/>
      <c r="AF10" s="19"/>
      <c r="AG10" s="20">
        <f t="shared" si="8"/>
        <v>5</v>
      </c>
      <c r="AH10" s="21">
        <f>'8.Spieltag'!AJ10</f>
        <v>108</v>
      </c>
      <c r="AI10" s="28">
        <f>'8.Spieltag'!AK10</f>
        <v>1</v>
      </c>
      <c r="AJ10" s="23">
        <f t="shared" si="9"/>
        <v>113</v>
      </c>
      <c r="AK10" s="24">
        <f t="shared" si="10"/>
        <v>2</v>
      </c>
      <c r="AL10" s="72"/>
    </row>
    <row r="11" spans="1:41" ht="24.95" customHeight="1" thickBot="1" x14ac:dyDescent="0.25">
      <c r="A11" s="28">
        <f t="shared" si="0"/>
        <v>7</v>
      </c>
      <c r="B11" s="20" t="str">
        <f>'8.Spieltag'!B11</f>
        <v>Franzi04</v>
      </c>
      <c r="C11" s="17" t="s">
        <v>12</v>
      </c>
      <c r="D11" s="18" t="s">
        <v>88</v>
      </c>
      <c r="E11" s="19">
        <f t="shared" si="11"/>
        <v>0</v>
      </c>
      <c r="F11" s="17" t="s">
        <v>88</v>
      </c>
      <c r="G11" s="18" t="s">
        <v>12</v>
      </c>
      <c r="H11" s="19">
        <f t="shared" si="12"/>
        <v>0</v>
      </c>
      <c r="I11" s="17" t="s">
        <v>12</v>
      </c>
      <c r="J11" s="18" t="s">
        <v>88</v>
      </c>
      <c r="K11" s="19">
        <f t="shared" si="13"/>
        <v>0</v>
      </c>
      <c r="L11" s="17" t="s">
        <v>88</v>
      </c>
      <c r="M11" s="18" t="s">
        <v>12</v>
      </c>
      <c r="N11" s="19">
        <f t="shared" si="14"/>
        <v>0</v>
      </c>
      <c r="O11" s="17" t="s">
        <v>88</v>
      </c>
      <c r="P11" s="18" t="s">
        <v>12</v>
      </c>
      <c r="Q11" s="19">
        <f t="shared" si="15"/>
        <v>0</v>
      </c>
      <c r="R11" s="17" t="s">
        <v>12</v>
      </c>
      <c r="S11" s="18" t="s">
        <v>89</v>
      </c>
      <c r="T11" s="19" t="str">
        <f t="shared" si="16"/>
        <v>2</v>
      </c>
      <c r="U11" s="17" t="s">
        <v>12</v>
      </c>
      <c r="V11" s="18" t="s">
        <v>88</v>
      </c>
      <c r="W11" s="77">
        <f t="shared" si="17"/>
        <v>0</v>
      </c>
      <c r="X11" s="17" t="s">
        <v>12</v>
      </c>
      <c r="Y11" s="18" t="s">
        <v>88</v>
      </c>
      <c r="Z11" s="19">
        <f t="shared" si="18"/>
        <v>0</v>
      </c>
      <c r="AA11" s="17" t="s">
        <v>89</v>
      </c>
      <c r="AB11" s="18" t="s">
        <v>12</v>
      </c>
      <c r="AC11" s="19" t="str">
        <f t="shared" si="19"/>
        <v>3</v>
      </c>
      <c r="AD11" s="27"/>
      <c r="AE11" s="25"/>
      <c r="AF11" s="19"/>
      <c r="AG11" s="20">
        <f t="shared" si="8"/>
        <v>5</v>
      </c>
      <c r="AH11" s="21">
        <f>'8.Spieltag'!AJ11</f>
        <v>99</v>
      </c>
      <c r="AI11" s="28">
        <f>'8.Spieltag'!AK11</f>
        <v>7</v>
      </c>
      <c r="AJ11" s="23">
        <f t="shared" si="9"/>
        <v>104</v>
      </c>
      <c r="AK11" s="24">
        <f t="shared" si="10"/>
        <v>7</v>
      </c>
      <c r="AL11" s="1"/>
    </row>
    <row r="12" spans="1:41" ht="24.95" customHeight="1" thickBot="1" x14ac:dyDescent="0.25">
      <c r="A12" s="28">
        <f t="shared" si="0"/>
        <v>13</v>
      </c>
      <c r="B12" s="20" t="str">
        <f>'8.Spieltag'!B12</f>
        <v>jupp04</v>
      </c>
      <c r="C12" s="17" t="s">
        <v>2</v>
      </c>
      <c r="D12" s="18" t="s">
        <v>88</v>
      </c>
      <c r="E12" s="19">
        <f t="shared" si="11"/>
        <v>0</v>
      </c>
      <c r="F12" s="17" t="s">
        <v>12</v>
      </c>
      <c r="G12" s="18" t="s">
        <v>12</v>
      </c>
      <c r="H12" s="19">
        <f t="shared" si="12"/>
        <v>0</v>
      </c>
      <c r="I12" s="17" t="s">
        <v>12</v>
      </c>
      <c r="J12" s="18" t="s">
        <v>88</v>
      </c>
      <c r="K12" s="19">
        <f t="shared" si="13"/>
        <v>0</v>
      </c>
      <c r="L12" s="17" t="s">
        <v>2</v>
      </c>
      <c r="M12" s="18" t="s">
        <v>88</v>
      </c>
      <c r="N12" s="19" t="str">
        <f t="shared" si="14"/>
        <v>2</v>
      </c>
      <c r="O12" s="17" t="s">
        <v>12</v>
      </c>
      <c r="P12" s="18" t="s">
        <v>2</v>
      </c>
      <c r="Q12" s="19">
        <f t="shared" si="15"/>
        <v>0</v>
      </c>
      <c r="R12" s="17" t="s">
        <v>12</v>
      </c>
      <c r="S12" s="18" t="s">
        <v>88</v>
      </c>
      <c r="T12" s="19" t="str">
        <f t="shared" si="16"/>
        <v>2</v>
      </c>
      <c r="U12" s="17" t="s">
        <v>12</v>
      </c>
      <c r="V12" s="18" t="s">
        <v>88</v>
      </c>
      <c r="W12" s="77">
        <f t="shared" si="17"/>
        <v>0</v>
      </c>
      <c r="X12" s="17" t="s">
        <v>12</v>
      </c>
      <c r="Y12" s="18" t="s">
        <v>88</v>
      </c>
      <c r="Z12" s="19">
        <f t="shared" si="18"/>
        <v>0</v>
      </c>
      <c r="AA12" s="17" t="s">
        <v>12</v>
      </c>
      <c r="AB12" s="18" t="s">
        <v>12</v>
      </c>
      <c r="AC12" s="19">
        <f t="shared" si="19"/>
        <v>0</v>
      </c>
      <c r="AD12" s="26"/>
      <c r="AE12" s="25"/>
      <c r="AF12" s="19"/>
      <c r="AG12" s="20">
        <f t="shared" si="8"/>
        <v>4</v>
      </c>
      <c r="AH12" s="21">
        <f>'8.Spieltag'!AJ12</f>
        <v>89</v>
      </c>
      <c r="AI12" s="28">
        <f>'8.Spieltag'!AK12</f>
        <v>13</v>
      </c>
      <c r="AJ12" s="23">
        <f t="shared" si="9"/>
        <v>93</v>
      </c>
      <c r="AK12" s="24">
        <f t="shared" si="10"/>
        <v>13</v>
      </c>
      <c r="AL12" s="1"/>
    </row>
    <row r="13" spans="1:41" ht="24.95" customHeight="1" thickBot="1" x14ac:dyDescent="0.25">
      <c r="A13" s="28">
        <f t="shared" si="0"/>
        <v>12</v>
      </c>
      <c r="B13" s="78" t="str">
        <f>'8.Spieltag'!B13</f>
        <v>Lola04</v>
      </c>
      <c r="C13" s="17" t="s">
        <v>2</v>
      </c>
      <c r="D13" s="18" t="s">
        <v>88</v>
      </c>
      <c r="E13" s="19">
        <f t="shared" si="11"/>
        <v>0</v>
      </c>
      <c r="F13" s="17" t="s">
        <v>12</v>
      </c>
      <c r="G13" s="18" t="s">
        <v>88</v>
      </c>
      <c r="H13" s="19" t="str">
        <f t="shared" si="12"/>
        <v>2</v>
      </c>
      <c r="I13" s="17" t="s">
        <v>2</v>
      </c>
      <c r="J13" s="18" t="s">
        <v>12</v>
      </c>
      <c r="K13" s="19">
        <f t="shared" si="13"/>
        <v>0</v>
      </c>
      <c r="L13" s="17" t="s">
        <v>88</v>
      </c>
      <c r="M13" s="18" t="s">
        <v>88</v>
      </c>
      <c r="N13" s="19">
        <f t="shared" si="14"/>
        <v>0</v>
      </c>
      <c r="O13" s="17" t="s">
        <v>12</v>
      </c>
      <c r="P13" s="18" t="s">
        <v>88</v>
      </c>
      <c r="Q13" s="19">
        <f t="shared" si="15"/>
        <v>0</v>
      </c>
      <c r="R13" s="17" t="s">
        <v>12</v>
      </c>
      <c r="S13" s="18" t="s">
        <v>88</v>
      </c>
      <c r="T13" s="19" t="str">
        <f t="shared" si="16"/>
        <v>2</v>
      </c>
      <c r="U13" s="17" t="s">
        <v>12</v>
      </c>
      <c r="V13" s="18" t="s">
        <v>88</v>
      </c>
      <c r="W13" s="77">
        <f t="shared" si="17"/>
        <v>0</v>
      </c>
      <c r="X13" s="17" t="s">
        <v>12</v>
      </c>
      <c r="Y13" s="18" t="s">
        <v>89</v>
      </c>
      <c r="Z13" s="19">
        <f t="shared" si="18"/>
        <v>0</v>
      </c>
      <c r="AA13" s="17" t="s">
        <v>12</v>
      </c>
      <c r="AB13" s="18" t="s">
        <v>12</v>
      </c>
      <c r="AC13" s="19">
        <f t="shared" si="19"/>
        <v>0</v>
      </c>
      <c r="AD13" s="27"/>
      <c r="AE13" s="25"/>
      <c r="AF13" s="19"/>
      <c r="AG13" s="20">
        <f t="shared" si="8"/>
        <v>4</v>
      </c>
      <c r="AH13" s="21">
        <f>'8.Spieltag'!AJ13</f>
        <v>91</v>
      </c>
      <c r="AI13" s="28">
        <f>'8.Spieltag'!AK13</f>
        <v>11</v>
      </c>
      <c r="AJ13" s="23">
        <f t="shared" si="9"/>
        <v>95</v>
      </c>
      <c r="AK13" s="24">
        <f t="shared" si="10"/>
        <v>12</v>
      </c>
      <c r="AL13" s="1"/>
    </row>
    <row r="14" spans="1:41" ht="24.95" customHeight="1" thickBot="1" x14ac:dyDescent="0.25">
      <c r="A14" s="28">
        <f t="shared" si="0"/>
        <v>4</v>
      </c>
      <c r="B14" s="20" t="str">
        <f>'8.Spieltag'!B14</f>
        <v>Master1</v>
      </c>
      <c r="C14" s="17" t="s">
        <v>2</v>
      </c>
      <c r="D14" s="18" t="s">
        <v>88</v>
      </c>
      <c r="E14" s="19">
        <f t="shared" si="11"/>
        <v>0</v>
      </c>
      <c r="F14" s="17" t="s">
        <v>12</v>
      </c>
      <c r="G14" s="18" t="s">
        <v>12</v>
      </c>
      <c r="H14" s="19">
        <f t="shared" si="12"/>
        <v>0</v>
      </c>
      <c r="I14" s="17" t="s">
        <v>12</v>
      </c>
      <c r="J14" s="18" t="s">
        <v>88</v>
      </c>
      <c r="K14" s="19">
        <f t="shared" si="13"/>
        <v>0</v>
      </c>
      <c r="L14" s="17" t="s">
        <v>12</v>
      </c>
      <c r="M14" s="18" t="s">
        <v>88</v>
      </c>
      <c r="N14" s="19" t="str">
        <f t="shared" si="14"/>
        <v>3</v>
      </c>
      <c r="O14" s="17" t="s">
        <v>88</v>
      </c>
      <c r="P14" s="18" t="s">
        <v>2</v>
      </c>
      <c r="Q14" s="19">
        <f t="shared" si="15"/>
        <v>0</v>
      </c>
      <c r="R14" s="17" t="s">
        <v>2</v>
      </c>
      <c r="S14" s="18" t="s">
        <v>88</v>
      </c>
      <c r="T14" s="19" t="str">
        <f t="shared" si="16"/>
        <v>2</v>
      </c>
      <c r="U14" s="17" t="s">
        <v>2</v>
      </c>
      <c r="V14" s="18" t="s">
        <v>88</v>
      </c>
      <c r="W14" s="77">
        <f t="shared" si="17"/>
        <v>0</v>
      </c>
      <c r="X14" s="17" t="s">
        <v>2</v>
      </c>
      <c r="Y14" s="18" t="s">
        <v>88</v>
      </c>
      <c r="Z14" s="19">
        <f t="shared" si="18"/>
        <v>0</v>
      </c>
      <c r="AA14" s="17" t="s">
        <v>88</v>
      </c>
      <c r="AB14" s="18" t="s">
        <v>88</v>
      </c>
      <c r="AC14" s="19">
        <f t="shared" si="19"/>
        <v>0</v>
      </c>
      <c r="AD14" s="27"/>
      <c r="AE14" s="25"/>
      <c r="AF14" s="19"/>
      <c r="AG14" s="20">
        <f t="shared" si="8"/>
        <v>5</v>
      </c>
      <c r="AH14" s="21">
        <f>'8.Spieltag'!AJ14</f>
        <v>101</v>
      </c>
      <c r="AI14" s="28">
        <f>'8.Spieltag'!AK14</f>
        <v>5</v>
      </c>
      <c r="AJ14" s="23">
        <f t="shared" si="9"/>
        <v>106</v>
      </c>
      <c r="AK14" s="24">
        <f t="shared" si="10"/>
        <v>4</v>
      </c>
      <c r="AL14" s="1"/>
    </row>
    <row r="15" spans="1:41" ht="24.95" customHeight="1" thickBot="1" x14ac:dyDescent="0.25">
      <c r="A15" s="28">
        <f t="shared" si="0"/>
        <v>4</v>
      </c>
      <c r="B15" s="20" t="str">
        <f>'8.Spieltag'!B15</f>
        <v>Mike04</v>
      </c>
      <c r="C15" s="17" t="s">
        <v>12</v>
      </c>
      <c r="D15" s="18" t="s">
        <v>89</v>
      </c>
      <c r="E15" s="19">
        <f t="shared" si="11"/>
        <v>0</v>
      </c>
      <c r="F15" s="17" t="s">
        <v>12</v>
      </c>
      <c r="G15" s="18" t="s">
        <v>88</v>
      </c>
      <c r="H15" s="19" t="str">
        <f t="shared" si="12"/>
        <v>2</v>
      </c>
      <c r="I15" s="17" t="s">
        <v>88</v>
      </c>
      <c r="J15" s="18" t="s">
        <v>89</v>
      </c>
      <c r="K15" s="19">
        <f t="shared" si="13"/>
        <v>0</v>
      </c>
      <c r="L15" s="17" t="s">
        <v>88</v>
      </c>
      <c r="M15" s="18" t="s">
        <v>88</v>
      </c>
      <c r="N15" s="19">
        <f t="shared" si="14"/>
        <v>0</v>
      </c>
      <c r="O15" s="17" t="s">
        <v>89</v>
      </c>
      <c r="P15" s="18" t="s">
        <v>12</v>
      </c>
      <c r="Q15" s="19">
        <f t="shared" si="15"/>
        <v>0</v>
      </c>
      <c r="R15" s="17" t="s">
        <v>12</v>
      </c>
      <c r="S15" s="18" t="s">
        <v>89</v>
      </c>
      <c r="T15" s="19" t="str">
        <f t="shared" si="16"/>
        <v>2</v>
      </c>
      <c r="U15" s="17" t="s">
        <v>2</v>
      </c>
      <c r="V15" s="18" t="s">
        <v>88</v>
      </c>
      <c r="W15" s="77">
        <f t="shared" si="17"/>
        <v>0</v>
      </c>
      <c r="X15" s="17" t="s">
        <v>12</v>
      </c>
      <c r="Y15" s="18" t="s">
        <v>88</v>
      </c>
      <c r="Z15" s="19">
        <f t="shared" si="18"/>
        <v>0</v>
      </c>
      <c r="AA15" s="17" t="s">
        <v>12</v>
      </c>
      <c r="AB15" s="18" t="s">
        <v>88</v>
      </c>
      <c r="AC15" s="19">
        <f t="shared" si="19"/>
        <v>0</v>
      </c>
      <c r="AD15" s="27"/>
      <c r="AE15" s="25"/>
      <c r="AF15" s="19"/>
      <c r="AG15" s="20">
        <f t="shared" si="8"/>
        <v>4</v>
      </c>
      <c r="AH15" s="21">
        <f>'8.Spieltag'!AJ15</f>
        <v>102</v>
      </c>
      <c r="AI15" s="28">
        <f>'8.Spieltag'!AK15</f>
        <v>4</v>
      </c>
      <c r="AJ15" s="23">
        <f t="shared" si="9"/>
        <v>106</v>
      </c>
      <c r="AK15" s="24">
        <f t="shared" si="10"/>
        <v>4</v>
      </c>
      <c r="AL15" s="1"/>
    </row>
    <row r="16" spans="1:41" ht="24.95" customHeight="1" thickBot="1" x14ac:dyDescent="0.25">
      <c r="A16" s="28">
        <f t="shared" si="0"/>
        <v>16</v>
      </c>
      <c r="B16" s="20" t="str">
        <f>'8.Spieltag'!B16</f>
        <v>Nico1904</v>
      </c>
      <c r="C16" s="17"/>
      <c r="D16" s="18"/>
      <c r="E16" s="19"/>
      <c r="F16" s="17"/>
      <c r="G16" s="18"/>
      <c r="H16" s="19"/>
      <c r="I16" s="17"/>
      <c r="J16" s="18"/>
      <c r="K16" s="19"/>
      <c r="L16" s="17"/>
      <c r="M16" s="18"/>
      <c r="N16" s="19"/>
      <c r="O16" s="17"/>
      <c r="P16" s="18"/>
      <c r="Q16" s="19"/>
      <c r="R16" s="17"/>
      <c r="S16" s="18"/>
      <c r="T16" s="19"/>
      <c r="U16" s="17"/>
      <c r="V16" s="18"/>
      <c r="W16" s="77"/>
      <c r="X16" s="17"/>
      <c r="Y16" s="18"/>
      <c r="Z16" s="19"/>
      <c r="AA16" s="17"/>
      <c r="AB16" s="18"/>
      <c r="AC16" s="19"/>
      <c r="AD16" s="27"/>
      <c r="AE16" s="25"/>
      <c r="AF16" s="19"/>
      <c r="AG16" s="20">
        <f t="shared" si="8"/>
        <v>0</v>
      </c>
      <c r="AH16" s="21">
        <f>'8.Spieltag'!AJ16</f>
        <v>27</v>
      </c>
      <c r="AI16" s="28">
        <f>'8.Spieltag'!AK16</f>
        <v>16</v>
      </c>
      <c r="AJ16" s="23">
        <f t="shared" si="9"/>
        <v>27</v>
      </c>
      <c r="AK16" s="24">
        <f t="shared" si="10"/>
        <v>16</v>
      </c>
      <c r="AL16" s="1"/>
    </row>
    <row r="17" spans="1:38" ht="24.95" customHeight="1" thickBot="1" x14ac:dyDescent="0.25">
      <c r="A17" s="28">
        <f t="shared" si="0"/>
        <v>9</v>
      </c>
      <c r="B17" s="20" t="str">
        <f>'8.Spieltag'!B17</f>
        <v>Reinhold</v>
      </c>
      <c r="C17" s="17" t="s">
        <v>91</v>
      </c>
      <c r="D17" s="18" t="s">
        <v>88</v>
      </c>
      <c r="E17" s="19">
        <f t="shared" si="11"/>
        <v>0</v>
      </c>
      <c r="F17" s="17" t="s">
        <v>12</v>
      </c>
      <c r="G17" s="18" t="s">
        <v>91</v>
      </c>
      <c r="H17" s="19">
        <f t="shared" si="12"/>
        <v>0</v>
      </c>
      <c r="I17" s="17" t="s">
        <v>12</v>
      </c>
      <c r="J17" s="18" t="s">
        <v>88</v>
      </c>
      <c r="K17" s="19">
        <f t="shared" si="13"/>
        <v>0</v>
      </c>
      <c r="L17" s="17" t="s">
        <v>12</v>
      </c>
      <c r="M17" s="18" t="s">
        <v>88</v>
      </c>
      <c r="N17" s="19" t="str">
        <f t="shared" si="14"/>
        <v>3</v>
      </c>
      <c r="O17" s="17" t="s">
        <v>12</v>
      </c>
      <c r="P17" s="18" t="s">
        <v>91</v>
      </c>
      <c r="Q17" s="19">
        <f t="shared" si="15"/>
        <v>0</v>
      </c>
      <c r="R17" s="17" t="s">
        <v>12</v>
      </c>
      <c r="S17" s="18" t="s">
        <v>88</v>
      </c>
      <c r="T17" s="19" t="str">
        <f t="shared" si="16"/>
        <v>2</v>
      </c>
      <c r="U17" s="17" t="s">
        <v>12</v>
      </c>
      <c r="V17" s="18" t="s">
        <v>89</v>
      </c>
      <c r="W17" s="77">
        <f t="shared" si="17"/>
        <v>0</v>
      </c>
      <c r="X17" s="17" t="s">
        <v>91</v>
      </c>
      <c r="Y17" s="18" t="s">
        <v>88</v>
      </c>
      <c r="Z17" s="19">
        <f t="shared" si="18"/>
        <v>0</v>
      </c>
      <c r="AA17" s="17" t="s">
        <v>89</v>
      </c>
      <c r="AB17" s="18" t="s">
        <v>89</v>
      </c>
      <c r="AC17" s="19">
        <f t="shared" si="19"/>
        <v>0</v>
      </c>
      <c r="AD17" s="27"/>
      <c r="AE17" s="25"/>
      <c r="AF17" s="19"/>
      <c r="AG17" s="20">
        <f t="shared" si="8"/>
        <v>5</v>
      </c>
      <c r="AH17" s="21">
        <f>'8.Spieltag'!AJ17</f>
        <v>93</v>
      </c>
      <c r="AI17" s="28">
        <f>'8.Spieltag'!AK17</f>
        <v>8</v>
      </c>
      <c r="AJ17" s="23">
        <f t="shared" si="9"/>
        <v>98</v>
      </c>
      <c r="AK17" s="24">
        <f t="shared" si="10"/>
        <v>9</v>
      </c>
      <c r="AL17" s="1"/>
    </row>
    <row r="18" spans="1:38" ht="24.95" customHeight="1" thickBot="1" x14ac:dyDescent="0.25">
      <c r="A18" s="28">
        <f t="shared" si="0"/>
        <v>10</v>
      </c>
      <c r="B18" s="20" t="str">
        <f>'8.Spieltag'!B18</f>
        <v>Ricardo04</v>
      </c>
      <c r="C18" s="17" t="s">
        <v>12</v>
      </c>
      <c r="D18" s="18" t="s">
        <v>89</v>
      </c>
      <c r="E18" s="19">
        <f t="shared" si="11"/>
        <v>0</v>
      </c>
      <c r="F18" s="17" t="s">
        <v>12</v>
      </c>
      <c r="G18" s="18" t="s">
        <v>88</v>
      </c>
      <c r="H18" s="19" t="str">
        <f t="shared" si="12"/>
        <v>2</v>
      </c>
      <c r="I18" s="17" t="s">
        <v>12</v>
      </c>
      <c r="J18" s="18" t="s">
        <v>88</v>
      </c>
      <c r="K18" s="19">
        <f t="shared" si="13"/>
        <v>0</v>
      </c>
      <c r="L18" s="17" t="s">
        <v>89</v>
      </c>
      <c r="M18" s="18" t="s">
        <v>12</v>
      </c>
      <c r="N18" s="19">
        <f t="shared" si="14"/>
        <v>0</v>
      </c>
      <c r="O18" s="17" t="s">
        <v>88</v>
      </c>
      <c r="P18" s="18" t="s">
        <v>2</v>
      </c>
      <c r="Q18" s="19">
        <f t="shared" si="15"/>
        <v>0</v>
      </c>
      <c r="R18" s="17" t="s">
        <v>88</v>
      </c>
      <c r="S18" s="18" t="s">
        <v>12</v>
      </c>
      <c r="T18" s="19">
        <f t="shared" si="16"/>
        <v>0</v>
      </c>
      <c r="U18" s="17" t="s">
        <v>12</v>
      </c>
      <c r="V18" s="18" t="s">
        <v>88</v>
      </c>
      <c r="W18" s="77">
        <f t="shared" si="17"/>
        <v>0</v>
      </c>
      <c r="X18" s="17" t="s">
        <v>88</v>
      </c>
      <c r="Y18" s="18" t="s">
        <v>89</v>
      </c>
      <c r="Z18" s="19">
        <f t="shared" si="18"/>
        <v>0</v>
      </c>
      <c r="AA18" s="17" t="s">
        <v>89</v>
      </c>
      <c r="AB18" s="18" t="s">
        <v>88</v>
      </c>
      <c r="AC18" s="19" t="str">
        <f t="shared" si="19"/>
        <v>2</v>
      </c>
      <c r="AD18" s="27"/>
      <c r="AE18" s="25"/>
      <c r="AF18" s="19"/>
      <c r="AG18" s="20">
        <f t="shared" si="8"/>
        <v>4</v>
      </c>
      <c r="AH18" s="21">
        <f>'8.Spieltag'!AJ18</f>
        <v>93</v>
      </c>
      <c r="AI18" s="28">
        <f>'8.Spieltag'!AK18</f>
        <v>8</v>
      </c>
      <c r="AJ18" s="23">
        <f t="shared" si="9"/>
        <v>97</v>
      </c>
      <c r="AK18" s="24">
        <f t="shared" si="10"/>
        <v>10</v>
      </c>
      <c r="AL18" s="1"/>
    </row>
    <row r="19" spans="1:38" ht="24.95" customHeight="1" thickBot="1" x14ac:dyDescent="0.25">
      <c r="A19" s="28">
        <f t="shared" si="0"/>
        <v>17</v>
      </c>
      <c r="B19" s="20" t="str">
        <f>'8.Spieltag'!B19</f>
        <v>Schalt04</v>
      </c>
      <c r="C19" s="17"/>
      <c r="D19" s="18"/>
      <c r="E19" s="19"/>
      <c r="F19" s="17"/>
      <c r="G19" s="18"/>
      <c r="H19" s="19"/>
      <c r="I19" s="17"/>
      <c r="J19" s="18"/>
      <c r="K19" s="19"/>
      <c r="L19" s="17"/>
      <c r="M19" s="18"/>
      <c r="N19" s="19"/>
      <c r="O19" s="17"/>
      <c r="P19" s="18"/>
      <c r="Q19" s="19"/>
      <c r="R19" s="17"/>
      <c r="S19" s="18"/>
      <c r="T19" s="19"/>
      <c r="U19" s="17"/>
      <c r="V19" s="18"/>
      <c r="W19" s="77"/>
      <c r="X19" s="17"/>
      <c r="Y19" s="18"/>
      <c r="Z19" s="19"/>
      <c r="AA19" s="17"/>
      <c r="AB19" s="18"/>
      <c r="AC19" s="19"/>
      <c r="AD19" s="27"/>
      <c r="AE19" s="25"/>
      <c r="AF19" s="19"/>
      <c r="AG19" s="20">
        <f t="shared" si="8"/>
        <v>0</v>
      </c>
      <c r="AH19" s="21">
        <f>'8.Spieltag'!AJ19</f>
        <v>7</v>
      </c>
      <c r="AI19" s="28">
        <f>'8.Spieltag'!AK19</f>
        <v>17</v>
      </c>
      <c r="AJ19" s="23">
        <f t="shared" si="9"/>
        <v>7</v>
      </c>
      <c r="AK19" s="24">
        <f t="shared" si="10"/>
        <v>17</v>
      </c>
      <c r="AL19" s="1"/>
    </row>
    <row r="20" spans="1:38" ht="24.95" customHeight="1" thickBot="1" x14ac:dyDescent="0.25">
      <c r="A20" s="28">
        <f>AK20</f>
        <v>13</v>
      </c>
      <c r="B20" s="20" t="str">
        <f>'8.Spieltag'!B20</f>
        <v>schmiddi04</v>
      </c>
      <c r="C20" s="17" t="s">
        <v>12</v>
      </c>
      <c r="D20" s="18" t="s">
        <v>89</v>
      </c>
      <c r="E20" s="19">
        <f t="shared" si="11"/>
        <v>0</v>
      </c>
      <c r="F20" s="17" t="s">
        <v>88</v>
      </c>
      <c r="G20" s="18" t="s">
        <v>89</v>
      </c>
      <c r="H20" s="19" t="str">
        <f t="shared" si="12"/>
        <v>2</v>
      </c>
      <c r="I20" s="17" t="s">
        <v>88</v>
      </c>
      <c r="J20" s="18" t="s">
        <v>88</v>
      </c>
      <c r="K20" s="19" t="str">
        <f t="shared" si="13"/>
        <v>5</v>
      </c>
      <c r="L20" s="17" t="s">
        <v>89</v>
      </c>
      <c r="M20" s="18" t="s">
        <v>88</v>
      </c>
      <c r="N20" s="19">
        <f t="shared" si="14"/>
        <v>0</v>
      </c>
      <c r="O20" s="17" t="s">
        <v>89</v>
      </c>
      <c r="P20" s="18" t="s">
        <v>2</v>
      </c>
      <c r="Q20" s="19">
        <f t="shared" si="15"/>
        <v>0</v>
      </c>
      <c r="R20" s="17" t="s">
        <v>88</v>
      </c>
      <c r="S20" s="18" t="s">
        <v>88</v>
      </c>
      <c r="T20" s="19">
        <f t="shared" si="16"/>
        <v>0</v>
      </c>
      <c r="U20" s="17" t="s">
        <v>88</v>
      </c>
      <c r="V20" s="18" t="s">
        <v>89</v>
      </c>
      <c r="W20" s="77">
        <f t="shared" si="17"/>
        <v>0</v>
      </c>
      <c r="X20" s="17" t="s">
        <v>89</v>
      </c>
      <c r="Y20" s="18" t="s">
        <v>88</v>
      </c>
      <c r="Z20" s="19">
        <f t="shared" si="18"/>
        <v>0</v>
      </c>
      <c r="AA20" s="17" t="s">
        <v>12</v>
      </c>
      <c r="AB20" s="18" t="s">
        <v>88</v>
      </c>
      <c r="AC20" s="19">
        <f t="shared" si="19"/>
        <v>0</v>
      </c>
      <c r="AD20" s="27"/>
      <c r="AE20" s="25"/>
      <c r="AF20" s="19"/>
      <c r="AG20" s="20">
        <f>E20+H20+K20+N20+Q20+T20+W20+Z20+AC20+AF20</f>
        <v>7</v>
      </c>
      <c r="AH20" s="21">
        <f>'8.Spieltag'!AJ20</f>
        <v>86</v>
      </c>
      <c r="AI20" s="28">
        <f>'8.Spieltag'!AK20</f>
        <v>14</v>
      </c>
      <c r="AJ20" s="23">
        <f>AG20+AH20</f>
        <v>93</v>
      </c>
      <c r="AK20" s="24">
        <f t="shared" si="10"/>
        <v>13</v>
      </c>
      <c r="AL20" s="1"/>
    </row>
    <row r="21" spans="1:38" ht="24.95" customHeight="1" thickBot="1" x14ac:dyDescent="0.25">
      <c r="A21" s="28">
        <f>AK21</f>
        <v>4</v>
      </c>
      <c r="B21" s="20" t="str">
        <f>'8.Spieltag'!B21</f>
        <v>shiny</v>
      </c>
      <c r="C21" s="17" t="s">
        <v>2</v>
      </c>
      <c r="D21" s="18" t="s">
        <v>88</v>
      </c>
      <c r="E21" s="19">
        <f t="shared" si="11"/>
        <v>0</v>
      </c>
      <c r="F21" s="17" t="s">
        <v>88</v>
      </c>
      <c r="G21" s="18" t="s">
        <v>12</v>
      </c>
      <c r="H21" s="19">
        <f t="shared" si="12"/>
        <v>0</v>
      </c>
      <c r="I21" s="17" t="s">
        <v>12</v>
      </c>
      <c r="J21" s="18" t="s">
        <v>88</v>
      </c>
      <c r="K21" s="19">
        <f t="shared" si="13"/>
        <v>0</v>
      </c>
      <c r="L21" s="17" t="s">
        <v>12</v>
      </c>
      <c r="M21" s="18" t="s">
        <v>88</v>
      </c>
      <c r="N21" s="19" t="str">
        <f t="shared" si="14"/>
        <v>3</v>
      </c>
      <c r="O21" s="17" t="s">
        <v>88</v>
      </c>
      <c r="P21" s="18" t="s">
        <v>2</v>
      </c>
      <c r="Q21" s="19">
        <f t="shared" si="15"/>
        <v>0</v>
      </c>
      <c r="R21" s="17" t="s">
        <v>12</v>
      </c>
      <c r="S21" s="18" t="s">
        <v>89</v>
      </c>
      <c r="T21" s="19" t="str">
        <f t="shared" si="16"/>
        <v>2</v>
      </c>
      <c r="U21" s="17" t="s">
        <v>12</v>
      </c>
      <c r="V21" s="18" t="s">
        <v>88</v>
      </c>
      <c r="W21" s="77">
        <f t="shared" si="17"/>
        <v>0</v>
      </c>
      <c r="X21" s="17" t="s">
        <v>12</v>
      </c>
      <c r="Y21" s="18" t="s">
        <v>88</v>
      </c>
      <c r="Z21" s="19">
        <f t="shared" si="18"/>
        <v>0</v>
      </c>
      <c r="AA21" s="17" t="s">
        <v>88</v>
      </c>
      <c r="AB21" s="18" t="s">
        <v>88</v>
      </c>
      <c r="AC21" s="19">
        <f t="shared" si="19"/>
        <v>0</v>
      </c>
      <c r="AD21" s="27"/>
      <c r="AE21" s="25"/>
      <c r="AF21" s="19"/>
      <c r="AG21" s="20">
        <f>E21+H21+K21+N21+Q21+T21+W21+Z21+AC21+AF21</f>
        <v>5</v>
      </c>
      <c r="AH21" s="21">
        <f>'8.Spieltag'!AJ21</f>
        <v>101</v>
      </c>
      <c r="AI21" s="28">
        <f>'8.Spieltag'!AK21</f>
        <v>5</v>
      </c>
      <c r="AJ21" s="23">
        <f>AG21+AH21</f>
        <v>106</v>
      </c>
      <c r="AK21" s="24">
        <f t="shared" si="10"/>
        <v>4</v>
      </c>
      <c r="AL21" s="1"/>
    </row>
    <row r="22" spans="1:38" ht="24.95" customHeight="1" thickBot="1" x14ac:dyDescent="0.25">
      <c r="A22" s="28">
        <f>AK22</f>
        <v>8</v>
      </c>
      <c r="B22" s="20" t="str">
        <f>'8.Spieltag'!B22</f>
        <v>Tanja04</v>
      </c>
      <c r="C22" s="17" t="s">
        <v>12</v>
      </c>
      <c r="D22" s="18" t="s">
        <v>88</v>
      </c>
      <c r="E22" s="19">
        <f t="shared" si="11"/>
        <v>0</v>
      </c>
      <c r="F22" s="17" t="s">
        <v>88</v>
      </c>
      <c r="G22" s="18" t="s">
        <v>12</v>
      </c>
      <c r="H22" s="19">
        <f t="shared" si="12"/>
        <v>0</v>
      </c>
      <c r="I22" s="17" t="s">
        <v>88</v>
      </c>
      <c r="J22" s="18" t="s">
        <v>88</v>
      </c>
      <c r="K22" s="19" t="str">
        <f t="shared" si="13"/>
        <v>5</v>
      </c>
      <c r="L22" s="17" t="s">
        <v>12</v>
      </c>
      <c r="M22" s="18" t="s">
        <v>88</v>
      </c>
      <c r="N22" s="19" t="str">
        <f t="shared" si="14"/>
        <v>3</v>
      </c>
      <c r="O22" s="17" t="s">
        <v>89</v>
      </c>
      <c r="P22" s="18" t="s">
        <v>2</v>
      </c>
      <c r="Q22" s="19">
        <f t="shared" si="15"/>
        <v>0</v>
      </c>
      <c r="R22" s="17" t="s">
        <v>12</v>
      </c>
      <c r="S22" s="18" t="s">
        <v>89</v>
      </c>
      <c r="T22" s="19" t="str">
        <f t="shared" si="16"/>
        <v>2</v>
      </c>
      <c r="U22" s="17" t="s">
        <v>12</v>
      </c>
      <c r="V22" s="18" t="s">
        <v>89</v>
      </c>
      <c r="W22" s="77">
        <f t="shared" si="17"/>
        <v>0</v>
      </c>
      <c r="X22" s="17" t="s">
        <v>12</v>
      </c>
      <c r="Y22" s="18" t="s">
        <v>89</v>
      </c>
      <c r="Z22" s="19">
        <f t="shared" si="18"/>
        <v>0</v>
      </c>
      <c r="AA22" s="17" t="s">
        <v>88</v>
      </c>
      <c r="AB22" s="18" t="s">
        <v>88</v>
      </c>
      <c r="AC22" s="19">
        <f t="shared" si="19"/>
        <v>0</v>
      </c>
      <c r="AD22" s="27"/>
      <c r="AE22" s="25"/>
      <c r="AF22" s="19"/>
      <c r="AG22" s="20">
        <f>E22+H22+K22+N22+Q22+T22+W22+Z22+AC22+AF22</f>
        <v>10</v>
      </c>
      <c r="AH22" s="21">
        <f>'8.Spieltag'!AJ22</f>
        <v>93</v>
      </c>
      <c r="AI22" s="28">
        <f>'8.Spieltag'!AK22</f>
        <v>8</v>
      </c>
      <c r="AJ22" s="23">
        <f>AG22+AH22</f>
        <v>103</v>
      </c>
      <c r="AK22" s="24">
        <f t="shared" si="10"/>
        <v>8</v>
      </c>
      <c r="AL22" s="1"/>
    </row>
    <row r="23" spans="1:38" ht="24.95" customHeight="1" thickBot="1" x14ac:dyDescent="0.25">
      <c r="A23" s="28">
        <f>AK23</f>
        <v>10</v>
      </c>
      <c r="B23" s="78" t="str">
        <f>'8.Spieltag'!B23</f>
        <v>Thomas Bülles</v>
      </c>
      <c r="C23" s="17" t="s">
        <v>91</v>
      </c>
      <c r="D23" s="18" t="s">
        <v>89</v>
      </c>
      <c r="E23" s="19">
        <f t="shared" si="11"/>
        <v>0</v>
      </c>
      <c r="F23" s="17" t="s">
        <v>2</v>
      </c>
      <c r="G23" s="18" t="s">
        <v>12</v>
      </c>
      <c r="H23" s="19" t="str">
        <f t="shared" si="12"/>
        <v>2</v>
      </c>
      <c r="I23" s="17" t="s">
        <v>89</v>
      </c>
      <c r="J23" s="18" t="s">
        <v>12</v>
      </c>
      <c r="K23" s="19">
        <f t="shared" si="13"/>
        <v>0</v>
      </c>
      <c r="L23" s="17" t="s">
        <v>88</v>
      </c>
      <c r="M23" s="18" t="s">
        <v>2</v>
      </c>
      <c r="N23" s="19">
        <f t="shared" si="14"/>
        <v>0</v>
      </c>
      <c r="O23" s="17" t="s">
        <v>89</v>
      </c>
      <c r="P23" s="18" t="s">
        <v>2</v>
      </c>
      <c r="Q23" s="19">
        <f t="shared" si="15"/>
        <v>0</v>
      </c>
      <c r="R23" s="17" t="s">
        <v>2</v>
      </c>
      <c r="S23" s="18" t="s">
        <v>88</v>
      </c>
      <c r="T23" s="19" t="str">
        <f t="shared" si="16"/>
        <v>2</v>
      </c>
      <c r="U23" s="17" t="s">
        <v>12</v>
      </c>
      <c r="V23" s="18" t="s">
        <v>88</v>
      </c>
      <c r="W23" s="77">
        <f t="shared" si="17"/>
        <v>0</v>
      </c>
      <c r="X23" s="17" t="s">
        <v>12</v>
      </c>
      <c r="Y23" s="18" t="s">
        <v>89</v>
      </c>
      <c r="Z23" s="19">
        <f t="shared" si="18"/>
        <v>0</v>
      </c>
      <c r="AA23" s="17" t="s">
        <v>88</v>
      </c>
      <c r="AB23" s="18" t="s">
        <v>12</v>
      </c>
      <c r="AC23" s="19" t="str">
        <f t="shared" si="19"/>
        <v>2</v>
      </c>
      <c r="AD23" s="27"/>
      <c r="AE23" s="25"/>
      <c r="AF23" s="19"/>
      <c r="AG23" s="20">
        <f>E23+H23+K23+N23+Q23+T23+W23+Z23+AC23+AF23</f>
        <v>6</v>
      </c>
      <c r="AH23" s="21">
        <f>'8.Spieltag'!AJ23</f>
        <v>91</v>
      </c>
      <c r="AI23" s="28">
        <f>'8.Spieltag'!AK23</f>
        <v>11</v>
      </c>
      <c r="AJ23" s="23">
        <f>AG23+AH23</f>
        <v>97</v>
      </c>
      <c r="AK23" s="24">
        <f t="shared" si="10"/>
        <v>10</v>
      </c>
      <c r="AL23" s="1"/>
    </row>
    <row r="24" spans="1:38" ht="24.95" customHeight="1" thickBot="1" x14ac:dyDescent="0.25">
      <c r="A24" s="28">
        <f>AK24</f>
        <v>3</v>
      </c>
      <c r="B24" s="20" t="str">
        <f>'8.Spieltag'!B24</f>
        <v>UltraGE</v>
      </c>
      <c r="C24" s="17" t="s">
        <v>2</v>
      </c>
      <c r="D24" s="18" t="s">
        <v>88</v>
      </c>
      <c r="E24" s="19">
        <f t="shared" si="11"/>
        <v>0</v>
      </c>
      <c r="F24" s="17" t="s">
        <v>12</v>
      </c>
      <c r="G24" s="18" t="s">
        <v>88</v>
      </c>
      <c r="H24" s="19" t="str">
        <f t="shared" si="12"/>
        <v>2</v>
      </c>
      <c r="I24" s="17" t="s">
        <v>12</v>
      </c>
      <c r="J24" s="18" t="s">
        <v>88</v>
      </c>
      <c r="K24" s="19">
        <f t="shared" si="13"/>
        <v>0</v>
      </c>
      <c r="L24" s="17" t="s">
        <v>88</v>
      </c>
      <c r="M24" s="18" t="s">
        <v>12</v>
      </c>
      <c r="N24" s="19">
        <f t="shared" si="14"/>
        <v>0</v>
      </c>
      <c r="O24" s="17" t="s">
        <v>88</v>
      </c>
      <c r="P24" s="18" t="s">
        <v>2</v>
      </c>
      <c r="Q24" s="19">
        <f t="shared" si="15"/>
        <v>0</v>
      </c>
      <c r="R24" s="17" t="s">
        <v>88</v>
      </c>
      <c r="S24" s="18" t="s">
        <v>12</v>
      </c>
      <c r="T24" s="19">
        <f t="shared" si="16"/>
        <v>0</v>
      </c>
      <c r="U24" s="17" t="s">
        <v>12</v>
      </c>
      <c r="V24" s="18" t="s">
        <v>88</v>
      </c>
      <c r="W24" s="77">
        <f t="shared" si="17"/>
        <v>0</v>
      </c>
      <c r="X24" s="17" t="s">
        <v>12</v>
      </c>
      <c r="Y24" s="18" t="s">
        <v>88</v>
      </c>
      <c r="Z24" s="19">
        <f t="shared" si="18"/>
        <v>0</v>
      </c>
      <c r="AA24" s="17" t="s">
        <v>88</v>
      </c>
      <c r="AB24" s="18" t="s">
        <v>12</v>
      </c>
      <c r="AC24" s="19" t="str">
        <f t="shared" si="19"/>
        <v>2</v>
      </c>
      <c r="AD24" s="27"/>
      <c r="AE24" s="25"/>
      <c r="AF24" s="19"/>
      <c r="AG24" s="20">
        <f>E24+H24+K24+N24+Q24+T24+W24+Z24+AC24+AF24</f>
        <v>4</v>
      </c>
      <c r="AH24" s="21">
        <f>'8.Spieltag'!AJ24</f>
        <v>105</v>
      </c>
      <c r="AI24" s="28">
        <f>'8.Spieltag'!AK24</f>
        <v>2</v>
      </c>
      <c r="AJ24" s="23">
        <f>AG24+AH24</f>
        <v>109</v>
      </c>
      <c r="AK24" s="24">
        <f t="shared" si="10"/>
        <v>3</v>
      </c>
      <c r="AL24" s="1"/>
    </row>
    <row r="25" spans="1:38" ht="24.95" customHeight="1" thickBot="1" x14ac:dyDescent="0.25">
      <c r="A25" s="28">
        <f t="shared" ref="A25:A26" si="20">AK25</f>
        <v>0</v>
      </c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>
        <f t="shared" si="20"/>
        <v>0</v>
      </c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102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32" priority="6">
      <formula>($AG8&gt;40)</formula>
    </cfRule>
  </conditionalFormatting>
  <conditionalFormatting sqref="C4 F4 R4 AA4 C6 L6">
    <cfRule type="cellIs" dxfId="131" priority="2" operator="equal">
      <formula>"Schalke 04"</formula>
    </cfRule>
  </conditionalFormatting>
  <conditionalFormatting sqref="I4 L4 O4 U4 X4 F6 I6 O6 R6 U6 X6 AA6">
    <cfRule type="cellIs" dxfId="130" priority="3" operator="equal">
      <formula>"Schalke 04"</formula>
    </cfRule>
  </conditionalFormatting>
  <conditionalFormatting sqref="AG1:AG26 AG28:AG1048576">
    <cfRule type="top10" dxfId="129" priority="1530" rank="3"/>
  </conditionalFormatting>
  <conditionalFormatting sqref="AI8:AI26">
    <cfRule type="colorScale" priority="137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28" priority="1029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AO104"/>
  <sheetViews>
    <sheetView topLeftCell="B3" workbookViewId="0">
      <selection activeCell="B25" sqref="B25:B26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D1" s="16"/>
      <c r="AE1" s="65"/>
      <c r="AF1" s="65"/>
      <c r="AK1" s="31"/>
    </row>
    <row r="2" spans="1:41" ht="12" x14ac:dyDescent="0.2">
      <c r="B2" s="16"/>
      <c r="F2" s="1"/>
      <c r="R2" s="13"/>
      <c r="AD2" s="16"/>
      <c r="AE2" s="66"/>
      <c r="AF2" s="66"/>
    </row>
    <row r="3" spans="1:41" ht="12" x14ac:dyDescent="0.2">
      <c r="B3" s="16"/>
      <c r="AD3" s="16"/>
      <c r="AE3" s="65"/>
      <c r="AF3" s="65"/>
    </row>
    <row r="4" spans="1:41" ht="16.5" thickBot="1" x14ac:dyDescent="0.3">
      <c r="A4" s="2" t="s">
        <v>23</v>
      </c>
      <c r="B4" s="16"/>
      <c r="C4" s="16" t="s">
        <v>79</v>
      </c>
      <c r="F4" s="16" t="s">
        <v>86</v>
      </c>
      <c r="I4" s="16" t="s">
        <v>72</v>
      </c>
      <c r="L4" s="16" t="s">
        <v>75</v>
      </c>
      <c r="O4" s="16" t="s">
        <v>87</v>
      </c>
      <c r="R4" s="16" t="s">
        <v>73</v>
      </c>
      <c r="U4" s="16" t="s">
        <v>76</v>
      </c>
      <c r="X4" s="16" t="s">
        <v>82</v>
      </c>
      <c r="AA4" s="16" t="s">
        <v>83</v>
      </c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80</v>
      </c>
      <c r="F6" s="16" t="s">
        <v>84</v>
      </c>
      <c r="I6" s="16" t="s">
        <v>81</v>
      </c>
      <c r="L6" s="16" t="s">
        <v>74</v>
      </c>
      <c r="O6" s="16" t="s">
        <v>85</v>
      </c>
      <c r="R6" s="16" t="s">
        <v>78</v>
      </c>
      <c r="U6" s="16" t="s">
        <v>11</v>
      </c>
      <c r="X6" s="16" t="s">
        <v>77</v>
      </c>
      <c r="AA6" s="16" t="s">
        <v>67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 t="s">
        <v>12</v>
      </c>
      <c r="D7" s="68" t="s">
        <v>88</v>
      </c>
      <c r="E7" s="69" t="s">
        <v>1</v>
      </c>
      <c r="F7" s="68" t="s">
        <v>2</v>
      </c>
      <c r="G7" s="68" t="s">
        <v>89</v>
      </c>
      <c r="H7" s="69" t="s">
        <v>1</v>
      </c>
      <c r="I7" s="68" t="s">
        <v>12</v>
      </c>
      <c r="J7" s="68" t="s">
        <v>89</v>
      </c>
      <c r="K7" s="69" t="s">
        <v>1</v>
      </c>
      <c r="L7" s="68" t="s">
        <v>12</v>
      </c>
      <c r="M7" s="68" t="s">
        <v>12</v>
      </c>
      <c r="N7" s="69" t="s">
        <v>1</v>
      </c>
      <c r="O7" s="68" t="s">
        <v>89</v>
      </c>
      <c r="P7" s="68" t="s">
        <v>12</v>
      </c>
      <c r="Q7" s="69" t="s">
        <v>1</v>
      </c>
      <c r="R7" s="68" t="s">
        <v>91</v>
      </c>
      <c r="S7" s="68" t="s">
        <v>2</v>
      </c>
      <c r="T7" s="69" t="s">
        <v>1</v>
      </c>
      <c r="U7" s="68" t="s">
        <v>2</v>
      </c>
      <c r="V7" s="68" t="s">
        <v>89</v>
      </c>
      <c r="W7" s="69" t="s">
        <v>1</v>
      </c>
      <c r="X7" s="68" t="s">
        <v>88</v>
      </c>
      <c r="Y7" s="68" t="s">
        <v>2</v>
      </c>
      <c r="Z7" s="69" t="s">
        <v>1</v>
      </c>
      <c r="AA7" s="68" t="s">
        <v>2</v>
      </c>
      <c r="AB7" s="68" t="s">
        <v>88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14</v>
      </c>
      <c r="B8" s="20" t="str">
        <f>'9.Spieltag'!B8</f>
        <v>atschi91</v>
      </c>
      <c r="C8" s="17" t="s">
        <v>88</v>
      </c>
      <c r="D8" s="18" t="s">
        <v>89</v>
      </c>
      <c r="E8" s="19" t="str">
        <f t="shared" ref="E8" si="1">IF(OR(EXACT($C$7,C8)*(EXACT($D$7,D8)))=TRUE,$AO$9,IF(($D$7-$C$7=D8-C8),$AO$8,IF(OR(EXACT($C$7&gt;$D$7,C8&gt;D8)*EXACT($C$7=$D$7,C8=D8)*EXACT($C$7&lt;$D$7,C8&lt;D8)),$AO$7,0)))</f>
        <v>3</v>
      </c>
      <c r="F8" s="17" t="s">
        <v>12</v>
      </c>
      <c r="G8" s="18" t="s">
        <v>88</v>
      </c>
      <c r="H8" s="19" t="str">
        <f t="shared" ref="H8" si="2">IF(OR(EXACT($F$7,F8)*(EXACT($G$7,G8)))=TRUE,$AO$9,IF(($G$7-$F$7=G8-F8),$AO$8,IF(OR(EXACT($F$7&gt;$G$7,F8&gt;G8)*EXACT($F$7=$G$7,F8=G8)*EXACT($F$7&lt;$G$7,F8&lt;G8)),$AO$7,0)))</f>
        <v>2</v>
      </c>
      <c r="I8" s="17" t="s">
        <v>89</v>
      </c>
      <c r="J8" s="18" t="s">
        <v>88</v>
      </c>
      <c r="K8" s="19">
        <f t="shared" ref="K8" si="3">IF(OR(EXACT($I$7,I8)*(EXACT($J$7,J8)))=TRUE,$AO$9,IF(($J$7-$I$7=J8-I8),$AO$8,IF(OR(EXACT($I$7&gt;$J$7,I8&gt;J8)*EXACT($I$7=$J$7,I8=J8)*EXACT($I$7&lt;$J$7,I8&lt;J8)),$AO$7,0)))</f>
        <v>0</v>
      </c>
      <c r="L8" s="17" t="s">
        <v>12</v>
      </c>
      <c r="M8" s="18" t="s">
        <v>88</v>
      </c>
      <c r="N8" s="19">
        <f t="shared" ref="N8" si="4">IF(OR(EXACT($L$7,L8)*(EXACT($M$7,M8)))=TRUE,$AO$9,IF(($M$7-$L$7=M8-L8),$AO$8,IF(OR(EXACT($L$7&gt;$M$7,L8&gt;M8)*EXACT($L$7=$M$7,L8=M8)*EXACT($L$7&lt;$M$7,L8&lt;M8)),$AO$7,0)))</f>
        <v>0</v>
      </c>
      <c r="O8" s="17" t="s">
        <v>12</v>
      </c>
      <c r="P8" s="18" t="s">
        <v>88</v>
      </c>
      <c r="Q8" s="19">
        <f t="shared" ref="Q8" si="5">IF(OR(EXACT($O$7,O8)*(EXACT($P$7,P8)))=TRUE,$AO$9,IF(($P$7-$O$7=P8-O8),$AO$8,IF(OR(EXACT($O$7&gt;$P$7,O8&gt;P8)*EXACT($O$7=$P$7,O8=P8)*EXACT($O$7&lt;$P$7,O8&lt;P8)),$AO$7,0)))</f>
        <v>0</v>
      </c>
      <c r="R8" s="17" t="s">
        <v>12</v>
      </c>
      <c r="S8" s="18" t="s">
        <v>88</v>
      </c>
      <c r="T8" s="19" t="str">
        <f t="shared" ref="T8" si="6">IF(OR(EXACT($R$7,R8)*(EXACT($S$7,S8)))=TRUE,$AO$9,IF(($S$7-$R$7=S8-R8),$AO$8,IF(OR(EXACT($R$7&gt;$S$7,R8&gt;S8)*EXACT($R$7=$S$7,R8=S8)*EXACT($R$7&lt;$S$7,R8&lt;S8)),$AO$7,0)))</f>
        <v>3</v>
      </c>
      <c r="U8" s="17" t="s">
        <v>89</v>
      </c>
      <c r="V8" s="18" t="s">
        <v>12</v>
      </c>
      <c r="W8" s="77">
        <f>IF(OR(EXACT($U$7,U8)*(EXACT($V$7,V8)))=TRUE,$AO$9,IF(($V$7-$U$7=V8-U8),$AO$8,IF(OR(EXACT($U$7&gt;$V$7,U8&gt;V8)*EXACT($U$7=$V$7,U8=V8)*EXACT($U$7&lt;$V$7,U8&lt;V8)),$AO$7,0)))*4</f>
        <v>0</v>
      </c>
      <c r="X8" s="17" t="s">
        <v>12</v>
      </c>
      <c r="Y8" s="18" t="s">
        <v>88</v>
      </c>
      <c r="Z8" s="19">
        <f t="shared" ref="Z8:Z9" si="7">IF(OR(EXACT($X$7,X8)*(EXACT($Y$7,Y8)))=TRUE,$AO$9,IF(($Y$7-$X$7=Y8-X8),$AO$8,IF(OR(EXACT($X$7&gt;$Y$7,X8&gt;Y8)*EXACT($X$7=$Y$7,X8=Y8)*EXACT($X$7&lt;$Y$7,X8&lt;Y8)),$AO$7,0)))</f>
        <v>0</v>
      </c>
      <c r="AA8" s="17" t="s">
        <v>12</v>
      </c>
      <c r="AB8" s="18" t="s">
        <v>88</v>
      </c>
      <c r="AC8" s="19" t="str">
        <f>IF(OR(EXACT($AA$7,AA8)*(EXACT($AB$7,AB8)))=TRUE,$AO$9,IF(($AB$7-$AA$7=AB8-AA8),$AO$8,IF(OR(EXACT($AA$7&gt;$AB$7,AA8&gt;AB8)*EXACT($AA$7=$AB$7,AA8=AB8)*EXACT($AA$7&lt;$AB$7,AA8&lt;AB8)),$AO$7,0)))</f>
        <v>2</v>
      </c>
      <c r="AD8" s="27"/>
      <c r="AE8" s="25"/>
      <c r="AF8" s="19"/>
      <c r="AG8" s="20">
        <f t="shared" ref="AG8:AG19" si="8">E8+H8+K8+N8+Q8+T8+W8+Z8+AC8+AF8</f>
        <v>10</v>
      </c>
      <c r="AH8" s="21">
        <f>'9.Spieltag'!AJ8</f>
        <v>90</v>
      </c>
      <c r="AI8" s="28">
        <f>'9.Spieltag'!AK8</f>
        <v>15</v>
      </c>
      <c r="AJ8" s="23">
        <f t="shared" ref="AJ8:AJ19" si="9">AG8+AH8</f>
        <v>100</v>
      </c>
      <c r="AK8" s="24">
        <f t="shared" ref="AK8:AK26" si="10">RANK(AJ8,$AJ$8:$AJ$26)</f>
        <v>14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1</v>
      </c>
      <c r="B9" s="20" t="str">
        <f>'9.Spieltag'!B9</f>
        <v>Delze1312</v>
      </c>
      <c r="C9" s="17" t="s">
        <v>12</v>
      </c>
      <c r="D9" s="18" t="s">
        <v>88</v>
      </c>
      <c r="E9" s="19" t="str">
        <f t="shared" ref="E9:E24" si="11">IF(OR(EXACT($C$7,C9)*(EXACT($D$7,D9)))=TRUE,$AO$9,IF(($D$7-$C$7=D9-C9),$AO$8,IF(OR(EXACT($C$7&gt;$D$7,C9&gt;D9)*EXACT($C$7=$D$7,C9=D9)*EXACT($C$7&lt;$D$7,C9&lt;D9)),$AO$7,0)))</f>
        <v>5</v>
      </c>
      <c r="F9" s="17" t="s">
        <v>2</v>
      </c>
      <c r="G9" s="18" t="s">
        <v>89</v>
      </c>
      <c r="H9" s="19" t="str">
        <f t="shared" ref="H9:H24" si="12">IF(OR(EXACT($F$7,F9)*(EXACT($G$7,G9)))=TRUE,$AO$9,IF(($G$7-$F$7=G9-F9),$AO$8,IF(OR(EXACT($F$7&gt;$G$7,F9&gt;G9)*EXACT($F$7=$G$7,F9=G9)*EXACT($F$7&lt;$G$7,F9&lt;G9)),$AO$7,0)))</f>
        <v>5</v>
      </c>
      <c r="I9" s="17" t="s">
        <v>2</v>
      </c>
      <c r="J9" s="18" t="s">
        <v>88</v>
      </c>
      <c r="K9" s="19" t="str">
        <f t="shared" ref="K9:K24" si="13">IF(OR(EXACT($I$7,I9)*(EXACT($J$7,J9)))=TRUE,$AO$9,IF(($J$7-$I$7=J9-I9),$AO$8,IF(OR(EXACT($I$7&gt;$J$7,I9&gt;J9)*EXACT($I$7=$J$7,I9=J9)*EXACT($I$7&lt;$J$7,I9&lt;J9)),$AO$7,0)))</f>
        <v>3</v>
      </c>
      <c r="L9" s="17" t="s">
        <v>12</v>
      </c>
      <c r="M9" s="18" t="s">
        <v>88</v>
      </c>
      <c r="N9" s="19">
        <f t="shared" ref="N9:N24" si="14">IF(OR(EXACT($L$7,L9)*(EXACT($M$7,M9)))=TRUE,$AO$9,IF(($M$7-$L$7=M9-L9),$AO$8,IF(OR(EXACT($L$7&gt;$M$7,L9&gt;M9)*EXACT($L$7=$M$7,L9=M9)*EXACT($L$7&lt;$M$7,L9&lt;M9)),$AO$7,0)))</f>
        <v>0</v>
      </c>
      <c r="O9" s="17" t="s">
        <v>88</v>
      </c>
      <c r="P9" s="18" t="s">
        <v>88</v>
      </c>
      <c r="Q9" s="19">
        <f t="shared" ref="Q9:Q24" si="15">IF(OR(EXACT($O$7,O9)*(EXACT($P$7,P9)))=TRUE,$AO$9,IF(($P$7-$O$7=P9-O9),$AO$8,IF(OR(EXACT($O$7&gt;$P$7,O9&gt;P9)*EXACT($O$7=$P$7,O9=P9)*EXACT($O$7&lt;$P$7,O9&lt;P9)),$AO$7,0)))</f>
        <v>0</v>
      </c>
      <c r="R9" s="17" t="s">
        <v>12</v>
      </c>
      <c r="S9" s="18" t="s">
        <v>88</v>
      </c>
      <c r="T9" s="19" t="str">
        <f t="shared" ref="T9:T24" si="16">IF(OR(EXACT($R$7,R9)*(EXACT($S$7,S9)))=TRUE,$AO$9,IF(($S$7-$R$7=S9-R9),$AO$8,IF(OR(EXACT($R$7&gt;$S$7,R9&gt;S9)*EXACT($R$7=$S$7,R9=S9)*EXACT($R$7&lt;$S$7,R9&lt;S9)),$AO$7,0)))</f>
        <v>3</v>
      </c>
      <c r="U9" s="17" t="s">
        <v>88</v>
      </c>
      <c r="V9" s="18" t="s">
        <v>12</v>
      </c>
      <c r="W9" s="77">
        <f t="shared" ref="W9:W24" si="17">IF(OR(EXACT($U$7,U9)*(EXACT($V$7,V9)))=TRUE,$AO$9,IF(($V$7-$U$7=V9-U9),$AO$8,IF(OR(EXACT($U$7&gt;$V$7,U9&gt;V9)*EXACT($U$7=$V$7,U9=V9)*EXACT($U$7&lt;$V$7,U9&lt;V9)),$AO$7,0)))*4</f>
        <v>0</v>
      </c>
      <c r="X9" s="17" t="s">
        <v>12</v>
      </c>
      <c r="Y9" s="18" t="s">
        <v>89</v>
      </c>
      <c r="Z9" s="19">
        <f t="shared" si="7"/>
        <v>0</v>
      </c>
      <c r="AA9" s="17" t="s">
        <v>88</v>
      </c>
      <c r="AB9" s="18" t="s">
        <v>88</v>
      </c>
      <c r="AC9" s="19">
        <f t="shared" ref="AC9:AC24" si="18">IF(OR(EXACT($AA$7,AA9)*(EXACT($AB$7,AB9)))=TRUE,$AO$9,IF(($AB$7-$AA$7=AB9-AA9),$AO$8,IF(OR(EXACT($AA$7&gt;$AB$7,AA9&gt;AB9)*EXACT($AA$7=$AB$7,AA9=AB9)*EXACT($AA$7&lt;$AB$7,AA9&lt;AB9)),$AO$7,0)))</f>
        <v>0</v>
      </c>
      <c r="AD9" s="27"/>
      <c r="AE9" s="25"/>
      <c r="AF9" s="19"/>
      <c r="AG9" s="20">
        <f t="shared" si="8"/>
        <v>16</v>
      </c>
      <c r="AH9" s="21">
        <f>'9.Spieltag'!AJ9</f>
        <v>114</v>
      </c>
      <c r="AI9" s="28">
        <f>'9.Spieltag'!AK9</f>
        <v>1</v>
      </c>
      <c r="AJ9" s="23">
        <f t="shared" si="9"/>
        <v>130</v>
      </c>
      <c r="AK9" s="24">
        <f t="shared" si="10"/>
        <v>1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2</v>
      </c>
      <c r="B10" s="20" t="str">
        <f>'9.Spieltag'!B10</f>
        <v>FlorianS04</v>
      </c>
      <c r="C10" s="17" t="s">
        <v>88</v>
      </c>
      <c r="D10" s="18" t="s">
        <v>12</v>
      </c>
      <c r="E10" s="19">
        <f t="shared" si="11"/>
        <v>0</v>
      </c>
      <c r="F10" s="17" t="s">
        <v>88</v>
      </c>
      <c r="G10" s="18" t="s">
        <v>12</v>
      </c>
      <c r="H10" s="19">
        <f t="shared" si="12"/>
        <v>0</v>
      </c>
      <c r="I10" s="17" t="s">
        <v>12</v>
      </c>
      <c r="J10" s="18" t="s">
        <v>88</v>
      </c>
      <c r="K10" s="19" t="str">
        <f t="shared" si="13"/>
        <v>2</v>
      </c>
      <c r="L10" s="17" t="s">
        <v>88</v>
      </c>
      <c r="M10" s="18" t="s">
        <v>88</v>
      </c>
      <c r="N10" s="19" t="str">
        <f t="shared" si="14"/>
        <v>3</v>
      </c>
      <c r="O10" s="17" t="s">
        <v>89</v>
      </c>
      <c r="P10" s="18" t="s">
        <v>89</v>
      </c>
      <c r="Q10" s="19">
        <f t="shared" si="15"/>
        <v>0</v>
      </c>
      <c r="R10" s="17" t="s">
        <v>12</v>
      </c>
      <c r="S10" s="18" t="s">
        <v>89</v>
      </c>
      <c r="T10" s="19" t="str">
        <f t="shared" si="16"/>
        <v>2</v>
      </c>
      <c r="U10" s="17" t="s">
        <v>89</v>
      </c>
      <c r="V10" s="18" t="s">
        <v>88</v>
      </c>
      <c r="W10" s="77">
        <f t="shared" si="17"/>
        <v>0</v>
      </c>
      <c r="X10" s="17" t="s">
        <v>89</v>
      </c>
      <c r="Y10" s="18" t="s">
        <v>88</v>
      </c>
      <c r="Z10" s="19" t="str">
        <f t="shared" ref="Z10:Z24" si="19">IF(OR(EXACT($X$7,X10)*(EXACT($Y$7,Y10)))=TRUE,$AO$9,IF(($Y$7-$X$7=Y10-X10),$AO$8,IF(OR(EXACT($X$7&gt;$Y$7,X10&gt;Y10)*EXACT($X$7=$Y$7,X10=Y10)*EXACT($X$7&lt;$Y$7,X10&lt;Y10)),$AO$7,0)))</f>
        <v>2</v>
      </c>
      <c r="AA10" s="17" t="s">
        <v>88</v>
      </c>
      <c r="AB10" s="18" t="s">
        <v>2</v>
      </c>
      <c r="AC10" s="19">
        <f t="shared" si="18"/>
        <v>0</v>
      </c>
      <c r="AD10" s="27"/>
      <c r="AE10" s="25"/>
      <c r="AF10" s="19"/>
      <c r="AG10" s="20">
        <f t="shared" si="8"/>
        <v>9</v>
      </c>
      <c r="AH10" s="21">
        <f>'9.Spieltag'!AJ10</f>
        <v>113</v>
      </c>
      <c r="AI10" s="28">
        <f>'9.Spieltag'!AK10</f>
        <v>2</v>
      </c>
      <c r="AJ10" s="23">
        <f t="shared" si="9"/>
        <v>122</v>
      </c>
      <c r="AK10" s="24">
        <f t="shared" si="10"/>
        <v>2</v>
      </c>
      <c r="AL10" s="72"/>
    </row>
    <row r="11" spans="1:41" ht="24.95" customHeight="1" thickBot="1" x14ac:dyDescent="0.25">
      <c r="A11" s="28">
        <f t="shared" si="0"/>
        <v>7</v>
      </c>
      <c r="B11" s="20" t="str">
        <f>'9.Spieltag'!B11</f>
        <v>Franzi04</v>
      </c>
      <c r="C11" s="17" t="s">
        <v>12</v>
      </c>
      <c r="D11" s="18" t="s">
        <v>88</v>
      </c>
      <c r="E11" s="19" t="str">
        <f t="shared" si="11"/>
        <v>5</v>
      </c>
      <c r="F11" s="17" t="s">
        <v>12</v>
      </c>
      <c r="G11" s="18" t="s">
        <v>88</v>
      </c>
      <c r="H11" s="19" t="str">
        <f t="shared" si="12"/>
        <v>2</v>
      </c>
      <c r="I11" s="17" t="s">
        <v>12</v>
      </c>
      <c r="J11" s="18" t="s">
        <v>88</v>
      </c>
      <c r="K11" s="19" t="str">
        <f t="shared" si="13"/>
        <v>2</v>
      </c>
      <c r="L11" s="17" t="s">
        <v>89</v>
      </c>
      <c r="M11" s="18" t="s">
        <v>12</v>
      </c>
      <c r="N11" s="19">
        <f t="shared" si="14"/>
        <v>0</v>
      </c>
      <c r="O11" s="17" t="s">
        <v>88</v>
      </c>
      <c r="P11" s="18" t="s">
        <v>88</v>
      </c>
      <c r="Q11" s="19">
        <f t="shared" si="15"/>
        <v>0</v>
      </c>
      <c r="R11" s="17" t="s">
        <v>88</v>
      </c>
      <c r="S11" s="18" t="s">
        <v>12</v>
      </c>
      <c r="T11" s="19">
        <f t="shared" si="16"/>
        <v>0</v>
      </c>
      <c r="U11" s="17" t="s">
        <v>88</v>
      </c>
      <c r="V11" s="18" t="s">
        <v>12</v>
      </c>
      <c r="W11" s="77">
        <f t="shared" si="17"/>
        <v>0</v>
      </c>
      <c r="X11" s="17" t="s">
        <v>89</v>
      </c>
      <c r="Y11" s="18" t="s">
        <v>88</v>
      </c>
      <c r="Z11" s="19" t="str">
        <f t="shared" si="19"/>
        <v>2</v>
      </c>
      <c r="AA11" s="17" t="s">
        <v>88</v>
      </c>
      <c r="AB11" s="18" t="s">
        <v>12</v>
      </c>
      <c r="AC11" s="19">
        <f t="shared" si="18"/>
        <v>0</v>
      </c>
      <c r="AD11" s="27"/>
      <c r="AE11" s="25"/>
      <c r="AF11" s="19"/>
      <c r="AG11" s="20">
        <f t="shared" si="8"/>
        <v>11</v>
      </c>
      <c r="AH11" s="21">
        <f>'9.Spieltag'!AJ11</f>
        <v>104</v>
      </c>
      <c r="AI11" s="28">
        <f>'9.Spieltag'!AK11</f>
        <v>7</v>
      </c>
      <c r="AJ11" s="23">
        <f t="shared" si="9"/>
        <v>115</v>
      </c>
      <c r="AK11" s="24">
        <f t="shared" si="10"/>
        <v>7</v>
      </c>
      <c r="AL11" s="1"/>
    </row>
    <row r="12" spans="1:41" ht="24.95" customHeight="1" thickBot="1" x14ac:dyDescent="0.25">
      <c r="A12" s="28">
        <f t="shared" si="0"/>
        <v>13</v>
      </c>
      <c r="B12" s="20" t="str">
        <f>'9.Spieltag'!B12</f>
        <v>jupp04</v>
      </c>
      <c r="C12" s="17" t="s">
        <v>12</v>
      </c>
      <c r="D12" s="18" t="s">
        <v>12</v>
      </c>
      <c r="E12" s="19">
        <f t="shared" si="11"/>
        <v>0</v>
      </c>
      <c r="F12" s="17" t="s">
        <v>88</v>
      </c>
      <c r="G12" s="18" t="s">
        <v>12</v>
      </c>
      <c r="H12" s="19">
        <f t="shared" si="12"/>
        <v>0</v>
      </c>
      <c r="I12" s="17" t="s">
        <v>2</v>
      </c>
      <c r="J12" s="18" t="s">
        <v>88</v>
      </c>
      <c r="K12" s="19" t="str">
        <f t="shared" si="13"/>
        <v>3</v>
      </c>
      <c r="L12" s="17" t="s">
        <v>88</v>
      </c>
      <c r="M12" s="18" t="s">
        <v>12</v>
      </c>
      <c r="N12" s="19">
        <f t="shared" si="14"/>
        <v>0</v>
      </c>
      <c r="O12" s="17" t="s">
        <v>12</v>
      </c>
      <c r="P12" s="18" t="s">
        <v>88</v>
      </c>
      <c r="Q12" s="19">
        <f t="shared" si="15"/>
        <v>0</v>
      </c>
      <c r="R12" s="17" t="s">
        <v>12</v>
      </c>
      <c r="S12" s="18" t="s">
        <v>88</v>
      </c>
      <c r="T12" s="19" t="str">
        <f t="shared" si="16"/>
        <v>3</v>
      </c>
      <c r="U12" s="17" t="s">
        <v>88</v>
      </c>
      <c r="V12" s="18" t="s">
        <v>12</v>
      </c>
      <c r="W12" s="77">
        <f t="shared" si="17"/>
        <v>0</v>
      </c>
      <c r="X12" s="17" t="s">
        <v>2</v>
      </c>
      <c r="Y12" s="18" t="s">
        <v>88</v>
      </c>
      <c r="Z12" s="19">
        <f t="shared" si="19"/>
        <v>0</v>
      </c>
      <c r="AA12" s="17" t="s">
        <v>2</v>
      </c>
      <c r="AB12" s="18" t="s">
        <v>12</v>
      </c>
      <c r="AC12" s="19" t="str">
        <f t="shared" si="18"/>
        <v>2</v>
      </c>
      <c r="AD12" s="26"/>
      <c r="AE12" s="25"/>
      <c r="AF12" s="19"/>
      <c r="AG12" s="20">
        <f t="shared" si="8"/>
        <v>8</v>
      </c>
      <c r="AH12" s="21">
        <f>'9.Spieltag'!AJ12</f>
        <v>93</v>
      </c>
      <c r="AI12" s="28">
        <f>'9.Spieltag'!AK12</f>
        <v>13</v>
      </c>
      <c r="AJ12" s="23">
        <f t="shared" si="9"/>
        <v>101</v>
      </c>
      <c r="AK12" s="24">
        <f t="shared" si="10"/>
        <v>13</v>
      </c>
      <c r="AL12" s="1"/>
    </row>
    <row r="13" spans="1:41" ht="24.95" customHeight="1" thickBot="1" x14ac:dyDescent="0.25">
      <c r="A13" s="28">
        <f t="shared" si="0"/>
        <v>12</v>
      </c>
      <c r="B13" s="78" t="str">
        <f>'9.Spieltag'!B13</f>
        <v>Lola04</v>
      </c>
      <c r="C13" s="17" t="s">
        <v>2</v>
      </c>
      <c r="D13" s="18" t="s">
        <v>88</v>
      </c>
      <c r="E13" s="19" t="str">
        <f t="shared" si="11"/>
        <v>2</v>
      </c>
      <c r="F13" s="17" t="s">
        <v>12</v>
      </c>
      <c r="G13" s="18" t="s">
        <v>88</v>
      </c>
      <c r="H13" s="19" t="str">
        <f t="shared" si="12"/>
        <v>2</v>
      </c>
      <c r="I13" s="17" t="s">
        <v>2</v>
      </c>
      <c r="J13" s="18" t="s">
        <v>12</v>
      </c>
      <c r="K13" s="19" t="str">
        <f t="shared" si="13"/>
        <v>2</v>
      </c>
      <c r="L13" s="17" t="s">
        <v>88</v>
      </c>
      <c r="M13" s="18" t="s">
        <v>2</v>
      </c>
      <c r="N13" s="19">
        <f t="shared" si="14"/>
        <v>0</v>
      </c>
      <c r="O13" s="17" t="s">
        <v>12</v>
      </c>
      <c r="P13" s="18" t="s">
        <v>88</v>
      </c>
      <c r="Q13" s="19">
        <f t="shared" si="15"/>
        <v>0</v>
      </c>
      <c r="R13" s="17" t="s">
        <v>2</v>
      </c>
      <c r="S13" s="18" t="s">
        <v>89</v>
      </c>
      <c r="T13" s="19" t="str">
        <f t="shared" si="16"/>
        <v>2</v>
      </c>
      <c r="U13" s="17" t="s">
        <v>88</v>
      </c>
      <c r="V13" s="18" t="s">
        <v>12</v>
      </c>
      <c r="W13" s="77">
        <f t="shared" si="17"/>
        <v>0</v>
      </c>
      <c r="X13" s="17" t="s">
        <v>88</v>
      </c>
      <c r="Y13" s="18" t="s">
        <v>89</v>
      </c>
      <c r="Z13" s="19">
        <f t="shared" si="19"/>
        <v>0</v>
      </c>
      <c r="AA13" s="17" t="s">
        <v>12</v>
      </c>
      <c r="AB13" s="18" t="s">
        <v>89</v>
      </c>
      <c r="AC13" s="19" t="str">
        <f t="shared" si="18"/>
        <v>3</v>
      </c>
      <c r="AD13" s="27"/>
      <c r="AE13" s="25"/>
      <c r="AF13" s="19"/>
      <c r="AG13" s="20">
        <f t="shared" si="8"/>
        <v>11</v>
      </c>
      <c r="AH13" s="21">
        <f>'9.Spieltag'!AJ13</f>
        <v>95</v>
      </c>
      <c r="AI13" s="28">
        <f>'9.Spieltag'!AK13</f>
        <v>12</v>
      </c>
      <c r="AJ13" s="23">
        <f t="shared" si="9"/>
        <v>106</v>
      </c>
      <c r="AK13" s="24">
        <f t="shared" si="10"/>
        <v>12</v>
      </c>
      <c r="AL13" s="1"/>
    </row>
    <row r="14" spans="1:41" ht="24.95" customHeight="1" thickBot="1" x14ac:dyDescent="0.25">
      <c r="A14" s="28">
        <f t="shared" si="0"/>
        <v>2</v>
      </c>
      <c r="B14" s="20" t="str">
        <f>'9.Spieltag'!B14</f>
        <v>Master1</v>
      </c>
      <c r="C14" s="17" t="s">
        <v>12</v>
      </c>
      <c r="D14" s="18" t="s">
        <v>12</v>
      </c>
      <c r="E14" s="19">
        <f t="shared" si="11"/>
        <v>0</v>
      </c>
      <c r="F14" s="17" t="s">
        <v>12</v>
      </c>
      <c r="G14" s="18" t="s">
        <v>88</v>
      </c>
      <c r="H14" s="19" t="str">
        <f t="shared" si="12"/>
        <v>2</v>
      </c>
      <c r="I14" s="17" t="s">
        <v>12</v>
      </c>
      <c r="J14" s="18" t="s">
        <v>88</v>
      </c>
      <c r="K14" s="19" t="str">
        <f t="shared" si="13"/>
        <v>2</v>
      </c>
      <c r="L14" s="17" t="s">
        <v>12</v>
      </c>
      <c r="M14" s="18" t="s">
        <v>12</v>
      </c>
      <c r="N14" s="19" t="str">
        <f t="shared" si="14"/>
        <v>5</v>
      </c>
      <c r="O14" s="17" t="s">
        <v>88</v>
      </c>
      <c r="P14" s="18" t="s">
        <v>89</v>
      </c>
      <c r="Q14" s="19">
        <f t="shared" si="15"/>
        <v>0</v>
      </c>
      <c r="R14" s="17" t="s">
        <v>12</v>
      </c>
      <c r="S14" s="18" t="s">
        <v>88</v>
      </c>
      <c r="T14" s="19" t="str">
        <f t="shared" si="16"/>
        <v>3</v>
      </c>
      <c r="U14" s="17" t="s">
        <v>88</v>
      </c>
      <c r="V14" s="18" t="s">
        <v>2</v>
      </c>
      <c r="W14" s="77">
        <f t="shared" si="17"/>
        <v>0</v>
      </c>
      <c r="X14" s="17" t="s">
        <v>88</v>
      </c>
      <c r="Y14" s="18" t="s">
        <v>12</v>
      </c>
      <c r="Z14" s="19" t="str">
        <f t="shared" si="19"/>
        <v>2</v>
      </c>
      <c r="AA14" s="17" t="s">
        <v>12</v>
      </c>
      <c r="AB14" s="18" t="s">
        <v>88</v>
      </c>
      <c r="AC14" s="19" t="str">
        <f t="shared" si="18"/>
        <v>2</v>
      </c>
      <c r="AD14" s="27"/>
      <c r="AE14" s="25"/>
      <c r="AF14" s="19"/>
      <c r="AG14" s="20">
        <f t="shared" si="8"/>
        <v>16</v>
      </c>
      <c r="AH14" s="21">
        <f>'9.Spieltag'!AJ14</f>
        <v>106</v>
      </c>
      <c r="AI14" s="28">
        <f>'9.Spieltag'!AK14</f>
        <v>4</v>
      </c>
      <c r="AJ14" s="23">
        <f t="shared" si="9"/>
        <v>122</v>
      </c>
      <c r="AK14" s="24">
        <f t="shared" si="10"/>
        <v>2</v>
      </c>
      <c r="AL14" s="1"/>
    </row>
    <row r="15" spans="1:41" ht="24.95" customHeight="1" thickBot="1" x14ac:dyDescent="0.25">
      <c r="A15" s="28">
        <f t="shared" si="0"/>
        <v>2</v>
      </c>
      <c r="B15" s="20" t="str">
        <f>'9.Spieltag'!B15</f>
        <v>Mike04</v>
      </c>
      <c r="C15" s="17" t="s">
        <v>12</v>
      </c>
      <c r="D15" s="18" t="s">
        <v>89</v>
      </c>
      <c r="E15" s="19" t="str">
        <f t="shared" si="11"/>
        <v>2</v>
      </c>
      <c r="F15" s="17" t="s">
        <v>12</v>
      </c>
      <c r="G15" s="18" t="s">
        <v>88</v>
      </c>
      <c r="H15" s="19" t="str">
        <f t="shared" si="12"/>
        <v>2</v>
      </c>
      <c r="I15" s="17" t="s">
        <v>2</v>
      </c>
      <c r="J15" s="18" t="s">
        <v>89</v>
      </c>
      <c r="K15" s="19" t="str">
        <f t="shared" si="13"/>
        <v>2</v>
      </c>
      <c r="L15" s="17" t="s">
        <v>88</v>
      </c>
      <c r="M15" s="18" t="s">
        <v>88</v>
      </c>
      <c r="N15" s="19" t="str">
        <f t="shared" si="14"/>
        <v>3</v>
      </c>
      <c r="O15" s="17" t="s">
        <v>12</v>
      </c>
      <c r="P15" s="18" t="s">
        <v>89</v>
      </c>
      <c r="Q15" s="19">
        <f t="shared" si="15"/>
        <v>0</v>
      </c>
      <c r="R15" s="17" t="s">
        <v>12</v>
      </c>
      <c r="S15" s="18" t="s">
        <v>88</v>
      </c>
      <c r="T15" s="19" t="str">
        <f t="shared" si="16"/>
        <v>3</v>
      </c>
      <c r="U15" s="17" t="s">
        <v>88</v>
      </c>
      <c r="V15" s="18" t="s">
        <v>12</v>
      </c>
      <c r="W15" s="77">
        <f t="shared" si="17"/>
        <v>0</v>
      </c>
      <c r="X15" s="17" t="s">
        <v>89</v>
      </c>
      <c r="Y15" s="18" t="s">
        <v>88</v>
      </c>
      <c r="Z15" s="19" t="str">
        <f t="shared" si="19"/>
        <v>2</v>
      </c>
      <c r="AA15" s="17" t="s">
        <v>88</v>
      </c>
      <c r="AB15" s="18" t="s">
        <v>89</v>
      </c>
      <c r="AC15" s="19" t="str">
        <f t="shared" si="18"/>
        <v>2</v>
      </c>
      <c r="AD15" s="27"/>
      <c r="AE15" s="25"/>
      <c r="AF15" s="19"/>
      <c r="AG15" s="20">
        <f t="shared" si="8"/>
        <v>16</v>
      </c>
      <c r="AH15" s="21">
        <f>'9.Spieltag'!AJ15</f>
        <v>106</v>
      </c>
      <c r="AI15" s="28">
        <f>'9.Spieltag'!AK15</f>
        <v>4</v>
      </c>
      <c r="AJ15" s="23">
        <f t="shared" si="9"/>
        <v>122</v>
      </c>
      <c r="AK15" s="24">
        <f t="shared" si="10"/>
        <v>2</v>
      </c>
      <c r="AL15" s="1"/>
    </row>
    <row r="16" spans="1:41" ht="24.95" customHeight="1" thickBot="1" x14ac:dyDescent="0.25">
      <c r="A16" s="28">
        <f t="shared" si="0"/>
        <v>16</v>
      </c>
      <c r="B16" s="20" t="str">
        <f>'9.Spieltag'!B16</f>
        <v>Nico1904</v>
      </c>
      <c r="C16" s="17" t="s">
        <v>12</v>
      </c>
      <c r="D16" s="18" t="s">
        <v>12</v>
      </c>
      <c r="E16" s="19">
        <f t="shared" si="11"/>
        <v>0</v>
      </c>
      <c r="F16" s="17" t="s">
        <v>88</v>
      </c>
      <c r="G16" s="18" t="s">
        <v>12</v>
      </c>
      <c r="H16" s="19">
        <f t="shared" si="12"/>
        <v>0</v>
      </c>
      <c r="I16" s="17" t="s">
        <v>12</v>
      </c>
      <c r="J16" s="18" t="s">
        <v>88</v>
      </c>
      <c r="K16" s="19" t="str">
        <f t="shared" si="13"/>
        <v>2</v>
      </c>
      <c r="L16" s="17" t="s">
        <v>89</v>
      </c>
      <c r="M16" s="18" t="s">
        <v>88</v>
      </c>
      <c r="N16" s="19">
        <f t="shared" si="14"/>
        <v>0</v>
      </c>
      <c r="O16" s="17" t="s">
        <v>88</v>
      </c>
      <c r="P16" s="18" t="s">
        <v>88</v>
      </c>
      <c r="Q16" s="19">
        <f t="shared" si="15"/>
        <v>0</v>
      </c>
      <c r="R16" s="17" t="s">
        <v>12</v>
      </c>
      <c r="S16" s="18" t="s">
        <v>2</v>
      </c>
      <c r="T16" s="19">
        <f t="shared" si="16"/>
        <v>0</v>
      </c>
      <c r="U16" s="17" t="s">
        <v>88</v>
      </c>
      <c r="V16" s="18" t="s">
        <v>12</v>
      </c>
      <c r="W16" s="77">
        <f t="shared" si="17"/>
        <v>0</v>
      </c>
      <c r="X16" s="17" t="s">
        <v>88</v>
      </c>
      <c r="Y16" s="18" t="s">
        <v>12</v>
      </c>
      <c r="Z16" s="19" t="str">
        <f t="shared" si="19"/>
        <v>2</v>
      </c>
      <c r="AA16" s="17" t="s">
        <v>12</v>
      </c>
      <c r="AB16" s="18" t="s">
        <v>88</v>
      </c>
      <c r="AC16" s="19" t="str">
        <f t="shared" si="18"/>
        <v>2</v>
      </c>
      <c r="AD16" s="27"/>
      <c r="AE16" s="25"/>
      <c r="AF16" s="19"/>
      <c r="AG16" s="20">
        <f t="shared" si="8"/>
        <v>6</v>
      </c>
      <c r="AH16" s="21">
        <f>'9.Spieltag'!AJ16</f>
        <v>27</v>
      </c>
      <c r="AI16" s="28">
        <f>'9.Spieltag'!AK16</f>
        <v>16</v>
      </c>
      <c r="AJ16" s="23">
        <f t="shared" si="9"/>
        <v>33</v>
      </c>
      <c r="AK16" s="24">
        <f t="shared" si="10"/>
        <v>16</v>
      </c>
      <c r="AL16" s="1"/>
    </row>
    <row r="17" spans="1:38" ht="24.95" customHeight="1" thickBot="1" x14ac:dyDescent="0.25">
      <c r="A17" s="28">
        <f t="shared" si="0"/>
        <v>8</v>
      </c>
      <c r="B17" s="20" t="str">
        <f>'9.Spieltag'!B17</f>
        <v>Reinhold</v>
      </c>
      <c r="C17" s="17" t="s">
        <v>2</v>
      </c>
      <c r="D17" s="18" t="s">
        <v>12</v>
      </c>
      <c r="E17" s="19" t="str">
        <f t="shared" si="11"/>
        <v>3</v>
      </c>
      <c r="F17" s="17" t="s">
        <v>12</v>
      </c>
      <c r="G17" s="18" t="s">
        <v>12</v>
      </c>
      <c r="H17" s="19">
        <f t="shared" si="12"/>
        <v>0</v>
      </c>
      <c r="I17" s="17" t="s">
        <v>88</v>
      </c>
      <c r="J17" s="18" t="s">
        <v>89</v>
      </c>
      <c r="K17" s="19" t="str">
        <f t="shared" si="13"/>
        <v>2</v>
      </c>
      <c r="L17" s="17" t="s">
        <v>12</v>
      </c>
      <c r="M17" s="18" t="s">
        <v>2</v>
      </c>
      <c r="N17" s="19">
        <f t="shared" si="14"/>
        <v>0</v>
      </c>
      <c r="O17" s="17" t="s">
        <v>2</v>
      </c>
      <c r="P17" s="18" t="s">
        <v>88</v>
      </c>
      <c r="Q17" s="19">
        <f t="shared" si="15"/>
        <v>0</v>
      </c>
      <c r="R17" s="17" t="s">
        <v>88</v>
      </c>
      <c r="S17" s="18" t="s">
        <v>89</v>
      </c>
      <c r="T17" s="19" t="str">
        <f t="shared" si="16"/>
        <v>3</v>
      </c>
      <c r="U17" s="17" t="s">
        <v>89</v>
      </c>
      <c r="V17" s="18" t="s">
        <v>88</v>
      </c>
      <c r="W17" s="77">
        <f t="shared" si="17"/>
        <v>0</v>
      </c>
      <c r="X17" s="17" t="s">
        <v>88</v>
      </c>
      <c r="Y17" s="18" t="s">
        <v>2</v>
      </c>
      <c r="Z17" s="19" t="str">
        <f t="shared" si="19"/>
        <v>5</v>
      </c>
      <c r="AA17" s="17" t="s">
        <v>12</v>
      </c>
      <c r="AB17" s="18" t="s">
        <v>88</v>
      </c>
      <c r="AC17" s="19" t="str">
        <f t="shared" si="18"/>
        <v>2</v>
      </c>
      <c r="AD17" s="27"/>
      <c r="AE17" s="25"/>
      <c r="AF17" s="19"/>
      <c r="AG17" s="20">
        <f t="shared" si="8"/>
        <v>15</v>
      </c>
      <c r="AH17" s="21">
        <f>'9.Spieltag'!AJ17</f>
        <v>98</v>
      </c>
      <c r="AI17" s="28">
        <f>'9.Spieltag'!AK17</f>
        <v>9</v>
      </c>
      <c r="AJ17" s="23">
        <f t="shared" si="9"/>
        <v>113</v>
      </c>
      <c r="AK17" s="24">
        <f t="shared" si="10"/>
        <v>8</v>
      </c>
      <c r="AL17" s="1"/>
    </row>
    <row r="18" spans="1:38" ht="24.95" customHeight="1" thickBot="1" x14ac:dyDescent="0.25">
      <c r="A18" s="28">
        <f t="shared" si="0"/>
        <v>11</v>
      </c>
      <c r="B18" s="20" t="str">
        <f>'9.Spieltag'!B18</f>
        <v>Ricardo04</v>
      </c>
      <c r="C18" s="17" t="s">
        <v>12</v>
      </c>
      <c r="D18" s="18" t="s">
        <v>88</v>
      </c>
      <c r="E18" s="19" t="str">
        <f t="shared" si="11"/>
        <v>5</v>
      </c>
      <c r="F18" s="17" t="s">
        <v>89</v>
      </c>
      <c r="G18" s="18" t="s">
        <v>88</v>
      </c>
      <c r="H18" s="19">
        <f t="shared" si="12"/>
        <v>0</v>
      </c>
      <c r="I18" s="17" t="s">
        <v>12</v>
      </c>
      <c r="J18" s="18" t="s">
        <v>89</v>
      </c>
      <c r="K18" s="19" t="str">
        <f t="shared" si="13"/>
        <v>5</v>
      </c>
      <c r="L18" s="17" t="s">
        <v>89</v>
      </c>
      <c r="M18" s="18" t="s">
        <v>12</v>
      </c>
      <c r="N18" s="19">
        <f t="shared" si="14"/>
        <v>0</v>
      </c>
      <c r="O18" s="17" t="s">
        <v>89</v>
      </c>
      <c r="P18" s="18" t="s">
        <v>89</v>
      </c>
      <c r="Q18" s="19">
        <f t="shared" si="15"/>
        <v>0</v>
      </c>
      <c r="R18" s="17" t="s">
        <v>12</v>
      </c>
      <c r="S18" s="18" t="s">
        <v>12</v>
      </c>
      <c r="T18" s="19">
        <f t="shared" si="16"/>
        <v>0</v>
      </c>
      <c r="U18" s="17" t="s">
        <v>89</v>
      </c>
      <c r="V18" s="18" t="s">
        <v>2</v>
      </c>
      <c r="W18" s="77">
        <f t="shared" si="17"/>
        <v>0</v>
      </c>
      <c r="X18" s="17" t="s">
        <v>12</v>
      </c>
      <c r="Y18" s="18" t="s">
        <v>88</v>
      </c>
      <c r="Z18" s="19">
        <f t="shared" si="19"/>
        <v>0</v>
      </c>
      <c r="AA18" s="17" t="s">
        <v>88</v>
      </c>
      <c r="AB18" s="18" t="s">
        <v>12</v>
      </c>
      <c r="AC18" s="19">
        <f t="shared" si="18"/>
        <v>0</v>
      </c>
      <c r="AD18" s="27"/>
      <c r="AE18" s="25"/>
      <c r="AF18" s="19"/>
      <c r="AG18" s="20">
        <f t="shared" si="8"/>
        <v>10</v>
      </c>
      <c r="AH18" s="21">
        <f>'9.Spieltag'!AJ18</f>
        <v>97</v>
      </c>
      <c r="AI18" s="28">
        <f>'9.Spieltag'!AK18</f>
        <v>10</v>
      </c>
      <c r="AJ18" s="23">
        <f t="shared" si="9"/>
        <v>107</v>
      </c>
      <c r="AK18" s="24">
        <f t="shared" si="10"/>
        <v>11</v>
      </c>
      <c r="AL18" s="1"/>
    </row>
    <row r="19" spans="1:38" ht="24.95" customHeight="1" thickBot="1" x14ac:dyDescent="0.25">
      <c r="A19" s="28">
        <f t="shared" si="0"/>
        <v>17</v>
      </c>
      <c r="B19" s="20" t="str">
        <f>'9.Spieltag'!B19</f>
        <v>Schalt04</v>
      </c>
      <c r="C19" s="17"/>
      <c r="D19" s="18"/>
      <c r="E19" s="19"/>
      <c r="F19" s="17"/>
      <c r="G19" s="18"/>
      <c r="H19" s="19"/>
      <c r="I19" s="17"/>
      <c r="J19" s="18"/>
      <c r="K19" s="19"/>
      <c r="L19" s="17"/>
      <c r="M19" s="18"/>
      <c r="N19" s="19"/>
      <c r="O19" s="17"/>
      <c r="P19" s="18"/>
      <c r="Q19" s="19"/>
      <c r="R19" s="17"/>
      <c r="S19" s="18"/>
      <c r="T19" s="19"/>
      <c r="U19" s="17"/>
      <c r="V19" s="18"/>
      <c r="W19" s="77"/>
      <c r="X19" s="17"/>
      <c r="Y19" s="18"/>
      <c r="Z19" s="19"/>
      <c r="AA19" s="17"/>
      <c r="AB19" s="18"/>
      <c r="AC19" s="19"/>
      <c r="AD19" s="27"/>
      <c r="AE19" s="25"/>
      <c r="AF19" s="19"/>
      <c r="AG19" s="20">
        <f t="shared" si="8"/>
        <v>0</v>
      </c>
      <c r="AH19" s="21">
        <f>'9.Spieltag'!AJ19</f>
        <v>7</v>
      </c>
      <c r="AI19" s="28">
        <f>'9.Spieltag'!AK19</f>
        <v>17</v>
      </c>
      <c r="AJ19" s="23">
        <f t="shared" si="9"/>
        <v>7</v>
      </c>
      <c r="AK19" s="24">
        <f t="shared" si="10"/>
        <v>17</v>
      </c>
      <c r="AL19" s="1"/>
    </row>
    <row r="20" spans="1:38" ht="24.95" customHeight="1" thickBot="1" x14ac:dyDescent="0.25">
      <c r="A20" s="28">
        <f>AK20</f>
        <v>14</v>
      </c>
      <c r="B20" s="20" t="str">
        <f>'9.Spieltag'!B20</f>
        <v>schmiddi04</v>
      </c>
      <c r="C20" s="17" t="s">
        <v>89</v>
      </c>
      <c r="D20" s="18" t="s">
        <v>88</v>
      </c>
      <c r="E20" s="19">
        <f t="shared" si="11"/>
        <v>0</v>
      </c>
      <c r="F20" s="17" t="s">
        <v>89</v>
      </c>
      <c r="G20" s="18" t="s">
        <v>12</v>
      </c>
      <c r="H20" s="19">
        <f t="shared" si="12"/>
        <v>0</v>
      </c>
      <c r="I20" s="17" t="s">
        <v>88</v>
      </c>
      <c r="J20" s="18" t="s">
        <v>89</v>
      </c>
      <c r="K20" s="19" t="str">
        <f t="shared" si="13"/>
        <v>2</v>
      </c>
      <c r="L20" s="17" t="s">
        <v>89</v>
      </c>
      <c r="M20" s="18" t="s">
        <v>2</v>
      </c>
      <c r="N20" s="19">
        <f t="shared" si="14"/>
        <v>0</v>
      </c>
      <c r="O20" s="17" t="s">
        <v>89</v>
      </c>
      <c r="P20" s="18" t="s">
        <v>89</v>
      </c>
      <c r="Q20" s="19">
        <f t="shared" si="15"/>
        <v>0</v>
      </c>
      <c r="R20" s="17" t="s">
        <v>12</v>
      </c>
      <c r="S20" s="18" t="s">
        <v>88</v>
      </c>
      <c r="T20" s="19" t="str">
        <f t="shared" si="16"/>
        <v>3</v>
      </c>
      <c r="U20" s="17" t="s">
        <v>89</v>
      </c>
      <c r="V20" s="18" t="s">
        <v>88</v>
      </c>
      <c r="W20" s="77">
        <f t="shared" si="17"/>
        <v>0</v>
      </c>
      <c r="X20" s="17" t="s">
        <v>88</v>
      </c>
      <c r="Y20" s="18" t="s">
        <v>88</v>
      </c>
      <c r="Z20" s="19">
        <f t="shared" si="19"/>
        <v>0</v>
      </c>
      <c r="AA20" s="17" t="s">
        <v>12</v>
      </c>
      <c r="AB20" s="18" t="s">
        <v>88</v>
      </c>
      <c r="AC20" s="19" t="str">
        <f t="shared" si="18"/>
        <v>2</v>
      </c>
      <c r="AD20" s="27"/>
      <c r="AE20" s="25"/>
      <c r="AF20" s="19"/>
      <c r="AG20" s="20">
        <f>E20+H20+K20+N20+Q20+T20+W20+Z20+AC20+AF20</f>
        <v>7</v>
      </c>
      <c r="AH20" s="21">
        <f>'9.Spieltag'!AJ20</f>
        <v>93</v>
      </c>
      <c r="AI20" s="28">
        <f>'9.Spieltag'!AK20</f>
        <v>13</v>
      </c>
      <c r="AJ20" s="23">
        <f>AG20+AH20</f>
        <v>100</v>
      </c>
      <c r="AK20" s="24">
        <f t="shared" si="10"/>
        <v>14</v>
      </c>
      <c r="AL20" s="1"/>
    </row>
    <row r="21" spans="1:38" ht="24.95" customHeight="1" thickBot="1" x14ac:dyDescent="0.25">
      <c r="A21" s="28">
        <f>AK21</f>
        <v>5</v>
      </c>
      <c r="B21" s="20" t="str">
        <f>'9.Spieltag'!B21</f>
        <v>shiny</v>
      </c>
      <c r="C21" s="17" t="s">
        <v>2</v>
      </c>
      <c r="D21" s="18" t="s">
        <v>12</v>
      </c>
      <c r="E21" s="19" t="str">
        <f t="shared" si="11"/>
        <v>3</v>
      </c>
      <c r="F21" s="17" t="s">
        <v>88</v>
      </c>
      <c r="G21" s="18" t="s">
        <v>88</v>
      </c>
      <c r="H21" s="19">
        <f t="shared" si="12"/>
        <v>0</v>
      </c>
      <c r="I21" s="17" t="s">
        <v>91</v>
      </c>
      <c r="J21" s="18" t="s">
        <v>88</v>
      </c>
      <c r="K21" s="19" t="str">
        <f t="shared" si="13"/>
        <v>2</v>
      </c>
      <c r="L21" s="17" t="s">
        <v>88</v>
      </c>
      <c r="M21" s="18" t="s">
        <v>12</v>
      </c>
      <c r="N21" s="19">
        <f t="shared" si="14"/>
        <v>0</v>
      </c>
      <c r="O21" s="17" t="s">
        <v>12</v>
      </c>
      <c r="P21" s="18" t="s">
        <v>88</v>
      </c>
      <c r="Q21" s="19">
        <f t="shared" si="15"/>
        <v>0</v>
      </c>
      <c r="R21" s="17" t="s">
        <v>12</v>
      </c>
      <c r="S21" s="18" t="s">
        <v>89</v>
      </c>
      <c r="T21" s="19" t="str">
        <f t="shared" si="16"/>
        <v>2</v>
      </c>
      <c r="U21" s="17" t="s">
        <v>88</v>
      </c>
      <c r="V21" s="18" t="s">
        <v>91</v>
      </c>
      <c r="W21" s="77">
        <f t="shared" si="17"/>
        <v>0</v>
      </c>
      <c r="X21" s="17" t="s">
        <v>88</v>
      </c>
      <c r="Y21" s="18" t="s">
        <v>2</v>
      </c>
      <c r="Z21" s="19" t="str">
        <f t="shared" si="19"/>
        <v>5</v>
      </c>
      <c r="AA21" s="17" t="s">
        <v>88</v>
      </c>
      <c r="AB21" s="18" t="s">
        <v>12</v>
      </c>
      <c r="AC21" s="19">
        <f t="shared" si="18"/>
        <v>0</v>
      </c>
      <c r="AD21" s="27"/>
      <c r="AE21" s="25"/>
      <c r="AF21" s="19"/>
      <c r="AG21" s="20">
        <f>E21+H21+K21+N21+Q21+T21+W21+Z21+AC21+AF21</f>
        <v>12</v>
      </c>
      <c r="AH21" s="21">
        <f>'9.Spieltag'!AJ21</f>
        <v>106</v>
      </c>
      <c r="AI21" s="28">
        <f>'9.Spieltag'!AK21</f>
        <v>4</v>
      </c>
      <c r="AJ21" s="23">
        <f>AG21+AH21</f>
        <v>118</v>
      </c>
      <c r="AK21" s="24">
        <f t="shared" si="10"/>
        <v>5</v>
      </c>
      <c r="AL21" s="1"/>
    </row>
    <row r="22" spans="1:38" ht="24.95" customHeight="1" thickBot="1" x14ac:dyDescent="0.25">
      <c r="A22" s="28">
        <f>AK22</f>
        <v>8</v>
      </c>
      <c r="B22" s="20" t="str">
        <f>'9.Spieltag'!B22</f>
        <v>Tanja04</v>
      </c>
      <c r="C22" s="17" t="s">
        <v>12</v>
      </c>
      <c r="D22" s="18" t="s">
        <v>88</v>
      </c>
      <c r="E22" s="19" t="str">
        <f t="shared" si="11"/>
        <v>5</v>
      </c>
      <c r="F22" s="17" t="s">
        <v>88</v>
      </c>
      <c r="G22" s="18" t="s">
        <v>88</v>
      </c>
      <c r="H22" s="19">
        <f t="shared" si="12"/>
        <v>0</v>
      </c>
      <c r="I22" s="17" t="s">
        <v>12</v>
      </c>
      <c r="J22" s="18" t="s">
        <v>89</v>
      </c>
      <c r="K22" s="19" t="str">
        <f t="shared" si="13"/>
        <v>5</v>
      </c>
      <c r="L22" s="17" t="s">
        <v>88</v>
      </c>
      <c r="M22" s="18" t="s">
        <v>12</v>
      </c>
      <c r="N22" s="19">
        <f t="shared" si="14"/>
        <v>0</v>
      </c>
      <c r="O22" s="17" t="s">
        <v>12</v>
      </c>
      <c r="P22" s="18" t="s">
        <v>89</v>
      </c>
      <c r="Q22" s="19">
        <f t="shared" si="15"/>
        <v>0</v>
      </c>
      <c r="R22" s="17" t="s">
        <v>88</v>
      </c>
      <c r="S22" s="18" t="s">
        <v>88</v>
      </c>
      <c r="T22" s="19">
        <f t="shared" si="16"/>
        <v>0</v>
      </c>
      <c r="U22" s="17" t="s">
        <v>89</v>
      </c>
      <c r="V22" s="18" t="s">
        <v>12</v>
      </c>
      <c r="W22" s="77">
        <f t="shared" si="17"/>
        <v>0</v>
      </c>
      <c r="X22" s="17" t="s">
        <v>88</v>
      </c>
      <c r="Y22" s="18" t="s">
        <v>89</v>
      </c>
      <c r="Z22" s="19">
        <f t="shared" si="19"/>
        <v>0</v>
      </c>
      <c r="AA22" s="17" t="s">
        <v>88</v>
      </c>
      <c r="AB22" s="18" t="s">
        <v>12</v>
      </c>
      <c r="AC22" s="19">
        <f t="shared" si="18"/>
        <v>0</v>
      </c>
      <c r="AD22" s="27"/>
      <c r="AE22" s="25"/>
      <c r="AF22" s="19"/>
      <c r="AG22" s="20">
        <f>E22+H22+K22+N22+Q22+T22+W22+Z22+AC22+AF22</f>
        <v>10</v>
      </c>
      <c r="AH22" s="21">
        <f>'9.Spieltag'!AJ22</f>
        <v>103</v>
      </c>
      <c r="AI22" s="28">
        <f>'9.Spieltag'!AK22</f>
        <v>8</v>
      </c>
      <c r="AJ22" s="23">
        <f>AG22+AH22</f>
        <v>113</v>
      </c>
      <c r="AK22" s="24">
        <f t="shared" si="10"/>
        <v>8</v>
      </c>
      <c r="AL22" s="1"/>
    </row>
    <row r="23" spans="1:38" ht="24.95" customHeight="1" thickBot="1" x14ac:dyDescent="0.25">
      <c r="A23" s="28">
        <f>AK23</f>
        <v>10</v>
      </c>
      <c r="B23" s="78" t="str">
        <f>'9.Spieltag'!B23</f>
        <v>Thomas Bülles</v>
      </c>
      <c r="C23" s="17" t="s">
        <v>12</v>
      </c>
      <c r="D23" s="18" t="s">
        <v>88</v>
      </c>
      <c r="E23" s="19" t="str">
        <f t="shared" si="11"/>
        <v>5</v>
      </c>
      <c r="F23" s="17" t="s">
        <v>88</v>
      </c>
      <c r="G23" s="18" t="s">
        <v>89</v>
      </c>
      <c r="H23" s="19" t="str">
        <f t="shared" si="12"/>
        <v>2</v>
      </c>
      <c r="I23" s="17" t="s">
        <v>88</v>
      </c>
      <c r="J23" s="18" t="s">
        <v>89</v>
      </c>
      <c r="K23" s="19" t="str">
        <f t="shared" si="13"/>
        <v>2</v>
      </c>
      <c r="L23" s="17" t="s">
        <v>12</v>
      </c>
      <c r="M23" s="18" t="s">
        <v>88</v>
      </c>
      <c r="N23" s="19">
        <f t="shared" si="14"/>
        <v>0</v>
      </c>
      <c r="O23" s="17" t="s">
        <v>88</v>
      </c>
      <c r="P23" s="18" t="s">
        <v>89</v>
      </c>
      <c r="Q23" s="19">
        <f t="shared" si="15"/>
        <v>0</v>
      </c>
      <c r="R23" s="17" t="s">
        <v>12</v>
      </c>
      <c r="S23" s="18" t="s">
        <v>88</v>
      </c>
      <c r="T23" s="19" t="str">
        <f t="shared" si="16"/>
        <v>3</v>
      </c>
      <c r="U23" s="17" t="s">
        <v>89</v>
      </c>
      <c r="V23" s="18" t="s">
        <v>88</v>
      </c>
      <c r="W23" s="77">
        <f t="shared" si="17"/>
        <v>0</v>
      </c>
      <c r="X23" s="17" t="s">
        <v>12</v>
      </c>
      <c r="Y23" s="18" t="s">
        <v>88</v>
      </c>
      <c r="Z23" s="19">
        <f t="shared" si="19"/>
        <v>0</v>
      </c>
      <c r="AA23" s="17" t="s">
        <v>12</v>
      </c>
      <c r="AB23" s="18" t="s">
        <v>88</v>
      </c>
      <c r="AC23" s="19" t="str">
        <f t="shared" si="18"/>
        <v>2</v>
      </c>
      <c r="AD23" s="27"/>
      <c r="AE23" s="25"/>
      <c r="AF23" s="19"/>
      <c r="AG23" s="20">
        <f>E23+H23+K23+N23+Q23+T23+W23+Z23+AC23+AF23</f>
        <v>14</v>
      </c>
      <c r="AH23" s="21">
        <f>'9.Spieltag'!AJ23</f>
        <v>97</v>
      </c>
      <c r="AI23" s="28">
        <f>'9.Spieltag'!AK23</f>
        <v>10</v>
      </c>
      <c r="AJ23" s="23">
        <f>AG23+AH23</f>
        <v>111</v>
      </c>
      <c r="AK23" s="24">
        <f t="shared" si="10"/>
        <v>10</v>
      </c>
      <c r="AL23" s="1"/>
    </row>
    <row r="24" spans="1:38" ht="24.95" customHeight="1" thickBot="1" x14ac:dyDescent="0.25">
      <c r="A24" s="28">
        <f>AK24</f>
        <v>6</v>
      </c>
      <c r="B24" s="20" t="str">
        <f>'9.Spieltag'!B24</f>
        <v>UltraGE</v>
      </c>
      <c r="C24" s="17" t="s">
        <v>88</v>
      </c>
      <c r="D24" s="18" t="s">
        <v>12</v>
      </c>
      <c r="E24" s="19">
        <f t="shared" si="11"/>
        <v>0</v>
      </c>
      <c r="F24" s="17" t="s">
        <v>12</v>
      </c>
      <c r="G24" s="18" t="s">
        <v>88</v>
      </c>
      <c r="H24" s="19" t="str">
        <f t="shared" si="12"/>
        <v>2</v>
      </c>
      <c r="I24" s="17" t="s">
        <v>2</v>
      </c>
      <c r="J24" s="18" t="s">
        <v>88</v>
      </c>
      <c r="K24" s="19" t="str">
        <f t="shared" si="13"/>
        <v>3</v>
      </c>
      <c r="L24" s="17" t="s">
        <v>88</v>
      </c>
      <c r="M24" s="18" t="s">
        <v>12</v>
      </c>
      <c r="N24" s="19">
        <f t="shared" si="14"/>
        <v>0</v>
      </c>
      <c r="O24" s="17" t="s">
        <v>88</v>
      </c>
      <c r="P24" s="18" t="s">
        <v>88</v>
      </c>
      <c r="Q24" s="19">
        <f t="shared" si="15"/>
        <v>0</v>
      </c>
      <c r="R24" s="17" t="s">
        <v>12</v>
      </c>
      <c r="S24" s="18" t="s">
        <v>12</v>
      </c>
      <c r="T24" s="19">
        <f t="shared" si="16"/>
        <v>0</v>
      </c>
      <c r="U24" s="17" t="s">
        <v>88</v>
      </c>
      <c r="V24" s="18" t="s">
        <v>12</v>
      </c>
      <c r="W24" s="77">
        <f t="shared" si="17"/>
        <v>0</v>
      </c>
      <c r="X24" s="17" t="s">
        <v>12</v>
      </c>
      <c r="Y24" s="18" t="s">
        <v>88</v>
      </c>
      <c r="Z24" s="19">
        <f t="shared" si="19"/>
        <v>0</v>
      </c>
      <c r="AA24" s="17" t="s">
        <v>12</v>
      </c>
      <c r="AB24" s="18" t="s">
        <v>88</v>
      </c>
      <c r="AC24" s="19" t="str">
        <f t="shared" si="18"/>
        <v>2</v>
      </c>
      <c r="AD24" s="27"/>
      <c r="AE24" s="25"/>
      <c r="AF24" s="19"/>
      <c r="AG24" s="20">
        <f>E24+H24+K24+N24+Q24+T24+W24+Z24+AC24+AF24</f>
        <v>7</v>
      </c>
      <c r="AH24" s="21">
        <f>'9.Spieltag'!AJ24</f>
        <v>109</v>
      </c>
      <c r="AI24" s="28">
        <f>'9.Spieltag'!AK24</f>
        <v>3</v>
      </c>
      <c r="AJ24" s="23">
        <f>AG24+AH24</f>
        <v>116</v>
      </c>
      <c r="AK24" s="24">
        <f t="shared" si="10"/>
        <v>6</v>
      </c>
      <c r="AL24" s="1"/>
    </row>
    <row r="25" spans="1:38" ht="24.95" customHeight="1" thickBot="1" x14ac:dyDescent="0.25">
      <c r="A25" s="28">
        <f t="shared" ref="A25:A26" si="20">AK25</f>
        <v>18</v>
      </c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>
        <f t="shared" ref="AG25:AG26" si="21">E25+H25+K25+N25+Q25+T25+W25+Z25+AC25+AF25</f>
        <v>0</v>
      </c>
      <c r="AH25" s="21">
        <f>'9.Spieltag'!AJ25</f>
        <v>0</v>
      </c>
      <c r="AI25" s="28">
        <f>'9.Spieltag'!AK25</f>
        <v>0</v>
      </c>
      <c r="AJ25" s="23">
        <f t="shared" ref="AJ25:AJ26" si="22">AG25+AH25</f>
        <v>0</v>
      </c>
      <c r="AK25" s="24">
        <f t="shared" si="10"/>
        <v>18</v>
      </c>
      <c r="AL25" s="1"/>
    </row>
    <row r="26" spans="1:38" ht="28.15" customHeight="1" thickBot="1" x14ac:dyDescent="0.25">
      <c r="A26" s="28">
        <f t="shared" si="20"/>
        <v>18</v>
      </c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>
        <f t="shared" si="21"/>
        <v>0</v>
      </c>
      <c r="AH26" s="21">
        <f>'9.Spieltag'!AJ26</f>
        <v>0</v>
      </c>
      <c r="AI26" s="28">
        <f>'9.Spieltag'!AK26</f>
        <v>0</v>
      </c>
      <c r="AJ26" s="23">
        <f t="shared" si="22"/>
        <v>0</v>
      </c>
      <c r="AK26" s="24">
        <f t="shared" si="10"/>
        <v>18</v>
      </c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100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27" priority="6">
      <formula>($AG8&gt;40)</formula>
    </cfRule>
  </conditionalFormatting>
  <conditionalFormatting sqref="C4 AA4">
    <cfRule type="cellIs" dxfId="126" priority="2" operator="equal">
      <formula>"Schalke 04"</formula>
    </cfRule>
  </conditionalFormatting>
  <conditionalFormatting sqref="F4 I4 L4 O4 R4 U4 X4 C6 F6 I6 L6 O6 R6 U6 X6 AA6">
    <cfRule type="cellIs" dxfId="125" priority="3" operator="equal">
      <formula>"Schalke 04"</formula>
    </cfRule>
  </conditionalFormatting>
  <conditionalFormatting sqref="AG1:AG26 AG28:AG1048576">
    <cfRule type="top10" dxfId="124" priority="1525" rank="3"/>
  </conditionalFormatting>
  <conditionalFormatting sqref="AI8:AI26">
    <cfRule type="colorScale" priority="136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23" priority="1014" rank="3"/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O104"/>
  <sheetViews>
    <sheetView tabSelected="1" topLeftCell="A3" workbookViewId="0">
      <selection activeCell="N24" sqref="N24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E1" s="65"/>
      <c r="AF1" s="65"/>
      <c r="AK1" s="31"/>
    </row>
    <row r="2" spans="1:41" ht="12" x14ac:dyDescent="0.2">
      <c r="B2" s="16"/>
      <c r="F2" s="1"/>
      <c r="R2" s="13"/>
      <c r="AE2" s="66"/>
      <c r="AF2" s="66"/>
    </row>
    <row r="3" spans="1:41" ht="12" x14ac:dyDescent="0.2">
      <c r="B3" s="16"/>
      <c r="AE3" s="65"/>
      <c r="AF3" s="65"/>
    </row>
    <row r="4" spans="1:41" ht="16.5" thickBot="1" x14ac:dyDescent="0.3">
      <c r="A4" s="2" t="s">
        <v>24</v>
      </c>
      <c r="B4" s="16"/>
      <c r="C4" s="16" t="s">
        <v>11</v>
      </c>
      <c r="F4" s="16" t="s">
        <v>67</v>
      </c>
      <c r="I4" s="16" t="s">
        <v>74</v>
      </c>
      <c r="L4" s="16" t="s">
        <v>77</v>
      </c>
      <c r="O4" s="16" t="s">
        <v>78</v>
      </c>
      <c r="R4" s="16" t="s">
        <v>80</v>
      </c>
      <c r="U4" s="16" t="s">
        <v>81</v>
      </c>
      <c r="X4" s="16" t="s">
        <v>84</v>
      </c>
      <c r="AA4" s="16" t="s">
        <v>85</v>
      </c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79</v>
      </c>
      <c r="F6" s="16" t="s">
        <v>75</v>
      </c>
      <c r="I6" s="16" t="s">
        <v>76</v>
      </c>
      <c r="L6" s="16" t="s">
        <v>83</v>
      </c>
      <c r="O6" s="16" t="s">
        <v>72</v>
      </c>
      <c r="R6" s="16" t="s">
        <v>86</v>
      </c>
      <c r="U6" s="16" t="s">
        <v>87</v>
      </c>
      <c r="X6" s="16" t="s">
        <v>73</v>
      </c>
      <c r="AA6" s="16" t="s">
        <v>82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 t="s">
        <v>2</v>
      </c>
      <c r="D7" s="68" t="s">
        <v>12</v>
      </c>
      <c r="E7" s="69" t="s">
        <v>1</v>
      </c>
      <c r="F7" s="68" t="s">
        <v>2</v>
      </c>
      <c r="G7" s="68" t="s">
        <v>88</v>
      </c>
      <c r="H7" s="69" t="s">
        <v>1</v>
      </c>
      <c r="I7" s="68" t="s">
        <v>12</v>
      </c>
      <c r="J7" s="68" t="s">
        <v>88</v>
      </c>
      <c r="K7" s="69" t="s">
        <v>1</v>
      </c>
      <c r="L7" s="68" t="s">
        <v>89</v>
      </c>
      <c r="M7" s="68" t="s">
        <v>12</v>
      </c>
      <c r="N7" s="69" t="s">
        <v>1</v>
      </c>
      <c r="O7" s="68" t="s">
        <v>2</v>
      </c>
      <c r="P7" s="68" t="s">
        <v>2</v>
      </c>
      <c r="Q7" s="69" t="s">
        <v>1</v>
      </c>
      <c r="R7" s="68" t="s">
        <v>88</v>
      </c>
      <c r="S7" s="68" t="s">
        <v>12</v>
      </c>
      <c r="T7" s="69" t="s">
        <v>1</v>
      </c>
      <c r="U7" s="68" t="s">
        <v>91</v>
      </c>
      <c r="V7" s="68" t="s">
        <v>89</v>
      </c>
      <c r="W7" s="69" t="s">
        <v>1</v>
      </c>
      <c r="X7" s="68" t="s">
        <v>88</v>
      </c>
      <c r="Y7" s="68" t="s">
        <v>91</v>
      </c>
      <c r="Z7" s="69" t="s">
        <v>1</v>
      </c>
      <c r="AA7" s="68" t="s">
        <v>88</v>
      </c>
      <c r="AB7" s="68" t="s">
        <v>89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24" si="0">AK8</f>
        <v>1</v>
      </c>
      <c r="B8" s="20" t="str">
        <f>'10.Spieltag'!B9</f>
        <v>Delze1312</v>
      </c>
      <c r="C8" s="17" t="s">
        <v>12</v>
      </c>
      <c r="D8" s="18" t="s">
        <v>88</v>
      </c>
      <c r="E8" s="77">
        <f t="shared" ref="E8:E21" si="1">IF(OR(EXACT($C$7,C8)*(EXACT($D$7,D8)))=TRUE,$AO$9,IF(($D$7-$C$7=D8-C8),$AO$8,IF(OR(EXACT($C$7&gt;$D$7,C8&gt;D8)*EXACT($C$7=$D$7,C8=D8)*EXACT($C$7&lt;$D$7,C8&lt;D8)),$AO$7,0)))*4</f>
        <v>12</v>
      </c>
      <c r="F8" s="17" t="s">
        <v>12</v>
      </c>
      <c r="G8" s="18" t="s">
        <v>89</v>
      </c>
      <c r="H8" s="19" t="str">
        <f t="shared" ref="H8:H21" si="2">IF(OR(EXACT($F$7,F8)*(EXACT($G$7,G8)))=TRUE,$AO$9,IF(($G$7-$F$7=G8-F8),$AO$8,IF(OR(EXACT($F$7&gt;$G$7,F8&gt;G8)*EXACT($F$7=$G$7,F8=G8)*EXACT($F$7&lt;$G$7,F8&lt;G8)),$AO$7,0)))</f>
        <v>3</v>
      </c>
      <c r="I8" s="17" t="s">
        <v>2</v>
      </c>
      <c r="J8" s="18" t="s">
        <v>88</v>
      </c>
      <c r="K8" s="19" t="str">
        <f t="shared" ref="K8:K21" si="3">IF(OR(EXACT($I$7,I8)*(EXACT($J$7,J8)))=TRUE,$AO$9,IF(($J$7-$I$7=J8-I8),$AO$8,IF(OR(EXACT($I$7&gt;$J$7,I8&gt;J8)*EXACT($I$7=$J$7,I8=J8)*EXACT($I$7&lt;$J$7,I8&lt;J8)),$AO$7,0)))</f>
        <v>2</v>
      </c>
      <c r="L8" s="17" t="s">
        <v>88</v>
      </c>
      <c r="M8" s="18" t="s">
        <v>12</v>
      </c>
      <c r="N8" s="19" t="str">
        <f t="shared" ref="N8:N21" si="4">IF(OR(EXACT($L$7,L8)*(EXACT($M$7,M8)))=TRUE,$AO$9,IF(($M$7-$L$7=M8-L8),$AO$8,IF(OR(EXACT($L$7&gt;$M$7,L8&gt;M8)*EXACT($L$7=$M$7,L8=M8)*EXACT($L$7&lt;$M$7,L8&lt;M8)),$AO$7,0)))</f>
        <v>2</v>
      </c>
      <c r="O8" s="17" t="s">
        <v>88</v>
      </c>
      <c r="P8" s="18" t="s">
        <v>88</v>
      </c>
      <c r="Q8" s="19" t="str">
        <f t="shared" ref="Q8:Q21" si="5">IF(OR(EXACT($O$7,O8)*(EXACT($P$7,P8)))=TRUE,$AO$9,IF(($P$7-$O$7=P8-O8),$AO$8,IF(OR(EXACT($O$7&gt;$P$7,O8&gt;P8)*EXACT($O$7=$P$7,O8=P8)*EXACT($O$7&lt;$P$7,O8&lt;P8)),$AO$7,0)))</f>
        <v>3</v>
      </c>
      <c r="R8" s="17" t="s">
        <v>88</v>
      </c>
      <c r="S8" s="18" t="s">
        <v>89</v>
      </c>
      <c r="T8" s="19">
        <f t="shared" ref="T8:T21" si="6">IF(OR(EXACT($R$7,R8)*(EXACT($S$7,S8)))=TRUE,$AO$9,IF(($S$7-$R$7=S8-R8),$AO$8,IF(OR(EXACT($R$7&gt;$S$7,R8&gt;S8)*EXACT($R$7=$S$7,R8=S8)*EXACT($R$7&lt;$S$7,R8&lt;S8)),$AO$7,0)))</f>
        <v>0</v>
      </c>
      <c r="U8" s="17" t="s">
        <v>12</v>
      </c>
      <c r="V8" s="18" t="s">
        <v>88</v>
      </c>
      <c r="W8" s="19" t="str">
        <f t="shared" ref="W8:W15" si="7">IF(OR(EXACT($U$7,U8)*(EXACT($V$7,V8)))=TRUE,$AO$9,IF(($V$7-$U$7=V8-U8),$AO$8,IF(OR(EXACT($U$7&gt;$V$7,U8&gt;V8)*EXACT($U$7=$V$7,U8=V8)*EXACT($U$7&lt;$V$7,U8&lt;V8)),$AO$7,0)))</f>
        <v>2</v>
      </c>
      <c r="X8" s="17" t="s">
        <v>88</v>
      </c>
      <c r="Y8" s="18" t="s">
        <v>2</v>
      </c>
      <c r="Z8" s="19" t="str">
        <f t="shared" ref="Z8:Z15" si="8">IF(OR(EXACT($X$7,X8)*(EXACT($Y$7,Y8)))=TRUE,$AO$9,IF(($Y$7-$X$7=Y8-X8),$AO$8,IF(OR(EXACT($X$7&gt;$Y$7,X8&gt;Y8)*EXACT($X$7=$Y$7,X8=Y8)*EXACT($X$7&lt;$Y$7,X8&lt;Y8)),$AO$7,0)))</f>
        <v>2</v>
      </c>
      <c r="AA8" s="17" t="s">
        <v>88</v>
      </c>
      <c r="AB8" s="18" t="s">
        <v>12</v>
      </c>
      <c r="AC8" s="19">
        <f t="shared" ref="AC8:AC21" si="9">IF(OR(EXACT($AA$7,AA8)*(EXACT($AB$7,AB8)))=TRUE,$AO$9,IF(($AB$7-$AA$7=AB8-AA8),$AO$8,IF(OR(EXACT($AA$7&gt;$AB$7,AA8&gt;AB8)*EXACT($AA$7=$AB$7,AA8=AB8)*EXACT($AA$7&lt;$AB$7,AA8&lt;AB8)),$AO$7,0)))</f>
        <v>0</v>
      </c>
      <c r="AD8" s="27"/>
      <c r="AE8" s="25"/>
      <c r="AF8" s="19"/>
      <c r="AG8" s="20">
        <f t="shared" ref="AG8:AG24" si="10">E8+H8+K8+N8+Q8+T8+W8+Z8+AC8+AF8</f>
        <v>26</v>
      </c>
      <c r="AH8" s="21">
        <f>'10.Spieltag'!AJ9</f>
        <v>130</v>
      </c>
      <c r="AI8" s="28">
        <f>'10.Spieltag'!AK9</f>
        <v>1</v>
      </c>
      <c r="AJ8" s="23">
        <f t="shared" ref="AJ8:AJ24" si="11">AG8+AH8</f>
        <v>156</v>
      </c>
      <c r="AK8" s="24">
        <f t="shared" ref="AK8:AK24" si="12">RANK(AJ8,$AJ$8:$AJ$26)</f>
        <v>1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'10.Spieltag'!B14</f>
        <v>Master1</v>
      </c>
      <c r="C9" s="17" t="s">
        <v>12</v>
      </c>
      <c r="D9" s="18" t="s">
        <v>88</v>
      </c>
      <c r="E9" s="77">
        <f t="shared" si="1"/>
        <v>12</v>
      </c>
      <c r="F9" s="17" t="s">
        <v>12</v>
      </c>
      <c r="G9" s="18" t="s">
        <v>12</v>
      </c>
      <c r="H9" s="19">
        <f t="shared" si="2"/>
        <v>0</v>
      </c>
      <c r="I9" s="17" t="s">
        <v>2</v>
      </c>
      <c r="J9" s="18" t="s">
        <v>88</v>
      </c>
      <c r="K9" s="19" t="str">
        <f t="shared" si="3"/>
        <v>2</v>
      </c>
      <c r="L9" s="17" t="s">
        <v>2</v>
      </c>
      <c r="M9" s="18" t="s">
        <v>88</v>
      </c>
      <c r="N9" s="19">
        <f t="shared" si="4"/>
        <v>0</v>
      </c>
      <c r="O9" s="17" t="s">
        <v>12</v>
      </c>
      <c r="P9" s="18" t="s">
        <v>12</v>
      </c>
      <c r="Q9" s="19" t="str">
        <f t="shared" si="5"/>
        <v>3</v>
      </c>
      <c r="R9" s="17" t="s">
        <v>88</v>
      </c>
      <c r="S9" s="18" t="s">
        <v>88</v>
      </c>
      <c r="T9" s="19">
        <f t="shared" si="6"/>
        <v>0</v>
      </c>
      <c r="U9" s="17" t="s">
        <v>2</v>
      </c>
      <c r="V9" s="18" t="s">
        <v>88</v>
      </c>
      <c r="W9" s="19" t="str">
        <f t="shared" si="7"/>
        <v>2</v>
      </c>
      <c r="X9" s="17" t="s">
        <v>88</v>
      </c>
      <c r="Y9" s="18" t="s">
        <v>2</v>
      </c>
      <c r="Z9" s="19" t="str">
        <f t="shared" si="8"/>
        <v>2</v>
      </c>
      <c r="AA9" s="17" t="s">
        <v>12</v>
      </c>
      <c r="AB9" s="18" t="s">
        <v>88</v>
      </c>
      <c r="AC9" s="19" t="str">
        <f t="shared" si="9"/>
        <v>3</v>
      </c>
      <c r="AD9" s="27"/>
      <c r="AE9" s="25"/>
      <c r="AF9" s="19"/>
      <c r="AG9" s="20">
        <f t="shared" si="10"/>
        <v>24</v>
      </c>
      <c r="AH9" s="21">
        <f>'10.Spieltag'!AJ14</f>
        <v>122</v>
      </c>
      <c r="AI9" s="28">
        <f>'10.Spieltag'!AK14</f>
        <v>2</v>
      </c>
      <c r="AJ9" s="23">
        <f t="shared" si="11"/>
        <v>146</v>
      </c>
      <c r="AK9" s="24">
        <f t="shared" si="12"/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3</v>
      </c>
      <c r="B10" s="20" t="str">
        <f>'10.Spieltag'!B11</f>
        <v>Franzi04</v>
      </c>
      <c r="C10" s="17" t="s">
        <v>12</v>
      </c>
      <c r="D10" s="18" t="s">
        <v>88</v>
      </c>
      <c r="E10" s="77">
        <f t="shared" si="1"/>
        <v>12</v>
      </c>
      <c r="F10" s="17" t="s">
        <v>12</v>
      </c>
      <c r="G10" s="18" t="s">
        <v>88</v>
      </c>
      <c r="H10" s="19" t="str">
        <f t="shared" si="2"/>
        <v>2</v>
      </c>
      <c r="I10" s="17" t="s">
        <v>12</v>
      </c>
      <c r="J10" s="18" t="s">
        <v>88</v>
      </c>
      <c r="K10" s="19" t="str">
        <f t="shared" si="3"/>
        <v>5</v>
      </c>
      <c r="L10" s="17" t="s">
        <v>12</v>
      </c>
      <c r="M10" s="18" t="s">
        <v>88</v>
      </c>
      <c r="N10" s="19">
        <f t="shared" si="4"/>
        <v>0</v>
      </c>
      <c r="O10" s="17" t="s">
        <v>88</v>
      </c>
      <c r="P10" s="18" t="s">
        <v>12</v>
      </c>
      <c r="Q10" s="19">
        <f t="shared" si="5"/>
        <v>0</v>
      </c>
      <c r="R10" s="17" t="s">
        <v>12</v>
      </c>
      <c r="S10" s="18" t="s">
        <v>12</v>
      </c>
      <c r="T10" s="19">
        <f t="shared" si="6"/>
        <v>0</v>
      </c>
      <c r="U10" s="17" t="s">
        <v>12</v>
      </c>
      <c r="V10" s="18" t="s">
        <v>89</v>
      </c>
      <c r="W10" s="19" t="str">
        <f t="shared" si="7"/>
        <v>2</v>
      </c>
      <c r="X10" s="17" t="s">
        <v>89</v>
      </c>
      <c r="Y10" s="18" t="s">
        <v>2</v>
      </c>
      <c r="Z10" s="19" t="str">
        <f t="shared" si="8"/>
        <v>3</v>
      </c>
      <c r="AA10" s="17" t="s">
        <v>88</v>
      </c>
      <c r="AB10" s="18" t="s">
        <v>88</v>
      </c>
      <c r="AC10" s="19">
        <f t="shared" si="9"/>
        <v>0</v>
      </c>
      <c r="AD10" s="27"/>
      <c r="AE10" s="25"/>
      <c r="AF10" s="19"/>
      <c r="AG10" s="20">
        <f t="shared" si="10"/>
        <v>24</v>
      </c>
      <c r="AH10" s="21">
        <f>'10.Spieltag'!AJ11</f>
        <v>115</v>
      </c>
      <c r="AI10" s="28">
        <f>'10.Spieltag'!AK11</f>
        <v>7</v>
      </c>
      <c r="AJ10" s="23">
        <f t="shared" si="11"/>
        <v>139</v>
      </c>
      <c r="AK10" s="24">
        <f t="shared" si="12"/>
        <v>3</v>
      </c>
      <c r="AL10" s="72"/>
    </row>
    <row r="11" spans="1:41" ht="24.95" customHeight="1" thickBot="1" x14ac:dyDescent="0.25">
      <c r="A11" s="28">
        <f t="shared" si="0"/>
        <v>4</v>
      </c>
      <c r="B11" s="20" t="str">
        <f>'10.Spieltag'!B15</f>
        <v>Mike04</v>
      </c>
      <c r="C11" s="17" t="s">
        <v>12</v>
      </c>
      <c r="D11" s="18" t="s">
        <v>89</v>
      </c>
      <c r="E11" s="77">
        <f t="shared" si="1"/>
        <v>8</v>
      </c>
      <c r="F11" s="17" t="s">
        <v>12</v>
      </c>
      <c r="G11" s="18" t="s">
        <v>88</v>
      </c>
      <c r="H11" s="19" t="str">
        <f t="shared" si="2"/>
        <v>2</v>
      </c>
      <c r="I11" s="17" t="s">
        <v>12</v>
      </c>
      <c r="J11" s="18" t="s">
        <v>89</v>
      </c>
      <c r="K11" s="19" t="str">
        <f t="shared" si="3"/>
        <v>2</v>
      </c>
      <c r="L11" s="17" t="s">
        <v>12</v>
      </c>
      <c r="M11" s="18" t="s">
        <v>88</v>
      </c>
      <c r="N11" s="19">
        <f t="shared" si="4"/>
        <v>0</v>
      </c>
      <c r="O11" s="17" t="s">
        <v>89</v>
      </c>
      <c r="P11" s="18" t="s">
        <v>12</v>
      </c>
      <c r="Q11" s="19">
        <f t="shared" si="5"/>
        <v>0</v>
      </c>
      <c r="R11" s="17" t="s">
        <v>12</v>
      </c>
      <c r="S11" s="18" t="s">
        <v>89</v>
      </c>
      <c r="T11" s="19">
        <f t="shared" si="6"/>
        <v>0</v>
      </c>
      <c r="U11" s="17" t="s">
        <v>88</v>
      </c>
      <c r="V11" s="18" t="s">
        <v>89</v>
      </c>
      <c r="W11" s="19" t="str">
        <f t="shared" si="7"/>
        <v>2</v>
      </c>
      <c r="X11" s="17" t="s">
        <v>89</v>
      </c>
      <c r="Y11" s="18" t="s">
        <v>12</v>
      </c>
      <c r="Z11" s="19" t="str">
        <f t="shared" si="8"/>
        <v>2</v>
      </c>
      <c r="AA11" s="17" t="s">
        <v>89</v>
      </c>
      <c r="AB11" s="18" t="s">
        <v>88</v>
      </c>
      <c r="AC11" s="19">
        <f t="shared" si="9"/>
        <v>0</v>
      </c>
      <c r="AD11" s="27"/>
      <c r="AE11" s="25"/>
      <c r="AF11" s="19"/>
      <c r="AG11" s="20">
        <f t="shared" si="10"/>
        <v>16</v>
      </c>
      <c r="AH11" s="21">
        <f>'10.Spieltag'!AJ15</f>
        <v>122</v>
      </c>
      <c r="AI11" s="28">
        <f>'10.Spieltag'!AK15</f>
        <v>2</v>
      </c>
      <c r="AJ11" s="23">
        <f t="shared" si="11"/>
        <v>138</v>
      </c>
      <c r="AK11" s="24">
        <f t="shared" si="12"/>
        <v>4</v>
      </c>
      <c r="AL11" s="1"/>
    </row>
    <row r="12" spans="1:41" ht="24.95" customHeight="1" thickBot="1" x14ac:dyDescent="0.25">
      <c r="A12" s="28">
        <f t="shared" si="0"/>
        <v>5</v>
      </c>
      <c r="B12" s="20" t="str">
        <f>'10.Spieltag'!B22</f>
        <v>Tanja04</v>
      </c>
      <c r="C12" s="17" t="s">
        <v>2</v>
      </c>
      <c r="D12" s="18" t="s">
        <v>88</v>
      </c>
      <c r="E12" s="77">
        <f t="shared" si="1"/>
        <v>8</v>
      </c>
      <c r="F12" s="17" t="s">
        <v>12</v>
      </c>
      <c r="G12" s="18" t="s">
        <v>89</v>
      </c>
      <c r="H12" s="19" t="str">
        <f t="shared" si="2"/>
        <v>3</v>
      </c>
      <c r="I12" s="17" t="s">
        <v>12</v>
      </c>
      <c r="J12" s="18" t="s">
        <v>89</v>
      </c>
      <c r="K12" s="19" t="str">
        <f t="shared" si="3"/>
        <v>2</v>
      </c>
      <c r="L12" s="17" t="s">
        <v>12</v>
      </c>
      <c r="M12" s="18" t="s">
        <v>89</v>
      </c>
      <c r="N12" s="19">
        <f t="shared" si="4"/>
        <v>0</v>
      </c>
      <c r="O12" s="17" t="s">
        <v>88</v>
      </c>
      <c r="P12" s="18" t="s">
        <v>88</v>
      </c>
      <c r="Q12" s="19" t="str">
        <f t="shared" si="5"/>
        <v>3</v>
      </c>
      <c r="R12" s="17" t="s">
        <v>12</v>
      </c>
      <c r="S12" s="18" t="s">
        <v>88</v>
      </c>
      <c r="T12" s="19">
        <f t="shared" si="6"/>
        <v>0</v>
      </c>
      <c r="U12" s="17" t="s">
        <v>12</v>
      </c>
      <c r="V12" s="18" t="s">
        <v>88</v>
      </c>
      <c r="W12" s="19" t="str">
        <f t="shared" si="7"/>
        <v>2</v>
      </c>
      <c r="X12" s="17" t="s">
        <v>88</v>
      </c>
      <c r="Y12" s="18" t="s">
        <v>88</v>
      </c>
      <c r="Z12" s="19">
        <f t="shared" si="8"/>
        <v>0</v>
      </c>
      <c r="AA12" s="17" t="s">
        <v>88</v>
      </c>
      <c r="AB12" s="18" t="s">
        <v>89</v>
      </c>
      <c r="AC12" s="19" t="str">
        <f t="shared" si="9"/>
        <v>5</v>
      </c>
      <c r="AD12" s="27"/>
      <c r="AE12" s="25"/>
      <c r="AF12" s="19"/>
      <c r="AG12" s="20">
        <f t="shared" si="10"/>
        <v>23</v>
      </c>
      <c r="AH12" s="21">
        <f>'10.Spieltag'!AJ22</f>
        <v>113</v>
      </c>
      <c r="AI12" s="28">
        <f>'10.Spieltag'!AK22</f>
        <v>8</v>
      </c>
      <c r="AJ12" s="23">
        <f t="shared" si="11"/>
        <v>136</v>
      </c>
      <c r="AK12" s="24">
        <f t="shared" si="12"/>
        <v>5</v>
      </c>
      <c r="AL12" s="1"/>
    </row>
    <row r="13" spans="1:41" ht="24.95" customHeight="1" thickBot="1" x14ac:dyDescent="0.25">
      <c r="A13" s="28">
        <f t="shared" si="0"/>
        <v>6</v>
      </c>
      <c r="B13" s="20" t="str">
        <f>'10.Spieltag'!B21</f>
        <v>shiny</v>
      </c>
      <c r="C13" s="17" t="s">
        <v>2</v>
      </c>
      <c r="D13" s="18" t="s">
        <v>88</v>
      </c>
      <c r="E13" s="77">
        <f t="shared" si="1"/>
        <v>8</v>
      </c>
      <c r="F13" s="17" t="s">
        <v>12</v>
      </c>
      <c r="G13" s="18" t="s">
        <v>88</v>
      </c>
      <c r="H13" s="19" t="str">
        <f t="shared" si="2"/>
        <v>2</v>
      </c>
      <c r="I13" s="17" t="s">
        <v>2</v>
      </c>
      <c r="J13" s="18" t="s">
        <v>88</v>
      </c>
      <c r="K13" s="19" t="str">
        <f t="shared" si="3"/>
        <v>2</v>
      </c>
      <c r="L13" s="17" t="s">
        <v>12</v>
      </c>
      <c r="M13" s="18" t="s">
        <v>88</v>
      </c>
      <c r="N13" s="19">
        <f t="shared" si="4"/>
        <v>0</v>
      </c>
      <c r="O13" s="17" t="s">
        <v>88</v>
      </c>
      <c r="P13" s="18" t="s">
        <v>12</v>
      </c>
      <c r="Q13" s="19">
        <f t="shared" si="5"/>
        <v>0</v>
      </c>
      <c r="R13" s="17" t="s">
        <v>88</v>
      </c>
      <c r="S13" s="18" t="s">
        <v>88</v>
      </c>
      <c r="T13" s="19">
        <f t="shared" si="6"/>
        <v>0</v>
      </c>
      <c r="U13" s="17" t="s">
        <v>88</v>
      </c>
      <c r="V13" s="18" t="s">
        <v>12</v>
      </c>
      <c r="W13" s="19">
        <f t="shared" si="7"/>
        <v>0</v>
      </c>
      <c r="X13" s="17" t="s">
        <v>88</v>
      </c>
      <c r="Y13" s="18" t="s">
        <v>2</v>
      </c>
      <c r="Z13" s="19" t="str">
        <f t="shared" si="8"/>
        <v>2</v>
      </c>
      <c r="AA13" s="17" t="s">
        <v>12</v>
      </c>
      <c r="AB13" s="18" t="s">
        <v>88</v>
      </c>
      <c r="AC13" s="19" t="str">
        <f t="shared" si="9"/>
        <v>3</v>
      </c>
      <c r="AD13" s="27"/>
      <c r="AE13" s="25"/>
      <c r="AF13" s="19"/>
      <c r="AG13" s="20">
        <f t="shared" si="10"/>
        <v>17</v>
      </c>
      <c r="AH13" s="21">
        <f>'10.Spieltag'!AJ21</f>
        <v>118</v>
      </c>
      <c r="AI13" s="28">
        <f>'10.Spieltag'!AK21</f>
        <v>5</v>
      </c>
      <c r="AJ13" s="23">
        <f t="shared" si="11"/>
        <v>135</v>
      </c>
      <c r="AK13" s="24">
        <f t="shared" si="12"/>
        <v>6</v>
      </c>
      <c r="AL13" s="1"/>
    </row>
    <row r="14" spans="1:41" ht="24.95" customHeight="1" thickBot="1" x14ac:dyDescent="0.25">
      <c r="A14" s="28">
        <f t="shared" si="0"/>
        <v>7</v>
      </c>
      <c r="B14" s="20" t="str">
        <f>'10.Spieltag'!B24</f>
        <v>UltraGE</v>
      </c>
      <c r="C14" s="17" t="s">
        <v>12</v>
      </c>
      <c r="D14" s="18" t="s">
        <v>88</v>
      </c>
      <c r="E14" s="77">
        <f t="shared" si="1"/>
        <v>12</v>
      </c>
      <c r="F14" s="17" t="s">
        <v>88</v>
      </c>
      <c r="G14" s="18" t="s">
        <v>12</v>
      </c>
      <c r="H14" s="19">
        <f t="shared" si="2"/>
        <v>0</v>
      </c>
      <c r="I14" s="17" t="s">
        <v>2</v>
      </c>
      <c r="J14" s="18" t="s">
        <v>88</v>
      </c>
      <c r="K14" s="19" t="str">
        <f t="shared" si="3"/>
        <v>2</v>
      </c>
      <c r="L14" s="17" t="s">
        <v>88</v>
      </c>
      <c r="M14" s="18" t="s">
        <v>12</v>
      </c>
      <c r="N14" s="19" t="str">
        <f t="shared" si="4"/>
        <v>2</v>
      </c>
      <c r="O14" s="17" t="s">
        <v>88</v>
      </c>
      <c r="P14" s="18" t="s">
        <v>12</v>
      </c>
      <c r="Q14" s="19">
        <f t="shared" si="5"/>
        <v>0</v>
      </c>
      <c r="R14" s="17" t="s">
        <v>12</v>
      </c>
      <c r="S14" s="18" t="s">
        <v>88</v>
      </c>
      <c r="T14" s="19">
        <f t="shared" si="6"/>
        <v>0</v>
      </c>
      <c r="U14" s="17" t="s">
        <v>12</v>
      </c>
      <c r="V14" s="18" t="s">
        <v>88</v>
      </c>
      <c r="W14" s="19" t="str">
        <f t="shared" si="7"/>
        <v>2</v>
      </c>
      <c r="X14" s="17" t="s">
        <v>12</v>
      </c>
      <c r="Y14" s="18" t="s">
        <v>88</v>
      </c>
      <c r="Z14" s="19">
        <f t="shared" si="8"/>
        <v>0</v>
      </c>
      <c r="AA14" s="17" t="s">
        <v>88</v>
      </c>
      <c r="AB14" s="18" t="s">
        <v>12</v>
      </c>
      <c r="AC14" s="19">
        <f t="shared" si="9"/>
        <v>0</v>
      </c>
      <c r="AD14" s="27"/>
      <c r="AE14" s="25"/>
      <c r="AF14" s="19"/>
      <c r="AG14" s="20">
        <f t="shared" si="10"/>
        <v>18</v>
      </c>
      <c r="AH14" s="21">
        <f>'10.Spieltag'!AJ24</f>
        <v>116</v>
      </c>
      <c r="AI14" s="28">
        <f>'10.Spieltag'!AK24</f>
        <v>6</v>
      </c>
      <c r="AJ14" s="23">
        <f t="shared" si="11"/>
        <v>134</v>
      </c>
      <c r="AK14" s="24">
        <f t="shared" si="12"/>
        <v>7</v>
      </c>
      <c r="AL14" s="1"/>
    </row>
    <row r="15" spans="1:41" ht="24.95" customHeight="1" thickBot="1" x14ac:dyDescent="0.25">
      <c r="A15" s="28">
        <f t="shared" si="0"/>
        <v>8</v>
      </c>
      <c r="B15" s="20" t="str">
        <f>'10.Spieltag'!B17</f>
        <v>Reinhold</v>
      </c>
      <c r="C15" s="17" t="s">
        <v>13</v>
      </c>
      <c r="D15" s="18" t="s">
        <v>12</v>
      </c>
      <c r="E15" s="77">
        <f t="shared" si="1"/>
        <v>8</v>
      </c>
      <c r="F15" s="17" t="s">
        <v>12</v>
      </c>
      <c r="G15" s="18" t="s">
        <v>88</v>
      </c>
      <c r="H15" s="19" t="str">
        <f t="shared" si="2"/>
        <v>2</v>
      </c>
      <c r="I15" s="17" t="s">
        <v>2</v>
      </c>
      <c r="J15" s="18" t="s">
        <v>2</v>
      </c>
      <c r="K15" s="19">
        <f t="shared" si="3"/>
        <v>0</v>
      </c>
      <c r="L15" s="17" t="s">
        <v>12</v>
      </c>
      <c r="M15" s="18" t="s">
        <v>12</v>
      </c>
      <c r="N15" s="19">
        <f t="shared" si="4"/>
        <v>0</v>
      </c>
      <c r="O15" s="17" t="s">
        <v>88</v>
      </c>
      <c r="P15" s="18" t="s">
        <v>88</v>
      </c>
      <c r="Q15" s="19" t="str">
        <f t="shared" si="5"/>
        <v>3</v>
      </c>
      <c r="R15" s="17" t="s">
        <v>2</v>
      </c>
      <c r="S15" s="18" t="s">
        <v>88</v>
      </c>
      <c r="T15" s="19">
        <f t="shared" si="6"/>
        <v>0</v>
      </c>
      <c r="U15" s="17" t="s">
        <v>88</v>
      </c>
      <c r="V15" s="18" t="s">
        <v>88</v>
      </c>
      <c r="W15" s="19">
        <f t="shared" si="7"/>
        <v>0</v>
      </c>
      <c r="X15" s="17" t="s">
        <v>88</v>
      </c>
      <c r="Y15" s="18" t="s">
        <v>2</v>
      </c>
      <c r="Z15" s="19" t="str">
        <f t="shared" si="8"/>
        <v>2</v>
      </c>
      <c r="AA15" s="17" t="s">
        <v>12</v>
      </c>
      <c r="AB15" s="18" t="s">
        <v>12</v>
      </c>
      <c r="AC15" s="19">
        <f t="shared" si="9"/>
        <v>0</v>
      </c>
      <c r="AD15" s="27"/>
      <c r="AE15" s="25"/>
      <c r="AF15" s="19"/>
      <c r="AG15" s="20">
        <f t="shared" si="10"/>
        <v>15</v>
      </c>
      <c r="AH15" s="21">
        <f>'10.Spieltag'!AJ17</f>
        <v>113</v>
      </c>
      <c r="AI15" s="28">
        <f>'10.Spieltag'!AK17</f>
        <v>8</v>
      </c>
      <c r="AJ15" s="23">
        <f t="shared" si="11"/>
        <v>128</v>
      </c>
      <c r="AK15" s="24">
        <f t="shared" si="12"/>
        <v>8</v>
      </c>
      <c r="AL15" s="1"/>
    </row>
    <row r="16" spans="1:41" ht="24.95" customHeight="1" thickBot="1" x14ac:dyDescent="0.25">
      <c r="A16" s="28">
        <f t="shared" si="0"/>
        <v>9</v>
      </c>
      <c r="B16" s="20" t="str">
        <f>'10.Spieltag'!B18</f>
        <v>Ricardo04</v>
      </c>
      <c r="C16" s="17" t="s">
        <v>12</v>
      </c>
      <c r="D16" s="18" t="s">
        <v>89</v>
      </c>
      <c r="E16" s="77">
        <f t="shared" si="1"/>
        <v>8</v>
      </c>
      <c r="F16" s="17" t="s">
        <v>12</v>
      </c>
      <c r="G16" s="18" t="s">
        <v>88</v>
      </c>
      <c r="H16" s="19" t="str">
        <f t="shared" si="2"/>
        <v>2</v>
      </c>
      <c r="I16" s="17" t="s">
        <v>12</v>
      </c>
      <c r="J16" s="18" t="s">
        <v>88</v>
      </c>
      <c r="K16" s="19" t="str">
        <f t="shared" si="3"/>
        <v>5</v>
      </c>
      <c r="L16" s="17" t="s">
        <v>88</v>
      </c>
      <c r="M16" s="18" t="s">
        <v>12</v>
      </c>
      <c r="N16" s="19" t="str">
        <f t="shared" si="4"/>
        <v>2</v>
      </c>
      <c r="O16" s="17" t="s">
        <v>88</v>
      </c>
      <c r="P16" s="18" t="s">
        <v>88</v>
      </c>
      <c r="Q16" s="19" t="str">
        <f t="shared" si="5"/>
        <v>3</v>
      </c>
      <c r="R16" s="17" t="s">
        <v>88</v>
      </c>
      <c r="S16" s="18" t="s">
        <v>89</v>
      </c>
      <c r="T16" s="19">
        <f t="shared" si="6"/>
        <v>0</v>
      </c>
      <c r="U16" s="17"/>
      <c r="V16" s="18"/>
      <c r="W16" s="19"/>
      <c r="X16" s="17"/>
      <c r="Y16" s="18"/>
      <c r="Z16" s="19"/>
      <c r="AA16" s="17" t="s">
        <v>88</v>
      </c>
      <c r="AB16" s="18" t="s">
        <v>12</v>
      </c>
      <c r="AC16" s="19">
        <f t="shared" si="9"/>
        <v>0</v>
      </c>
      <c r="AD16" s="27"/>
      <c r="AE16" s="25"/>
      <c r="AF16" s="19"/>
      <c r="AG16" s="20">
        <f t="shared" si="10"/>
        <v>20</v>
      </c>
      <c r="AH16" s="21">
        <f>'10.Spieltag'!AJ18</f>
        <v>107</v>
      </c>
      <c r="AI16" s="28">
        <f>'10.Spieltag'!AK18</f>
        <v>11</v>
      </c>
      <c r="AJ16" s="23">
        <f t="shared" si="11"/>
        <v>127</v>
      </c>
      <c r="AK16" s="24">
        <f t="shared" si="12"/>
        <v>9</v>
      </c>
      <c r="AL16" s="1"/>
    </row>
    <row r="17" spans="1:38" ht="24.95" customHeight="1" thickBot="1" x14ac:dyDescent="0.25">
      <c r="A17" s="28">
        <f t="shared" si="0"/>
        <v>10</v>
      </c>
      <c r="B17" s="20" t="str">
        <f>'10.Spieltag'!B10</f>
        <v>FlorianS04</v>
      </c>
      <c r="C17" s="17" t="s">
        <v>89</v>
      </c>
      <c r="D17" s="18" t="s">
        <v>12</v>
      </c>
      <c r="E17" s="19">
        <f t="shared" si="1"/>
        <v>0</v>
      </c>
      <c r="F17" s="17" t="s">
        <v>88</v>
      </c>
      <c r="G17" s="18" t="s">
        <v>89</v>
      </c>
      <c r="H17" s="19" t="str">
        <f t="shared" si="2"/>
        <v>2</v>
      </c>
      <c r="I17" s="17" t="s">
        <v>2</v>
      </c>
      <c r="J17" s="18" t="s">
        <v>88</v>
      </c>
      <c r="K17" s="19" t="str">
        <f t="shared" si="3"/>
        <v>2</v>
      </c>
      <c r="L17" s="17" t="s">
        <v>12</v>
      </c>
      <c r="M17" s="18" t="s">
        <v>12</v>
      </c>
      <c r="N17" s="19">
        <f t="shared" si="4"/>
        <v>0</v>
      </c>
      <c r="O17" s="17" t="s">
        <v>88</v>
      </c>
      <c r="P17" s="18" t="s">
        <v>2</v>
      </c>
      <c r="Q17" s="19">
        <f t="shared" si="5"/>
        <v>0</v>
      </c>
      <c r="R17" s="17" t="s">
        <v>12</v>
      </c>
      <c r="S17" s="18" t="s">
        <v>88</v>
      </c>
      <c r="T17" s="19">
        <f t="shared" si="6"/>
        <v>0</v>
      </c>
      <c r="U17" s="17"/>
      <c r="V17" s="18"/>
      <c r="W17" s="19"/>
      <c r="X17" s="17"/>
      <c r="Y17" s="18"/>
      <c r="Z17" s="19"/>
      <c r="AA17" s="17" t="s">
        <v>88</v>
      </c>
      <c r="AB17" s="18" t="s">
        <v>12</v>
      </c>
      <c r="AC17" s="19">
        <f t="shared" si="9"/>
        <v>0</v>
      </c>
      <c r="AD17" s="27"/>
      <c r="AE17" s="25"/>
      <c r="AF17" s="19"/>
      <c r="AG17" s="20">
        <f t="shared" si="10"/>
        <v>4</v>
      </c>
      <c r="AH17" s="21">
        <f>'10.Spieltag'!AJ10</f>
        <v>122</v>
      </c>
      <c r="AI17" s="28">
        <f>'10.Spieltag'!AK10</f>
        <v>2</v>
      </c>
      <c r="AJ17" s="23">
        <f t="shared" si="11"/>
        <v>126</v>
      </c>
      <c r="AK17" s="24">
        <f t="shared" si="12"/>
        <v>10</v>
      </c>
      <c r="AL17" s="1"/>
    </row>
    <row r="18" spans="1:38" ht="24.95" customHeight="1" thickBot="1" x14ac:dyDescent="0.25">
      <c r="A18" s="28">
        <f t="shared" si="0"/>
        <v>11</v>
      </c>
      <c r="B18" s="78" t="str">
        <f>'10.Spieltag'!B13</f>
        <v>Lola04</v>
      </c>
      <c r="C18" s="17" t="s">
        <v>2</v>
      </c>
      <c r="D18" s="18" t="s">
        <v>88</v>
      </c>
      <c r="E18" s="77">
        <f t="shared" si="1"/>
        <v>8</v>
      </c>
      <c r="F18" s="17" t="s">
        <v>12</v>
      </c>
      <c r="G18" s="18" t="s">
        <v>88</v>
      </c>
      <c r="H18" s="19" t="str">
        <f t="shared" si="2"/>
        <v>2</v>
      </c>
      <c r="I18" s="17" t="s">
        <v>2</v>
      </c>
      <c r="J18" s="18" t="s">
        <v>89</v>
      </c>
      <c r="K18" s="19" t="str">
        <f t="shared" si="3"/>
        <v>2</v>
      </c>
      <c r="L18" s="17" t="s">
        <v>88</v>
      </c>
      <c r="M18" s="18" t="s">
        <v>89</v>
      </c>
      <c r="N18" s="19">
        <f t="shared" si="4"/>
        <v>0</v>
      </c>
      <c r="O18" s="17" t="s">
        <v>12</v>
      </c>
      <c r="P18" s="18" t="s">
        <v>88</v>
      </c>
      <c r="Q18" s="19">
        <f t="shared" si="5"/>
        <v>0</v>
      </c>
      <c r="R18" s="17" t="s">
        <v>88</v>
      </c>
      <c r="S18" s="18" t="s">
        <v>89</v>
      </c>
      <c r="T18" s="19">
        <f t="shared" si="6"/>
        <v>0</v>
      </c>
      <c r="U18" s="17"/>
      <c r="V18" s="18"/>
      <c r="W18" s="19"/>
      <c r="X18" s="17"/>
      <c r="Y18" s="18"/>
      <c r="Z18" s="19"/>
      <c r="AA18" s="17" t="s">
        <v>12</v>
      </c>
      <c r="AB18" s="18" t="s">
        <v>88</v>
      </c>
      <c r="AC18" s="19" t="str">
        <f t="shared" si="9"/>
        <v>3</v>
      </c>
      <c r="AD18" s="27"/>
      <c r="AE18" s="25"/>
      <c r="AF18" s="19"/>
      <c r="AG18" s="20">
        <f t="shared" si="10"/>
        <v>15</v>
      </c>
      <c r="AH18" s="21">
        <f>'10.Spieltag'!AJ13</f>
        <v>106</v>
      </c>
      <c r="AI18" s="28">
        <f>'10.Spieltag'!AK13</f>
        <v>12</v>
      </c>
      <c r="AJ18" s="23">
        <f t="shared" si="11"/>
        <v>121</v>
      </c>
      <c r="AK18" s="24">
        <f t="shared" si="12"/>
        <v>11</v>
      </c>
      <c r="AL18" s="1"/>
    </row>
    <row r="19" spans="1:38" ht="24.95" customHeight="1" thickBot="1" x14ac:dyDescent="0.25">
      <c r="A19" s="28">
        <f t="shared" si="0"/>
        <v>12</v>
      </c>
      <c r="B19" s="20" t="str">
        <f>'10.Spieltag'!B20</f>
        <v>schmiddi04</v>
      </c>
      <c r="C19" s="17" t="s">
        <v>88</v>
      </c>
      <c r="D19" s="18" t="s">
        <v>89</v>
      </c>
      <c r="E19" s="77">
        <f t="shared" si="1"/>
        <v>12</v>
      </c>
      <c r="F19" s="17" t="s">
        <v>2</v>
      </c>
      <c r="G19" s="18" t="s">
        <v>89</v>
      </c>
      <c r="H19" s="19" t="str">
        <f t="shared" si="2"/>
        <v>2</v>
      </c>
      <c r="I19" s="17" t="s">
        <v>88</v>
      </c>
      <c r="J19" s="18" t="s">
        <v>88</v>
      </c>
      <c r="K19" s="19">
        <f t="shared" si="3"/>
        <v>0</v>
      </c>
      <c r="L19" s="17" t="s">
        <v>89</v>
      </c>
      <c r="M19" s="18" t="s">
        <v>88</v>
      </c>
      <c r="N19" s="19" t="str">
        <f t="shared" si="4"/>
        <v>2</v>
      </c>
      <c r="O19" s="17" t="s">
        <v>88</v>
      </c>
      <c r="P19" s="18" t="s">
        <v>89</v>
      </c>
      <c r="Q19" s="19">
        <f t="shared" si="5"/>
        <v>0</v>
      </c>
      <c r="R19" s="17" t="s">
        <v>89</v>
      </c>
      <c r="S19" s="18" t="s">
        <v>89</v>
      </c>
      <c r="T19" s="19">
        <f t="shared" si="6"/>
        <v>0</v>
      </c>
      <c r="U19" s="17" t="s">
        <v>12</v>
      </c>
      <c r="V19" s="18" t="s">
        <v>88</v>
      </c>
      <c r="W19" s="19" t="str">
        <f>IF(OR(EXACT($U$7,U19)*(EXACT($V$7,V19)))=TRUE,$AO$9,IF(($V$7-$U$7=V19-U19),$AO$8,IF(OR(EXACT($U$7&gt;$V$7,U19&gt;V19)*EXACT($U$7=$V$7,U19=V19)*EXACT($U$7&lt;$V$7,U19&lt;V19)),$AO$7,0)))</f>
        <v>2</v>
      </c>
      <c r="X19" s="17" t="s">
        <v>89</v>
      </c>
      <c r="Y19" s="18" t="s">
        <v>88</v>
      </c>
      <c r="Z19" s="19" t="str">
        <f>IF(OR(EXACT($X$7,X19)*(EXACT($Y$7,Y19)))=TRUE,$AO$9,IF(($Y$7-$X$7=Y19-X19),$AO$8,IF(OR(EXACT($X$7&gt;$Y$7,X19&gt;Y19)*EXACT($X$7=$Y$7,X19=Y19)*EXACT($X$7&lt;$Y$7,X19&lt;Y19)),$AO$7,0)))</f>
        <v>2</v>
      </c>
      <c r="AA19" s="17" t="s">
        <v>88</v>
      </c>
      <c r="AB19" s="18" t="s">
        <v>88</v>
      </c>
      <c r="AC19" s="19">
        <f t="shared" si="9"/>
        <v>0</v>
      </c>
      <c r="AD19" s="27"/>
      <c r="AE19" s="25"/>
      <c r="AF19" s="19"/>
      <c r="AG19" s="20">
        <f t="shared" si="10"/>
        <v>20</v>
      </c>
      <c r="AH19" s="21">
        <f>'10.Spieltag'!AJ20</f>
        <v>100</v>
      </c>
      <c r="AI19" s="28">
        <f>'10.Spieltag'!AK20</f>
        <v>14</v>
      </c>
      <c r="AJ19" s="23">
        <f t="shared" si="11"/>
        <v>120</v>
      </c>
      <c r="AK19" s="24">
        <f t="shared" si="12"/>
        <v>12</v>
      </c>
      <c r="AL19" s="1"/>
    </row>
    <row r="20" spans="1:38" ht="24.95" customHeight="1" thickBot="1" x14ac:dyDescent="0.25">
      <c r="A20" s="28">
        <f t="shared" si="0"/>
        <v>12</v>
      </c>
      <c r="B20" s="78" t="str">
        <f>'10.Spieltag'!B23</f>
        <v>Thomas Bülles</v>
      </c>
      <c r="C20" s="17" t="s">
        <v>89</v>
      </c>
      <c r="D20" s="18" t="s">
        <v>12</v>
      </c>
      <c r="E20" s="19">
        <f t="shared" si="1"/>
        <v>0</v>
      </c>
      <c r="F20" s="17" t="s">
        <v>88</v>
      </c>
      <c r="G20" s="18" t="s">
        <v>89</v>
      </c>
      <c r="H20" s="19" t="str">
        <f t="shared" si="2"/>
        <v>2</v>
      </c>
      <c r="I20" s="17" t="s">
        <v>12</v>
      </c>
      <c r="J20" s="18" t="s">
        <v>89</v>
      </c>
      <c r="K20" s="19" t="str">
        <f t="shared" si="3"/>
        <v>2</v>
      </c>
      <c r="L20" s="17" t="s">
        <v>12</v>
      </c>
      <c r="M20" s="18" t="s">
        <v>12</v>
      </c>
      <c r="N20" s="19">
        <f t="shared" si="4"/>
        <v>0</v>
      </c>
      <c r="O20" s="17" t="s">
        <v>12</v>
      </c>
      <c r="P20" s="18" t="s">
        <v>88</v>
      </c>
      <c r="Q20" s="19">
        <f t="shared" si="5"/>
        <v>0</v>
      </c>
      <c r="R20" s="17" t="s">
        <v>12</v>
      </c>
      <c r="S20" s="18" t="s">
        <v>88</v>
      </c>
      <c r="T20" s="19">
        <f t="shared" si="6"/>
        <v>0</v>
      </c>
      <c r="U20" s="17" t="s">
        <v>12</v>
      </c>
      <c r="V20" s="18" t="s">
        <v>88</v>
      </c>
      <c r="W20" s="19" t="str">
        <f>IF(OR(EXACT($U$7,U20)*(EXACT($V$7,V20)))=TRUE,$AO$9,IF(($V$7-$U$7=V20-U20),$AO$8,IF(OR(EXACT($U$7&gt;$V$7,U20&gt;V20)*EXACT($U$7=$V$7,U20=V20)*EXACT($U$7&lt;$V$7,U20&lt;V20)),$AO$7,0)))</f>
        <v>2</v>
      </c>
      <c r="X20" s="17" t="s">
        <v>88</v>
      </c>
      <c r="Y20" s="18" t="s">
        <v>89</v>
      </c>
      <c r="Z20" s="19">
        <f>IF(OR(EXACT($X$7,X20)*(EXACT($Y$7,Y20)))=TRUE,$AO$9,IF(($Y$7-$X$7=Y20-X20),$AO$8,IF(OR(EXACT($X$7&gt;$Y$7,X20&gt;Y20)*EXACT($X$7=$Y$7,X20=Y20)*EXACT($X$7&lt;$Y$7,X20&lt;Y20)),$AO$7,0)))</f>
        <v>0</v>
      </c>
      <c r="AA20" s="17" t="s">
        <v>12</v>
      </c>
      <c r="AB20" s="18" t="s">
        <v>88</v>
      </c>
      <c r="AC20" s="19" t="str">
        <f t="shared" si="9"/>
        <v>3</v>
      </c>
      <c r="AD20" s="27"/>
      <c r="AE20" s="25"/>
      <c r="AF20" s="19"/>
      <c r="AG20" s="20">
        <f t="shared" si="10"/>
        <v>9</v>
      </c>
      <c r="AH20" s="21">
        <f>'10.Spieltag'!AJ23</f>
        <v>111</v>
      </c>
      <c r="AI20" s="28">
        <f>'10.Spieltag'!AK23</f>
        <v>10</v>
      </c>
      <c r="AJ20" s="23">
        <f t="shared" si="11"/>
        <v>120</v>
      </c>
      <c r="AK20" s="24">
        <f t="shared" si="12"/>
        <v>12</v>
      </c>
      <c r="AL20" s="1"/>
    </row>
    <row r="21" spans="1:38" ht="24.95" customHeight="1" thickBot="1" x14ac:dyDescent="0.25">
      <c r="A21" s="28">
        <f t="shared" si="0"/>
        <v>14</v>
      </c>
      <c r="B21" s="20" t="str">
        <f>'10.Spieltag'!B8</f>
        <v>atschi91</v>
      </c>
      <c r="C21" s="17" t="s">
        <v>12</v>
      </c>
      <c r="D21" s="18" t="s">
        <v>89</v>
      </c>
      <c r="E21" s="77">
        <f t="shared" si="1"/>
        <v>8</v>
      </c>
      <c r="F21" s="17" t="s">
        <v>12</v>
      </c>
      <c r="G21" s="18" t="s">
        <v>88</v>
      </c>
      <c r="H21" s="19" t="str">
        <f t="shared" si="2"/>
        <v>2</v>
      </c>
      <c r="I21" s="17" t="s">
        <v>12</v>
      </c>
      <c r="J21" s="18" t="s">
        <v>89</v>
      </c>
      <c r="K21" s="19" t="str">
        <f t="shared" si="3"/>
        <v>2</v>
      </c>
      <c r="L21" s="17" t="s">
        <v>12</v>
      </c>
      <c r="M21" s="18" t="s">
        <v>88</v>
      </c>
      <c r="N21" s="19">
        <f t="shared" si="4"/>
        <v>0</v>
      </c>
      <c r="O21" s="17" t="s">
        <v>12</v>
      </c>
      <c r="P21" s="18" t="s">
        <v>88</v>
      </c>
      <c r="Q21" s="19">
        <f t="shared" si="5"/>
        <v>0</v>
      </c>
      <c r="R21" s="17" t="s">
        <v>12</v>
      </c>
      <c r="S21" s="18" t="s">
        <v>88</v>
      </c>
      <c r="T21" s="19">
        <f t="shared" si="6"/>
        <v>0</v>
      </c>
      <c r="U21" s="17" t="s">
        <v>89</v>
      </c>
      <c r="V21" s="18" t="s">
        <v>12</v>
      </c>
      <c r="W21" s="19">
        <f>IF(OR(EXACT($U$7,U21)*(EXACT($V$7,V21)))=TRUE,$AO$9,IF(($V$7-$U$7=V21-U21),$AO$8,IF(OR(EXACT($U$7&gt;$V$7,U21&gt;V21)*EXACT($U$7=$V$7,U21=V21)*EXACT($U$7&lt;$V$7,U21&lt;V21)),$AO$7,0)))</f>
        <v>0</v>
      </c>
      <c r="X21" s="17" t="s">
        <v>88</v>
      </c>
      <c r="Y21" s="18" t="s">
        <v>88</v>
      </c>
      <c r="Z21" s="19">
        <f>IF(OR(EXACT($X$7,X21)*(EXACT($Y$7,Y21)))=TRUE,$AO$9,IF(($Y$7-$X$7=Y21-X21),$AO$8,IF(OR(EXACT($X$7&gt;$Y$7,X21&gt;Y21)*EXACT($X$7=$Y$7,X21=Y21)*EXACT($X$7&lt;$Y$7,X21&lt;Y21)),$AO$7,0)))</f>
        <v>0</v>
      </c>
      <c r="AA21" s="17"/>
      <c r="AB21" s="18"/>
      <c r="AC21" s="19">
        <f t="shared" si="9"/>
        <v>0</v>
      </c>
      <c r="AD21" s="27"/>
      <c r="AE21" s="25"/>
      <c r="AF21" s="19"/>
      <c r="AG21" s="20">
        <f t="shared" si="10"/>
        <v>12</v>
      </c>
      <c r="AH21" s="21">
        <f>'10.Spieltag'!AJ8</f>
        <v>100</v>
      </c>
      <c r="AI21" s="28">
        <f>'10.Spieltag'!AK8</f>
        <v>14</v>
      </c>
      <c r="AJ21" s="23">
        <f t="shared" si="11"/>
        <v>112</v>
      </c>
      <c r="AK21" s="24">
        <f t="shared" si="12"/>
        <v>14</v>
      </c>
      <c r="AL21" s="1"/>
    </row>
    <row r="22" spans="1:38" ht="24.95" customHeight="1" thickBot="1" x14ac:dyDescent="0.25">
      <c r="A22" s="28">
        <f t="shared" si="0"/>
        <v>15</v>
      </c>
      <c r="B22" s="20" t="str">
        <f>'10.Spieltag'!B12</f>
        <v>jupp04</v>
      </c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19"/>
      <c r="O22" s="17"/>
      <c r="P22" s="18"/>
      <c r="Q22" s="19"/>
      <c r="R22" s="17"/>
      <c r="S22" s="18"/>
      <c r="T22" s="19"/>
      <c r="U22" s="17"/>
      <c r="V22" s="18"/>
      <c r="W22" s="19"/>
      <c r="X22" s="17"/>
      <c r="Y22" s="18"/>
      <c r="Z22" s="19"/>
      <c r="AA22" s="17"/>
      <c r="AB22" s="18"/>
      <c r="AC22" s="19"/>
      <c r="AD22" s="26"/>
      <c r="AE22" s="25"/>
      <c r="AF22" s="19"/>
      <c r="AG22" s="20">
        <f t="shared" si="10"/>
        <v>0</v>
      </c>
      <c r="AH22" s="21">
        <f>'10.Spieltag'!AJ12</f>
        <v>101</v>
      </c>
      <c r="AI22" s="28">
        <f>'10.Spieltag'!AK12</f>
        <v>13</v>
      </c>
      <c r="AJ22" s="23">
        <f t="shared" si="11"/>
        <v>101</v>
      </c>
      <c r="AK22" s="24">
        <f t="shared" si="12"/>
        <v>15</v>
      </c>
      <c r="AL22" s="1"/>
    </row>
    <row r="23" spans="1:38" ht="24.95" customHeight="1" thickBot="1" x14ac:dyDescent="0.25">
      <c r="A23" s="28">
        <f t="shared" si="0"/>
        <v>16</v>
      </c>
      <c r="B23" s="20" t="str">
        <f>'10.Spieltag'!B16</f>
        <v>Nico1904</v>
      </c>
      <c r="C23" s="17" t="s">
        <v>12</v>
      </c>
      <c r="D23" s="18" t="s">
        <v>88</v>
      </c>
      <c r="E23" s="77">
        <f>IF(OR(EXACT($C$7,C23)*(EXACT($D$7,D23)))=TRUE,$AO$9,IF(($D$7-$C$7=D23-C23),$AO$8,IF(OR(EXACT($C$7&gt;$D$7,C23&gt;D23)*EXACT($C$7=$D$7,C23=D23)*EXACT($C$7&lt;$D$7,C23&lt;D23)),$AO$7,0)))*4</f>
        <v>12</v>
      </c>
      <c r="F23" s="17" t="s">
        <v>88</v>
      </c>
      <c r="G23" s="18" t="s">
        <v>12</v>
      </c>
      <c r="H23" s="19">
        <f>IF(OR(EXACT($F$7,F23)*(EXACT($G$7,G23)))=TRUE,$AO$9,IF(($G$7-$F$7=G23-F23),$AO$8,IF(OR(EXACT($F$7&gt;$G$7,F23&gt;G23)*EXACT($F$7=$G$7,F23=G23)*EXACT($F$7&lt;$G$7,F23&lt;G23)),$AO$7,0)))</f>
        <v>0</v>
      </c>
      <c r="I23" s="17" t="s">
        <v>12</v>
      </c>
      <c r="J23" s="18" t="s">
        <v>88</v>
      </c>
      <c r="K23" s="19" t="str">
        <f>IF(OR(EXACT($I$7,I23)*(EXACT($J$7,J23)))=TRUE,$AO$9,IF(($J$7-$I$7=J23-I23),$AO$8,IF(OR(EXACT($I$7&gt;$J$7,I23&gt;J23)*EXACT($I$7=$J$7,I23=J23)*EXACT($I$7&lt;$J$7,I23&lt;J23)),$AO$7,0)))</f>
        <v>5</v>
      </c>
      <c r="L23" s="17" t="s">
        <v>88</v>
      </c>
      <c r="M23" s="18" t="s">
        <v>89</v>
      </c>
      <c r="N23" s="19">
        <f>IF(OR(EXACT($L$7,L23)*(EXACT($M$7,M23)))=TRUE,$AO$9,IF(($M$7-$L$7=M23-L23),$AO$8,IF(OR(EXACT($L$7&gt;$M$7,L23&gt;M23)*EXACT($L$7=$M$7,L23=M23)*EXACT($L$7&lt;$M$7,L23&lt;M23)),$AO$7,0)))</f>
        <v>0</v>
      </c>
      <c r="O23" s="17" t="s">
        <v>88</v>
      </c>
      <c r="P23" s="18" t="s">
        <v>2</v>
      </c>
      <c r="Q23" s="19">
        <f>IF(OR(EXACT($O$7,O23)*(EXACT($P$7,P23)))=TRUE,$AO$9,IF(($P$7-$O$7=P23-O23),$AO$8,IF(OR(EXACT($O$7&gt;$P$7,O23&gt;P23)*EXACT($O$7=$P$7,O23=P23)*EXACT($O$7&lt;$P$7,O23&lt;P23)),$AO$7,0)))</f>
        <v>0</v>
      </c>
      <c r="R23" s="17" t="s">
        <v>88</v>
      </c>
      <c r="S23" s="18" t="s">
        <v>88</v>
      </c>
      <c r="T23" s="19">
        <f>IF(OR(EXACT($R$7,R23)*(EXACT($S$7,S23)))=TRUE,$AO$9,IF(($S$7-$R$7=S23-R23),$AO$8,IF(OR(EXACT($R$7&gt;$S$7,R23&gt;S23)*EXACT($R$7=$S$7,R23=S23)*EXACT($R$7&lt;$S$7,R23&lt;S23)),$AO$7,0)))</f>
        <v>0</v>
      </c>
      <c r="U23" s="17" t="s">
        <v>88</v>
      </c>
      <c r="V23" s="18" t="s">
        <v>89</v>
      </c>
      <c r="W23" s="19" t="str">
        <f>IF(OR(EXACT($U$7,U23)*(EXACT($V$7,V23)))=TRUE,$AO$9,IF(($V$7-$U$7=V23-U23),$AO$8,IF(OR(EXACT($U$7&gt;$V$7,U23&gt;V23)*EXACT($U$7=$V$7,U23=V23)*EXACT($U$7&lt;$V$7,U23&lt;V23)),$AO$7,0)))</f>
        <v>2</v>
      </c>
      <c r="X23" s="17" t="s">
        <v>89</v>
      </c>
      <c r="Y23" s="18" t="s">
        <v>2</v>
      </c>
      <c r="Z23" s="19" t="str">
        <f>IF(OR(EXACT($X$7,X23)*(EXACT($Y$7,Y23)))=TRUE,$AO$9,IF(($Y$7-$X$7=Y23-X23),$AO$8,IF(OR(EXACT($X$7&gt;$Y$7,X23&gt;Y23)*EXACT($X$7=$Y$7,X23=Y23)*EXACT($X$7&lt;$Y$7,X23&lt;Y23)),$AO$7,0)))</f>
        <v>3</v>
      </c>
      <c r="AA23" s="17" t="s">
        <v>88</v>
      </c>
      <c r="AB23" s="18" t="s">
        <v>12</v>
      </c>
      <c r="AC23" s="19">
        <f>IF(OR(EXACT($AA$7,AA23)*(EXACT($AB$7,AB23)))=TRUE,$AO$9,IF(($AB$7-$AA$7=AB23-AA23),$AO$8,IF(OR(EXACT($AA$7&gt;$AB$7,AA23&gt;AB23)*EXACT($AA$7=$AB$7,AA23=AB23)*EXACT($AA$7&lt;$AB$7,AA23&lt;AB23)),$AO$7,0)))</f>
        <v>0</v>
      </c>
      <c r="AD23" s="27"/>
      <c r="AE23" s="25"/>
      <c r="AF23" s="19"/>
      <c r="AG23" s="20">
        <f t="shared" si="10"/>
        <v>22</v>
      </c>
      <c r="AH23" s="21">
        <f>'10.Spieltag'!AJ16</f>
        <v>33</v>
      </c>
      <c r="AI23" s="28">
        <f>'10.Spieltag'!AK16</f>
        <v>16</v>
      </c>
      <c r="AJ23" s="23">
        <f t="shared" si="11"/>
        <v>55</v>
      </c>
      <c r="AK23" s="24">
        <f t="shared" si="12"/>
        <v>16</v>
      </c>
      <c r="AL23" s="1"/>
    </row>
    <row r="24" spans="1:38" ht="24.95" customHeight="1" thickBot="1" x14ac:dyDescent="0.25">
      <c r="A24" s="28">
        <f t="shared" si="0"/>
        <v>17</v>
      </c>
      <c r="B24" s="20" t="str">
        <f>'10.Spieltag'!B19</f>
        <v>Schalt04</v>
      </c>
      <c r="C24" s="17"/>
      <c r="D24" s="18"/>
      <c r="E24" s="81"/>
      <c r="F24" s="17"/>
      <c r="G24" s="18"/>
      <c r="H24" s="19"/>
      <c r="I24" s="17"/>
      <c r="J24" s="18"/>
      <c r="K24" s="19"/>
      <c r="L24" s="17"/>
      <c r="M24" s="18"/>
      <c r="N24" s="19"/>
      <c r="O24" s="17"/>
      <c r="P24" s="18"/>
      <c r="Q24" s="19"/>
      <c r="R24" s="17"/>
      <c r="S24" s="18"/>
      <c r="T24" s="19"/>
      <c r="U24" s="17"/>
      <c r="V24" s="18"/>
      <c r="W24" s="19"/>
      <c r="X24" s="17"/>
      <c r="Y24" s="18"/>
      <c r="Z24" s="19"/>
      <c r="AA24" s="17"/>
      <c r="AB24" s="18"/>
      <c r="AC24" s="19"/>
      <c r="AD24" s="27"/>
      <c r="AE24" s="25"/>
      <c r="AF24" s="19"/>
      <c r="AG24" s="20">
        <f t="shared" si="10"/>
        <v>0</v>
      </c>
      <c r="AH24" s="21">
        <f>'10.Spieltag'!AJ19</f>
        <v>7</v>
      </c>
      <c r="AI24" s="28">
        <f>'10.Spieltag'!AK19</f>
        <v>17</v>
      </c>
      <c r="AJ24" s="23">
        <f t="shared" si="11"/>
        <v>7</v>
      </c>
      <c r="AK24" s="24">
        <f t="shared" si="12"/>
        <v>17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4">
    <sortCondition ref="A8:A24"/>
  </sortState>
  <phoneticPr fontId="0" type="noConversion"/>
  <conditionalFormatting sqref="A1:A3 A5:A26 A31:A1048576">
    <cfRule type="colorScale" priority="99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22" priority="6">
      <formula>($AG8&gt;40)</formula>
    </cfRule>
  </conditionalFormatting>
  <conditionalFormatting sqref="C4 I4 L4 O4 R4 U4 X4 C6 F6 L6 O6 R6 U6 AA6">
    <cfRule type="cellIs" dxfId="121" priority="3" operator="equal">
      <formula>"Schalke 04"</formula>
    </cfRule>
  </conditionalFormatting>
  <conditionalFormatting sqref="F4 AA4 I6 X6">
    <cfRule type="cellIs" dxfId="120" priority="2" operator="equal">
      <formula>"Schalke 04"</formula>
    </cfRule>
  </conditionalFormatting>
  <conditionalFormatting sqref="AG1:AG26 AG28:AG1048576">
    <cfRule type="top10" dxfId="119" priority="1520" rank="3"/>
  </conditionalFormatting>
  <conditionalFormatting sqref="AI8:AI26">
    <cfRule type="colorScale" priority="135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18" priority="999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O104"/>
  <sheetViews>
    <sheetView workbookViewId="0">
      <selection activeCell="AA6" sqref="AA6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E1" s="65"/>
      <c r="AF1" s="65"/>
      <c r="AK1" s="31"/>
    </row>
    <row r="2" spans="1:41" ht="12" x14ac:dyDescent="0.2">
      <c r="B2" s="16"/>
      <c r="F2" s="1"/>
      <c r="I2" s="13"/>
      <c r="AE2" s="66"/>
      <c r="AF2" s="66"/>
    </row>
    <row r="3" spans="1:41" ht="12" x14ac:dyDescent="0.2">
      <c r="B3" s="16"/>
      <c r="AE3" s="65"/>
      <c r="AF3" s="65"/>
    </row>
    <row r="4" spans="1:41" ht="16.5" thickBot="1" x14ac:dyDescent="0.3">
      <c r="A4" s="2" t="s">
        <v>25</v>
      </c>
      <c r="B4" s="16"/>
      <c r="C4" s="16" t="s">
        <v>72</v>
      </c>
      <c r="F4" s="16" t="s">
        <v>73</v>
      </c>
      <c r="I4" s="16" t="s">
        <v>76</v>
      </c>
      <c r="L4" s="16" t="s">
        <v>78</v>
      </c>
      <c r="O4" s="16" t="s">
        <v>79</v>
      </c>
      <c r="R4" s="16" t="s">
        <v>82</v>
      </c>
      <c r="U4" s="16" t="s">
        <v>83</v>
      </c>
      <c r="X4" s="16" t="s">
        <v>86</v>
      </c>
      <c r="AA4" s="16" t="s">
        <v>87</v>
      </c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80</v>
      </c>
      <c r="F6" s="16" t="s">
        <v>85</v>
      </c>
      <c r="I6" s="16" t="s">
        <v>75</v>
      </c>
      <c r="L6" s="16" t="s">
        <v>81</v>
      </c>
      <c r="O6" s="16" t="s">
        <v>84</v>
      </c>
      <c r="R6" s="16" t="s">
        <v>67</v>
      </c>
      <c r="U6" s="16" t="s">
        <v>11</v>
      </c>
      <c r="X6" s="16" t="s">
        <v>74</v>
      </c>
      <c r="AA6" s="16" t="s">
        <v>77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</v>
      </c>
      <c r="B8" s="20" t="str">
        <f>'11.Spieltag'!B8</f>
        <v>Delze1312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9">E8+H8+K8+N8+Q8+T8+W8+Z8+AC8+AF8</f>
        <v>45</v>
      </c>
      <c r="AH8" s="21">
        <f>'11.Spieltag'!AJ8</f>
        <v>156</v>
      </c>
      <c r="AI8" s="28">
        <f>'11.Spieltag'!AK8</f>
        <v>1</v>
      </c>
      <c r="AJ8" s="23">
        <f t="shared" ref="AJ8:AJ19" si="10">AG8+AH8</f>
        <v>201</v>
      </c>
      <c r="AK8" s="24">
        <f t="shared" ref="AK8:AK24" si="11">RANK(AJ8,$AJ$8:$AJ$26)</f>
        <v>1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'11.Spieltag'!B9</f>
        <v>Master1</v>
      </c>
      <c r="C9" s="17"/>
      <c r="D9" s="18"/>
      <c r="E9" s="19" t="str">
        <f t="shared" ref="E9:E24" si="12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4" si="13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4" si="14">IF(OR(EXACT($I$7,I9)*(EXACT($J$7,J9)))=TRUE,$AO$9,IF(($J$7-$I$7=J9-I9),$AO$8,IF(OR(EXACT($I$7&gt;$J$7,I9&gt;J9)*EXACT($I$7=$J$7,I9=J9)*EXACT($I$7&lt;$J$7,I9&lt;J9)),$AO$7,0)))</f>
        <v>5</v>
      </c>
      <c r="L9" s="17"/>
      <c r="M9" s="18"/>
      <c r="N9" s="19" t="str">
        <f t="shared" ref="N9:N24" si="15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4" si="16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4" si="17">IF(OR(EXACT($R$7,R9)*(EXACT($S$7,S9)))=TRUE,$AO$9,IF(($S$7-$R$7=S9-R9),$AO$8,IF(OR(EXACT($R$7&gt;$S$7,R9&gt;S9)*EXACT($R$7=$S$7,R9=S9)*EXACT($R$7&lt;$S$7,R9&lt;S9)),$AO$7,0)))</f>
        <v>5</v>
      </c>
      <c r="U9" s="17"/>
      <c r="V9" s="18"/>
      <c r="W9" s="19" t="str">
        <f t="shared" ref="W9:W24" si="18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4" si="19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4" si="20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9"/>
        <v>45</v>
      </c>
      <c r="AH9" s="21">
        <f>'11.Spieltag'!AJ9</f>
        <v>146</v>
      </c>
      <c r="AI9" s="28">
        <f>'11.Spieltag'!AK9</f>
        <v>2</v>
      </c>
      <c r="AJ9" s="23">
        <f t="shared" si="10"/>
        <v>191</v>
      </c>
      <c r="AK9" s="24">
        <f t="shared" si="11"/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3</v>
      </c>
      <c r="B10" s="20" t="str">
        <f>'11.Spieltag'!B10</f>
        <v>Franzi04</v>
      </c>
      <c r="C10" s="17"/>
      <c r="D10" s="18"/>
      <c r="E10" s="19" t="str">
        <f t="shared" si="12"/>
        <v>5</v>
      </c>
      <c r="F10" s="17"/>
      <c r="G10" s="18"/>
      <c r="H10" s="19" t="str">
        <f t="shared" si="13"/>
        <v>5</v>
      </c>
      <c r="I10" s="17"/>
      <c r="J10" s="18"/>
      <c r="K10" s="19" t="str">
        <f t="shared" si="14"/>
        <v>5</v>
      </c>
      <c r="L10" s="17"/>
      <c r="M10" s="18"/>
      <c r="N10" s="19" t="str">
        <f t="shared" si="15"/>
        <v>5</v>
      </c>
      <c r="O10" s="17"/>
      <c r="P10" s="18"/>
      <c r="Q10" s="19" t="str">
        <f t="shared" si="16"/>
        <v>5</v>
      </c>
      <c r="R10" s="17"/>
      <c r="S10" s="18"/>
      <c r="T10" s="19" t="str">
        <f t="shared" si="17"/>
        <v>5</v>
      </c>
      <c r="U10" s="17"/>
      <c r="V10" s="18"/>
      <c r="W10" s="19" t="str">
        <f t="shared" si="18"/>
        <v>5</v>
      </c>
      <c r="X10" s="17"/>
      <c r="Y10" s="18"/>
      <c r="Z10" s="19" t="str">
        <f t="shared" si="19"/>
        <v>5</v>
      </c>
      <c r="AA10" s="17"/>
      <c r="AB10" s="18"/>
      <c r="AC10" s="19" t="str">
        <f t="shared" si="20"/>
        <v>5</v>
      </c>
      <c r="AD10" s="27"/>
      <c r="AE10" s="25"/>
      <c r="AF10" s="19"/>
      <c r="AG10" s="20">
        <f t="shared" si="9"/>
        <v>45</v>
      </c>
      <c r="AH10" s="21">
        <f>'11.Spieltag'!AJ10</f>
        <v>139</v>
      </c>
      <c r="AI10" s="28">
        <f>'11.Spieltag'!AK10</f>
        <v>3</v>
      </c>
      <c r="AJ10" s="23">
        <f t="shared" si="10"/>
        <v>184</v>
      </c>
      <c r="AK10" s="24">
        <f t="shared" si="11"/>
        <v>3</v>
      </c>
      <c r="AL10" s="72"/>
    </row>
    <row r="11" spans="1:41" ht="24.95" customHeight="1" thickBot="1" x14ac:dyDescent="0.25">
      <c r="A11" s="28">
        <f>AK11</f>
        <v>4</v>
      </c>
      <c r="B11" s="20" t="str">
        <f>'11.Spieltag'!B11</f>
        <v>Mike04</v>
      </c>
      <c r="C11" s="17"/>
      <c r="D11" s="18"/>
      <c r="E11" s="19" t="str">
        <f t="shared" si="12"/>
        <v>5</v>
      </c>
      <c r="F11" s="17"/>
      <c r="G11" s="18"/>
      <c r="H11" s="19" t="str">
        <f t="shared" si="13"/>
        <v>5</v>
      </c>
      <c r="I11" s="17"/>
      <c r="J11" s="18"/>
      <c r="K11" s="19" t="str">
        <f t="shared" si="14"/>
        <v>5</v>
      </c>
      <c r="L11" s="17"/>
      <c r="M11" s="18"/>
      <c r="N11" s="19" t="str">
        <f t="shared" si="15"/>
        <v>5</v>
      </c>
      <c r="O11" s="17"/>
      <c r="P11" s="18"/>
      <c r="Q11" s="19" t="str">
        <f t="shared" si="16"/>
        <v>5</v>
      </c>
      <c r="R11" s="17"/>
      <c r="S11" s="18"/>
      <c r="T11" s="19" t="str">
        <f t="shared" si="17"/>
        <v>5</v>
      </c>
      <c r="U11" s="17"/>
      <c r="V11" s="18"/>
      <c r="W11" s="19" t="str">
        <f t="shared" si="18"/>
        <v>5</v>
      </c>
      <c r="X11" s="17"/>
      <c r="Y11" s="18"/>
      <c r="Z11" s="19" t="str">
        <f t="shared" si="19"/>
        <v>5</v>
      </c>
      <c r="AA11" s="17"/>
      <c r="AB11" s="18"/>
      <c r="AC11" s="19" t="str">
        <f t="shared" si="20"/>
        <v>5</v>
      </c>
      <c r="AD11" s="27"/>
      <c r="AE11" s="25"/>
      <c r="AF11" s="19"/>
      <c r="AG11" s="20">
        <f t="shared" si="9"/>
        <v>45</v>
      </c>
      <c r="AH11" s="21">
        <f>'11.Spieltag'!AJ11</f>
        <v>138</v>
      </c>
      <c r="AI11" s="28">
        <f>'11.Spieltag'!AK11</f>
        <v>4</v>
      </c>
      <c r="AJ11" s="23">
        <f t="shared" si="10"/>
        <v>183</v>
      </c>
      <c r="AK11" s="24">
        <f t="shared" si="11"/>
        <v>4</v>
      </c>
      <c r="AL11" s="1"/>
    </row>
    <row r="12" spans="1:41" ht="24.95" customHeight="1" thickBot="1" x14ac:dyDescent="0.25">
      <c r="A12" s="28">
        <f t="shared" si="0"/>
        <v>5</v>
      </c>
      <c r="B12" s="20" t="str">
        <f>'11.Spieltag'!B12</f>
        <v>Tanja04</v>
      </c>
      <c r="C12" s="17"/>
      <c r="D12" s="18"/>
      <c r="E12" s="19" t="str">
        <f t="shared" si="12"/>
        <v>5</v>
      </c>
      <c r="F12" s="17"/>
      <c r="G12" s="18"/>
      <c r="H12" s="19" t="str">
        <f t="shared" si="13"/>
        <v>5</v>
      </c>
      <c r="I12" s="17"/>
      <c r="J12" s="18"/>
      <c r="K12" s="19" t="str">
        <f t="shared" si="14"/>
        <v>5</v>
      </c>
      <c r="L12" s="17"/>
      <c r="M12" s="18"/>
      <c r="N12" s="19" t="str">
        <f t="shared" si="15"/>
        <v>5</v>
      </c>
      <c r="O12" s="17"/>
      <c r="P12" s="18"/>
      <c r="Q12" s="19" t="str">
        <f t="shared" si="16"/>
        <v>5</v>
      </c>
      <c r="R12" s="17"/>
      <c r="S12" s="18"/>
      <c r="T12" s="19" t="str">
        <f t="shared" si="17"/>
        <v>5</v>
      </c>
      <c r="U12" s="17"/>
      <c r="V12" s="18"/>
      <c r="W12" s="19" t="str">
        <f t="shared" si="18"/>
        <v>5</v>
      </c>
      <c r="X12" s="17"/>
      <c r="Y12" s="18"/>
      <c r="Z12" s="19" t="str">
        <f t="shared" si="19"/>
        <v>5</v>
      </c>
      <c r="AA12" s="17"/>
      <c r="AB12" s="18"/>
      <c r="AC12" s="19" t="str">
        <f t="shared" si="20"/>
        <v>5</v>
      </c>
      <c r="AD12" s="26"/>
      <c r="AE12" s="25"/>
      <c r="AF12" s="19"/>
      <c r="AG12" s="20">
        <f t="shared" si="9"/>
        <v>45</v>
      </c>
      <c r="AH12" s="21">
        <f>'11.Spieltag'!AJ12</f>
        <v>136</v>
      </c>
      <c r="AI12" s="28">
        <f>'11.Spieltag'!AK12</f>
        <v>5</v>
      </c>
      <c r="AJ12" s="23">
        <f t="shared" si="10"/>
        <v>181</v>
      </c>
      <c r="AK12" s="24">
        <f t="shared" si="11"/>
        <v>5</v>
      </c>
      <c r="AL12" s="1"/>
    </row>
    <row r="13" spans="1:41" ht="24.95" customHeight="1" thickBot="1" x14ac:dyDescent="0.25">
      <c r="A13" s="28">
        <f t="shared" si="0"/>
        <v>6</v>
      </c>
      <c r="B13" s="78" t="str">
        <f>'11.Spieltag'!B13</f>
        <v>shiny</v>
      </c>
      <c r="C13" s="17"/>
      <c r="D13" s="18"/>
      <c r="E13" s="19" t="str">
        <f t="shared" si="12"/>
        <v>5</v>
      </c>
      <c r="F13" s="17"/>
      <c r="G13" s="18"/>
      <c r="H13" s="19" t="str">
        <f t="shared" si="13"/>
        <v>5</v>
      </c>
      <c r="I13" s="17"/>
      <c r="J13" s="18"/>
      <c r="K13" s="19" t="str">
        <f t="shared" si="14"/>
        <v>5</v>
      </c>
      <c r="L13" s="17"/>
      <c r="M13" s="18"/>
      <c r="N13" s="19" t="str">
        <f t="shared" si="15"/>
        <v>5</v>
      </c>
      <c r="O13" s="17"/>
      <c r="P13" s="18"/>
      <c r="Q13" s="19" t="str">
        <f t="shared" si="16"/>
        <v>5</v>
      </c>
      <c r="R13" s="17"/>
      <c r="S13" s="18"/>
      <c r="T13" s="19" t="str">
        <f t="shared" si="17"/>
        <v>5</v>
      </c>
      <c r="U13" s="17"/>
      <c r="V13" s="18"/>
      <c r="W13" s="19" t="str">
        <f t="shared" si="18"/>
        <v>5</v>
      </c>
      <c r="X13" s="17"/>
      <c r="Y13" s="18"/>
      <c r="Z13" s="19" t="str">
        <f t="shared" si="19"/>
        <v>5</v>
      </c>
      <c r="AA13" s="17"/>
      <c r="AB13" s="18"/>
      <c r="AC13" s="19" t="str">
        <f t="shared" si="20"/>
        <v>5</v>
      </c>
      <c r="AD13" s="27"/>
      <c r="AE13" s="25"/>
      <c r="AF13" s="19"/>
      <c r="AG13" s="20">
        <f t="shared" si="9"/>
        <v>45</v>
      </c>
      <c r="AH13" s="21">
        <f>'11.Spieltag'!AJ13</f>
        <v>135</v>
      </c>
      <c r="AI13" s="28">
        <f>'11.Spieltag'!AK13</f>
        <v>6</v>
      </c>
      <c r="AJ13" s="23">
        <f t="shared" si="10"/>
        <v>180</v>
      </c>
      <c r="AK13" s="24">
        <f t="shared" si="11"/>
        <v>6</v>
      </c>
      <c r="AL13" s="1"/>
    </row>
    <row r="14" spans="1:41" ht="24.95" customHeight="1" thickBot="1" x14ac:dyDescent="0.25">
      <c r="A14" s="28">
        <f t="shared" si="0"/>
        <v>7</v>
      </c>
      <c r="B14" s="20" t="str">
        <f>'11.Spieltag'!B14</f>
        <v>UltraGE</v>
      </c>
      <c r="C14" s="17"/>
      <c r="D14" s="18"/>
      <c r="E14" s="19" t="str">
        <f t="shared" si="12"/>
        <v>5</v>
      </c>
      <c r="F14" s="17"/>
      <c r="G14" s="18"/>
      <c r="H14" s="19" t="str">
        <f t="shared" si="13"/>
        <v>5</v>
      </c>
      <c r="I14" s="17"/>
      <c r="J14" s="18"/>
      <c r="K14" s="19" t="str">
        <f t="shared" si="14"/>
        <v>5</v>
      </c>
      <c r="L14" s="17"/>
      <c r="M14" s="18"/>
      <c r="N14" s="19" t="str">
        <f t="shared" si="15"/>
        <v>5</v>
      </c>
      <c r="O14" s="17"/>
      <c r="P14" s="18"/>
      <c r="Q14" s="19" t="str">
        <f t="shared" si="16"/>
        <v>5</v>
      </c>
      <c r="R14" s="17"/>
      <c r="S14" s="18"/>
      <c r="T14" s="19" t="str">
        <f t="shared" si="17"/>
        <v>5</v>
      </c>
      <c r="U14" s="17"/>
      <c r="V14" s="18"/>
      <c r="W14" s="19" t="str">
        <f t="shared" si="18"/>
        <v>5</v>
      </c>
      <c r="X14" s="17"/>
      <c r="Y14" s="18"/>
      <c r="Z14" s="19" t="str">
        <f t="shared" si="19"/>
        <v>5</v>
      </c>
      <c r="AA14" s="17"/>
      <c r="AB14" s="18"/>
      <c r="AC14" s="19" t="str">
        <f t="shared" si="20"/>
        <v>5</v>
      </c>
      <c r="AD14" s="27"/>
      <c r="AE14" s="25"/>
      <c r="AF14" s="19"/>
      <c r="AG14" s="20">
        <f t="shared" si="9"/>
        <v>45</v>
      </c>
      <c r="AH14" s="21">
        <f>'11.Spieltag'!AJ14</f>
        <v>134</v>
      </c>
      <c r="AI14" s="28">
        <f>'11.Spieltag'!AK14</f>
        <v>7</v>
      </c>
      <c r="AJ14" s="23">
        <f t="shared" si="10"/>
        <v>179</v>
      </c>
      <c r="AK14" s="24">
        <f t="shared" si="11"/>
        <v>7</v>
      </c>
      <c r="AL14" s="1"/>
    </row>
    <row r="15" spans="1:41" ht="24.95" customHeight="1" thickBot="1" x14ac:dyDescent="0.25">
      <c r="A15" s="28">
        <f t="shared" si="0"/>
        <v>8</v>
      </c>
      <c r="B15" s="20" t="str">
        <f>'11.Spieltag'!B15</f>
        <v>Reinhold</v>
      </c>
      <c r="C15" s="17"/>
      <c r="D15" s="18"/>
      <c r="E15" s="19" t="str">
        <f t="shared" si="12"/>
        <v>5</v>
      </c>
      <c r="F15" s="17"/>
      <c r="G15" s="18"/>
      <c r="H15" s="19" t="str">
        <f t="shared" si="13"/>
        <v>5</v>
      </c>
      <c r="I15" s="17"/>
      <c r="J15" s="18"/>
      <c r="K15" s="19" t="str">
        <f t="shared" si="14"/>
        <v>5</v>
      </c>
      <c r="L15" s="17"/>
      <c r="M15" s="18"/>
      <c r="N15" s="19" t="str">
        <f t="shared" si="15"/>
        <v>5</v>
      </c>
      <c r="O15" s="17"/>
      <c r="P15" s="18"/>
      <c r="Q15" s="19" t="str">
        <f t="shared" si="16"/>
        <v>5</v>
      </c>
      <c r="R15" s="17"/>
      <c r="S15" s="18"/>
      <c r="T15" s="19" t="str">
        <f t="shared" si="17"/>
        <v>5</v>
      </c>
      <c r="U15" s="17"/>
      <c r="V15" s="18"/>
      <c r="W15" s="19" t="str">
        <f t="shared" si="18"/>
        <v>5</v>
      </c>
      <c r="X15" s="17"/>
      <c r="Y15" s="18"/>
      <c r="Z15" s="19" t="str">
        <f t="shared" si="19"/>
        <v>5</v>
      </c>
      <c r="AA15" s="17"/>
      <c r="AB15" s="18"/>
      <c r="AC15" s="19" t="str">
        <f t="shared" si="20"/>
        <v>5</v>
      </c>
      <c r="AD15" s="27"/>
      <c r="AE15" s="25"/>
      <c r="AF15" s="19"/>
      <c r="AG15" s="20">
        <f t="shared" si="9"/>
        <v>45</v>
      </c>
      <c r="AH15" s="21">
        <f>'11.Spieltag'!AJ15</f>
        <v>128</v>
      </c>
      <c r="AI15" s="28">
        <f>'11.Spieltag'!AK15</f>
        <v>8</v>
      </c>
      <c r="AJ15" s="23">
        <f t="shared" si="10"/>
        <v>173</v>
      </c>
      <c r="AK15" s="24">
        <f t="shared" si="11"/>
        <v>8</v>
      </c>
      <c r="AL15" s="1"/>
    </row>
    <row r="16" spans="1:41" ht="24.95" customHeight="1" thickBot="1" x14ac:dyDescent="0.25">
      <c r="A16" s="28">
        <f t="shared" si="0"/>
        <v>9</v>
      </c>
      <c r="B16" s="20" t="str">
        <f>'11.Spieltag'!B16</f>
        <v>Ricardo04</v>
      </c>
      <c r="C16" s="17"/>
      <c r="D16" s="18"/>
      <c r="E16" s="19" t="str">
        <f t="shared" si="12"/>
        <v>5</v>
      </c>
      <c r="F16" s="17"/>
      <c r="G16" s="18"/>
      <c r="H16" s="19" t="str">
        <f t="shared" si="13"/>
        <v>5</v>
      </c>
      <c r="I16" s="17"/>
      <c r="J16" s="18"/>
      <c r="K16" s="19" t="str">
        <f t="shared" si="14"/>
        <v>5</v>
      </c>
      <c r="L16" s="17"/>
      <c r="M16" s="18"/>
      <c r="N16" s="19" t="str">
        <f t="shared" si="15"/>
        <v>5</v>
      </c>
      <c r="O16" s="17"/>
      <c r="P16" s="18"/>
      <c r="Q16" s="19" t="str">
        <f t="shared" si="16"/>
        <v>5</v>
      </c>
      <c r="R16" s="17"/>
      <c r="S16" s="18"/>
      <c r="T16" s="19" t="str">
        <f t="shared" si="17"/>
        <v>5</v>
      </c>
      <c r="U16" s="17"/>
      <c r="V16" s="18"/>
      <c r="W16" s="19" t="str">
        <f t="shared" si="18"/>
        <v>5</v>
      </c>
      <c r="X16" s="17"/>
      <c r="Y16" s="18"/>
      <c r="Z16" s="19" t="str">
        <f t="shared" si="19"/>
        <v>5</v>
      </c>
      <c r="AA16" s="17"/>
      <c r="AB16" s="18"/>
      <c r="AC16" s="19" t="str">
        <f t="shared" si="20"/>
        <v>5</v>
      </c>
      <c r="AD16" s="27"/>
      <c r="AE16" s="25"/>
      <c r="AF16" s="19"/>
      <c r="AG16" s="20">
        <f t="shared" si="9"/>
        <v>45</v>
      </c>
      <c r="AH16" s="21">
        <f>'11.Spieltag'!AJ16</f>
        <v>127</v>
      </c>
      <c r="AI16" s="28">
        <f>'11.Spieltag'!AK16</f>
        <v>9</v>
      </c>
      <c r="AJ16" s="23">
        <f t="shared" si="10"/>
        <v>172</v>
      </c>
      <c r="AK16" s="24">
        <f t="shared" si="11"/>
        <v>9</v>
      </c>
      <c r="AL16" s="1"/>
    </row>
    <row r="17" spans="1:38" ht="24.95" customHeight="1" thickBot="1" x14ac:dyDescent="0.25">
      <c r="A17" s="28">
        <f t="shared" si="0"/>
        <v>10</v>
      </c>
      <c r="B17" s="20" t="str">
        <f>'11.Spieltag'!B17</f>
        <v>FlorianS04</v>
      </c>
      <c r="C17" s="17"/>
      <c r="D17" s="18"/>
      <c r="E17" s="19" t="str">
        <f t="shared" si="12"/>
        <v>5</v>
      </c>
      <c r="F17" s="17"/>
      <c r="G17" s="18"/>
      <c r="H17" s="19" t="str">
        <f t="shared" si="13"/>
        <v>5</v>
      </c>
      <c r="I17" s="17"/>
      <c r="J17" s="18"/>
      <c r="K17" s="19" t="str">
        <f t="shared" si="14"/>
        <v>5</v>
      </c>
      <c r="L17" s="17"/>
      <c r="M17" s="18"/>
      <c r="N17" s="19" t="str">
        <f t="shared" si="15"/>
        <v>5</v>
      </c>
      <c r="O17" s="17"/>
      <c r="P17" s="18"/>
      <c r="Q17" s="19" t="str">
        <f t="shared" si="16"/>
        <v>5</v>
      </c>
      <c r="R17" s="17"/>
      <c r="S17" s="18"/>
      <c r="T17" s="19" t="str">
        <f t="shared" si="17"/>
        <v>5</v>
      </c>
      <c r="U17" s="17"/>
      <c r="V17" s="18"/>
      <c r="W17" s="19" t="str">
        <f t="shared" si="18"/>
        <v>5</v>
      </c>
      <c r="X17" s="17"/>
      <c r="Y17" s="18"/>
      <c r="Z17" s="19" t="str">
        <f t="shared" si="19"/>
        <v>5</v>
      </c>
      <c r="AA17" s="17"/>
      <c r="AB17" s="18"/>
      <c r="AC17" s="19" t="str">
        <f t="shared" si="20"/>
        <v>5</v>
      </c>
      <c r="AD17" s="27"/>
      <c r="AE17" s="25"/>
      <c r="AF17" s="19"/>
      <c r="AG17" s="20">
        <f t="shared" si="9"/>
        <v>45</v>
      </c>
      <c r="AH17" s="21">
        <f>'11.Spieltag'!AJ17</f>
        <v>126</v>
      </c>
      <c r="AI17" s="28">
        <f>'11.Spieltag'!AK17</f>
        <v>10</v>
      </c>
      <c r="AJ17" s="23">
        <f t="shared" si="10"/>
        <v>171</v>
      </c>
      <c r="AK17" s="24">
        <f t="shared" si="11"/>
        <v>10</v>
      </c>
      <c r="AL17" s="1"/>
    </row>
    <row r="18" spans="1:38" ht="24.95" customHeight="1" thickBot="1" x14ac:dyDescent="0.25">
      <c r="A18" s="28">
        <f t="shared" si="0"/>
        <v>11</v>
      </c>
      <c r="B18" s="20" t="str">
        <f>'11.Spieltag'!B18</f>
        <v>Lola04</v>
      </c>
      <c r="C18" s="17"/>
      <c r="D18" s="18"/>
      <c r="E18" s="19" t="str">
        <f t="shared" si="12"/>
        <v>5</v>
      </c>
      <c r="F18" s="17"/>
      <c r="G18" s="18"/>
      <c r="H18" s="19" t="str">
        <f t="shared" si="13"/>
        <v>5</v>
      </c>
      <c r="I18" s="17"/>
      <c r="J18" s="18"/>
      <c r="K18" s="19" t="str">
        <f t="shared" si="14"/>
        <v>5</v>
      </c>
      <c r="L18" s="17"/>
      <c r="M18" s="18"/>
      <c r="N18" s="19" t="str">
        <f t="shared" si="15"/>
        <v>5</v>
      </c>
      <c r="O18" s="17"/>
      <c r="P18" s="18"/>
      <c r="Q18" s="19" t="str">
        <f t="shared" si="16"/>
        <v>5</v>
      </c>
      <c r="R18" s="17"/>
      <c r="S18" s="18"/>
      <c r="T18" s="19" t="str">
        <f t="shared" si="17"/>
        <v>5</v>
      </c>
      <c r="U18" s="17"/>
      <c r="V18" s="18"/>
      <c r="W18" s="19" t="str">
        <f t="shared" si="18"/>
        <v>5</v>
      </c>
      <c r="X18" s="17"/>
      <c r="Y18" s="18"/>
      <c r="Z18" s="19" t="str">
        <f t="shared" si="19"/>
        <v>5</v>
      </c>
      <c r="AA18" s="17"/>
      <c r="AB18" s="18"/>
      <c r="AC18" s="19" t="str">
        <f t="shared" si="20"/>
        <v>5</v>
      </c>
      <c r="AD18" s="27"/>
      <c r="AE18" s="25"/>
      <c r="AF18" s="19"/>
      <c r="AG18" s="20">
        <f t="shared" si="9"/>
        <v>45</v>
      </c>
      <c r="AH18" s="21">
        <f>'11.Spieltag'!AJ18</f>
        <v>121</v>
      </c>
      <c r="AI18" s="28">
        <f>'11.Spieltag'!AK18</f>
        <v>11</v>
      </c>
      <c r="AJ18" s="23">
        <f t="shared" si="10"/>
        <v>166</v>
      </c>
      <c r="AK18" s="24">
        <f t="shared" si="11"/>
        <v>11</v>
      </c>
      <c r="AL18" s="1"/>
    </row>
    <row r="19" spans="1:38" ht="24.95" customHeight="1" thickBot="1" x14ac:dyDescent="0.25">
      <c r="A19" s="28">
        <f t="shared" si="0"/>
        <v>12</v>
      </c>
      <c r="B19" s="20" t="str">
        <f>'11.Spieltag'!B19</f>
        <v>schmiddi04</v>
      </c>
      <c r="C19" s="17"/>
      <c r="D19" s="18"/>
      <c r="E19" s="19" t="str">
        <f t="shared" si="12"/>
        <v>5</v>
      </c>
      <c r="F19" s="17"/>
      <c r="G19" s="18"/>
      <c r="H19" s="19" t="str">
        <f t="shared" si="13"/>
        <v>5</v>
      </c>
      <c r="I19" s="17"/>
      <c r="J19" s="18"/>
      <c r="K19" s="19" t="str">
        <f t="shared" si="14"/>
        <v>5</v>
      </c>
      <c r="L19" s="17"/>
      <c r="M19" s="18"/>
      <c r="N19" s="19" t="str">
        <f t="shared" si="15"/>
        <v>5</v>
      </c>
      <c r="O19" s="17"/>
      <c r="P19" s="18"/>
      <c r="Q19" s="19" t="str">
        <f t="shared" si="16"/>
        <v>5</v>
      </c>
      <c r="R19" s="17"/>
      <c r="S19" s="18"/>
      <c r="T19" s="19" t="str">
        <f t="shared" si="17"/>
        <v>5</v>
      </c>
      <c r="U19" s="17"/>
      <c r="V19" s="18"/>
      <c r="W19" s="19" t="str">
        <f t="shared" si="18"/>
        <v>5</v>
      </c>
      <c r="X19" s="17"/>
      <c r="Y19" s="18"/>
      <c r="Z19" s="19" t="str">
        <f t="shared" si="19"/>
        <v>5</v>
      </c>
      <c r="AA19" s="17"/>
      <c r="AB19" s="18"/>
      <c r="AC19" s="19" t="str">
        <f t="shared" si="20"/>
        <v>5</v>
      </c>
      <c r="AD19" s="27"/>
      <c r="AE19" s="25"/>
      <c r="AF19" s="19"/>
      <c r="AG19" s="20">
        <f t="shared" si="9"/>
        <v>45</v>
      </c>
      <c r="AH19" s="21">
        <f>'11.Spieltag'!AJ19</f>
        <v>120</v>
      </c>
      <c r="AI19" s="28">
        <f>'11.Spieltag'!AK19</f>
        <v>12</v>
      </c>
      <c r="AJ19" s="23">
        <f t="shared" si="10"/>
        <v>165</v>
      </c>
      <c r="AK19" s="24">
        <f t="shared" si="11"/>
        <v>12</v>
      </c>
      <c r="AL19" s="1"/>
    </row>
    <row r="20" spans="1:38" ht="24.95" customHeight="1" thickBot="1" x14ac:dyDescent="0.25">
      <c r="A20" s="28">
        <f>AK20</f>
        <v>12</v>
      </c>
      <c r="B20" s="20" t="str">
        <f>'11.Spieltag'!B20</f>
        <v>Thomas Bülles</v>
      </c>
      <c r="C20" s="17"/>
      <c r="D20" s="18"/>
      <c r="E20" s="19" t="str">
        <f t="shared" si="12"/>
        <v>5</v>
      </c>
      <c r="F20" s="17"/>
      <c r="G20" s="18"/>
      <c r="H20" s="19" t="str">
        <f t="shared" si="13"/>
        <v>5</v>
      </c>
      <c r="I20" s="17"/>
      <c r="J20" s="18"/>
      <c r="K20" s="19" t="str">
        <f t="shared" si="14"/>
        <v>5</v>
      </c>
      <c r="L20" s="17"/>
      <c r="M20" s="18"/>
      <c r="N20" s="19" t="str">
        <f t="shared" si="15"/>
        <v>5</v>
      </c>
      <c r="O20" s="17"/>
      <c r="P20" s="18"/>
      <c r="Q20" s="19" t="str">
        <f t="shared" si="16"/>
        <v>5</v>
      </c>
      <c r="R20" s="17"/>
      <c r="S20" s="18"/>
      <c r="T20" s="19" t="str">
        <f t="shared" si="17"/>
        <v>5</v>
      </c>
      <c r="U20" s="17"/>
      <c r="V20" s="18"/>
      <c r="W20" s="19" t="str">
        <f t="shared" si="18"/>
        <v>5</v>
      </c>
      <c r="X20" s="17"/>
      <c r="Y20" s="18"/>
      <c r="Z20" s="19" t="str">
        <f t="shared" si="19"/>
        <v>5</v>
      </c>
      <c r="AA20" s="17"/>
      <c r="AB20" s="18"/>
      <c r="AC20" s="19" t="str">
        <f t="shared" si="20"/>
        <v>5</v>
      </c>
      <c r="AD20" s="27"/>
      <c r="AE20" s="25"/>
      <c r="AF20" s="19"/>
      <c r="AG20" s="20">
        <f>E20+H20+K20+N20+Q20+T20+W20+Z20+AC20+AF20</f>
        <v>45</v>
      </c>
      <c r="AH20" s="21">
        <f>'11.Spieltag'!AJ20</f>
        <v>120</v>
      </c>
      <c r="AI20" s="28">
        <f>'11.Spieltag'!AK20</f>
        <v>12</v>
      </c>
      <c r="AJ20" s="23">
        <f>AG20+AH20</f>
        <v>165</v>
      </c>
      <c r="AK20" s="24">
        <f t="shared" si="11"/>
        <v>12</v>
      </c>
      <c r="AL20" s="1"/>
    </row>
    <row r="21" spans="1:38" ht="24.95" customHeight="1" thickBot="1" x14ac:dyDescent="0.25">
      <c r="A21" s="28">
        <f>AK21</f>
        <v>14</v>
      </c>
      <c r="B21" s="20" t="str">
        <f>'11.Spieltag'!B21</f>
        <v>atschi91</v>
      </c>
      <c r="C21" s="17"/>
      <c r="D21" s="18"/>
      <c r="E21" s="19" t="str">
        <f t="shared" si="12"/>
        <v>5</v>
      </c>
      <c r="F21" s="17"/>
      <c r="G21" s="18"/>
      <c r="H21" s="19" t="str">
        <f t="shared" si="13"/>
        <v>5</v>
      </c>
      <c r="I21" s="17"/>
      <c r="J21" s="18"/>
      <c r="K21" s="19" t="str">
        <f t="shared" si="14"/>
        <v>5</v>
      </c>
      <c r="L21" s="17"/>
      <c r="M21" s="18"/>
      <c r="N21" s="19" t="str">
        <f t="shared" si="15"/>
        <v>5</v>
      </c>
      <c r="O21" s="17"/>
      <c r="P21" s="18"/>
      <c r="Q21" s="19" t="str">
        <f t="shared" si="16"/>
        <v>5</v>
      </c>
      <c r="R21" s="17"/>
      <c r="S21" s="18"/>
      <c r="T21" s="19" t="str">
        <f t="shared" si="17"/>
        <v>5</v>
      </c>
      <c r="U21" s="17"/>
      <c r="V21" s="18"/>
      <c r="W21" s="19" t="str">
        <f t="shared" si="18"/>
        <v>5</v>
      </c>
      <c r="X21" s="17"/>
      <c r="Y21" s="18"/>
      <c r="Z21" s="19" t="str">
        <f t="shared" si="19"/>
        <v>5</v>
      </c>
      <c r="AA21" s="17"/>
      <c r="AB21" s="18"/>
      <c r="AC21" s="19" t="str">
        <f t="shared" si="20"/>
        <v>5</v>
      </c>
      <c r="AD21" s="27"/>
      <c r="AE21" s="25"/>
      <c r="AF21" s="19"/>
      <c r="AG21" s="20">
        <f>E21+H21+K21+N21+Q21+T21+W21+Z21+AC21+AF21</f>
        <v>45</v>
      </c>
      <c r="AH21" s="21">
        <f>'11.Spieltag'!AJ21</f>
        <v>112</v>
      </c>
      <c r="AI21" s="28">
        <f>'11.Spieltag'!AK21</f>
        <v>14</v>
      </c>
      <c r="AJ21" s="23">
        <f>AG21+AH21</f>
        <v>157</v>
      </c>
      <c r="AK21" s="24">
        <f t="shared" si="11"/>
        <v>14</v>
      </c>
      <c r="AL21" s="1"/>
    </row>
    <row r="22" spans="1:38" ht="24.95" customHeight="1" thickBot="1" x14ac:dyDescent="0.25">
      <c r="A22" s="28">
        <f>AK22</f>
        <v>15</v>
      </c>
      <c r="B22" s="20" t="str">
        <f>'11.Spieltag'!B22</f>
        <v>jupp04</v>
      </c>
      <c r="C22" s="17"/>
      <c r="D22" s="18"/>
      <c r="E22" s="19" t="str">
        <f t="shared" si="12"/>
        <v>5</v>
      </c>
      <c r="F22" s="17"/>
      <c r="G22" s="18"/>
      <c r="H22" s="19" t="str">
        <f t="shared" si="13"/>
        <v>5</v>
      </c>
      <c r="I22" s="17"/>
      <c r="J22" s="18"/>
      <c r="K22" s="19" t="str">
        <f t="shared" si="14"/>
        <v>5</v>
      </c>
      <c r="L22" s="17"/>
      <c r="M22" s="18"/>
      <c r="N22" s="19" t="str">
        <f t="shared" si="15"/>
        <v>5</v>
      </c>
      <c r="O22" s="17"/>
      <c r="P22" s="18"/>
      <c r="Q22" s="19" t="str">
        <f t="shared" si="16"/>
        <v>5</v>
      </c>
      <c r="R22" s="17"/>
      <c r="S22" s="18"/>
      <c r="T22" s="19" t="str">
        <f t="shared" si="17"/>
        <v>5</v>
      </c>
      <c r="U22" s="17"/>
      <c r="V22" s="18"/>
      <c r="W22" s="19" t="str">
        <f t="shared" si="18"/>
        <v>5</v>
      </c>
      <c r="X22" s="17"/>
      <c r="Y22" s="18"/>
      <c r="Z22" s="19" t="str">
        <f t="shared" si="19"/>
        <v>5</v>
      </c>
      <c r="AA22" s="17"/>
      <c r="AB22" s="18"/>
      <c r="AC22" s="19" t="str">
        <f t="shared" si="20"/>
        <v>5</v>
      </c>
      <c r="AD22" s="27"/>
      <c r="AE22" s="25"/>
      <c r="AF22" s="19"/>
      <c r="AG22" s="20">
        <f>E22+H22+K22+N22+Q22+T22+W22+Z22+AC22+AF22</f>
        <v>45</v>
      </c>
      <c r="AH22" s="21">
        <f>'11.Spieltag'!AJ22</f>
        <v>101</v>
      </c>
      <c r="AI22" s="28">
        <f>'11.Spieltag'!AK22</f>
        <v>15</v>
      </c>
      <c r="AJ22" s="23">
        <f>AG22+AH22</f>
        <v>146</v>
      </c>
      <c r="AK22" s="24">
        <f t="shared" si="11"/>
        <v>15</v>
      </c>
      <c r="AL22" s="1"/>
    </row>
    <row r="23" spans="1:38" ht="24.95" customHeight="1" thickBot="1" x14ac:dyDescent="0.25">
      <c r="A23" s="28">
        <f>AK23</f>
        <v>16</v>
      </c>
      <c r="B23" s="78" t="str">
        <f>'11.Spieltag'!B23</f>
        <v>Nico1904</v>
      </c>
      <c r="C23" s="17"/>
      <c r="D23" s="18"/>
      <c r="E23" s="19" t="str">
        <f t="shared" si="12"/>
        <v>5</v>
      </c>
      <c r="F23" s="17"/>
      <c r="G23" s="18"/>
      <c r="H23" s="19" t="str">
        <f t="shared" si="13"/>
        <v>5</v>
      </c>
      <c r="I23" s="17"/>
      <c r="J23" s="18"/>
      <c r="K23" s="19" t="str">
        <f t="shared" si="14"/>
        <v>5</v>
      </c>
      <c r="L23" s="17"/>
      <c r="M23" s="18"/>
      <c r="N23" s="19" t="str">
        <f t="shared" si="15"/>
        <v>5</v>
      </c>
      <c r="O23" s="17"/>
      <c r="P23" s="18"/>
      <c r="Q23" s="19" t="str">
        <f t="shared" si="16"/>
        <v>5</v>
      </c>
      <c r="R23" s="17"/>
      <c r="S23" s="18"/>
      <c r="T23" s="19" t="str">
        <f t="shared" si="17"/>
        <v>5</v>
      </c>
      <c r="U23" s="17"/>
      <c r="V23" s="18"/>
      <c r="W23" s="19" t="str">
        <f t="shared" si="18"/>
        <v>5</v>
      </c>
      <c r="X23" s="17"/>
      <c r="Y23" s="18"/>
      <c r="Z23" s="19" t="str">
        <f t="shared" si="19"/>
        <v>5</v>
      </c>
      <c r="AA23" s="17"/>
      <c r="AB23" s="18"/>
      <c r="AC23" s="19" t="str">
        <f t="shared" si="20"/>
        <v>5</v>
      </c>
      <c r="AD23" s="27"/>
      <c r="AE23" s="25"/>
      <c r="AF23" s="19"/>
      <c r="AG23" s="20">
        <f>E23+H23+K23+N23+Q23+T23+W23+Z23+AC23+AF23</f>
        <v>45</v>
      </c>
      <c r="AH23" s="21">
        <f>'11.Spieltag'!AJ23</f>
        <v>55</v>
      </c>
      <c r="AI23" s="28">
        <f>'11.Spieltag'!AK23</f>
        <v>16</v>
      </c>
      <c r="AJ23" s="23">
        <f>AG23+AH23</f>
        <v>100</v>
      </c>
      <c r="AK23" s="24">
        <f t="shared" si="11"/>
        <v>16</v>
      </c>
      <c r="AL23" s="1"/>
    </row>
    <row r="24" spans="1:38" ht="24.95" customHeight="1" thickBot="1" x14ac:dyDescent="0.25">
      <c r="A24" s="28">
        <f>AK24</f>
        <v>17</v>
      </c>
      <c r="B24" s="20" t="str">
        <f>'11.Spieltag'!B24</f>
        <v>Schalt04</v>
      </c>
      <c r="C24" s="17"/>
      <c r="D24" s="18"/>
      <c r="E24" s="19" t="str">
        <f t="shared" si="12"/>
        <v>5</v>
      </c>
      <c r="F24" s="17"/>
      <c r="G24" s="18"/>
      <c r="H24" s="19" t="str">
        <f t="shared" si="13"/>
        <v>5</v>
      </c>
      <c r="I24" s="17"/>
      <c r="J24" s="18"/>
      <c r="K24" s="19" t="str">
        <f t="shared" si="14"/>
        <v>5</v>
      </c>
      <c r="L24" s="17"/>
      <c r="M24" s="18"/>
      <c r="N24" s="19" t="str">
        <f t="shared" si="15"/>
        <v>5</v>
      </c>
      <c r="O24" s="17"/>
      <c r="P24" s="18"/>
      <c r="Q24" s="19" t="str">
        <f t="shared" si="16"/>
        <v>5</v>
      </c>
      <c r="R24" s="17"/>
      <c r="S24" s="18"/>
      <c r="T24" s="19" t="str">
        <f t="shared" si="17"/>
        <v>5</v>
      </c>
      <c r="U24" s="17"/>
      <c r="V24" s="18"/>
      <c r="W24" s="19" t="str">
        <f t="shared" si="18"/>
        <v>5</v>
      </c>
      <c r="X24" s="17"/>
      <c r="Y24" s="18"/>
      <c r="Z24" s="19" t="str">
        <f t="shared" si="19"/>
        <v>5</v>
      </c>
      <c r="AA24" s="17"/>
      <c r="AB24" s="18"/>
      <c r="AC24" s="19" t="str">
        <f t="shared" si="20"/>
        <v>5</v>
      </c>
      <c r="AD24" s="27"/>
      <c r="AE24" s="25"/>
      <c r="AF24" s="19"/>
      <c r="AG24" s="20">
        <f>E24+H24+K24+N24+Q24+T24+W24+Z24+AC24+AF24</f>
        <v>45</v>
      </c>
      <c r="AH24" s="21">
        <f>'11.Spieltag'!AJ24</f>
        <v>7</v>
      </c>
      <c r="AI24" s="28">
        <f>'11.Spieltag'!AK24</f>
        <v>17</v>
      </c>
      <c r="AJ24" s="23">
        <f>AG24+AH24</f>
        <v>52</v>
      </c>
      <c r="AK24" s="24">
        <f t="shared" si="11"/>
        <v>17</v>
      </c>
      <c r="AL24" s="1"/>
    </row>
    <row r="25" spans="1:38" ht="24.95" customHeight="1" thickBot="1" x14ac:dyDescent="0.25">
      <c r="A25" s="28">
        <f t="shared" ref="A25:A26" si="21">AK25</f>
        <v>0</v>
      </c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>
        <f t="shared" si="21"/>
        <v>0</v>
      </c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98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17" priority="6">
      <formula>($AG8&gt;40)</formula>
    </cfRule>
  </conditionalFormatting>
  <conditionalFormatting sqref="C4 F4 I4 R4 U4 AA4 O6 U6">
    <cfRule type="cellIs" dxfId="116" priority="2" operator="equal">
      <formula>"Schalke 04"</formula>
    </cfRule>
  </conditionalFormatting>
  <conditionalFormatting sqref="L4 O4 X4 C6 F6 I6 L6 R6 X6 AA6">
    <cfRule type="cellIs" dxfId="115" priority="3" operator="equal">
      <formula>"Schalke 04"</formula>
    </cfRule>
  </conditionalFormatting>
  <conditionalFormatting sqref="AG1:AG26 AG28:AG1048576">
    <cfRule type="top10" dxfId="114" priority="1515" rank="3"/>
  </conditionalFormatting>
  <conditionalFormatting sqref="AI8:AI26">
    <cfRule type="colorScale" priority="134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AO104"/>
  <sheetViews>
    <sheetView workbookViewId="0">
      <selection activeCell="AA6" sqref="AA6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D1" s="16"/>
      <c r="AE1" s="65"/>
      <c r="AF1" s="65"/>
      <c r="AK1" s="31"/>
    </row>
    <row r="2" spans="1:41" ht="12" x14ac:dyDescent="0.2">
      <c r="B2" s="16"/>
      <c r="F2" s="1"/>
      <c r="X2" s="13"/>
      <c r="AD2" s="16"/>
      <c r="AE2" s="66"/>
      <c r="AF2" s="66"/>
    </row>
    <row r="3" spans="1:41" ht="12" x14ac:dyDescent="0.2">
      <c r="B3" s="16"/>
      <c r="AD3" s="16"/>
      <c r="AE3" s="65"/>
      <c r="AF3" s="65"/>
    </row>
    <row r="4" spans="1:41" ht="16.5" thickBot="1" x14ac:dyDescent="0.3">
      <c r="A4" s="2" t="s">
        <v>27</v>
      </c>
      <c r="B4" s="16"/>
      <c r="C4" s="16" t="s">
        <v>11</v>
      </c>
      <c r="F4" s="16" t="s">
        <v>67</v>
      </c>
      <c r="I4" s="16" t="s">
        <v>74</v>
      </c>
      <c r="L4" s="16" t="s">
        <v>75</v>
      </c>
      <c r="O4" s="16" t="s">
        <v>77</v>
      </c>
      <c r="R4" s="16" t="s">
        <v>80</v>
      </c>
      <c r="U4" s="16" t="s">
        <v>81</v>
      </c>
      <c r="X4" s="16" t="s">
        <v>84</v>
      </c>
      <c r="AA4" s="16" t="s">
        <v>85</v>
      </c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86</v>
      </c>
      <c r="F6" s="16" t="s">
        <v>76</v>
      </c>
      <c r="I6" s="16" t="s">
        <v>79</v>
      </c>
      <c r="L6" s="16" t="s">
        <v>83</v>
      </c>
      <c r="O6" s="16" t="s">
        <v>72</v>
      </c>
      <c r="R6" s="16" t="s">
        <v>82</v>
      </c>
      <c r="U6" s="16" t="s">
        <v>73</v>
      </c>
      <c r="X6" s="16" t="s">
        <v>87</v>
      </c>
      <c r="AA6" s="16" t="s">
        <v>78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</v>
      </c>
      <c r="B8" s="20" t="str">
        <f>'12.Spieltag'!B8</f>
        <v>Delze1312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9">E8+H8+K8+N8+Q8+T8+W8+Z8+AC8+AF8</f>
        <v>45</v>
      </c>
      <c r="AH8" s="21">
        <f>'12.Spieltag'!AJ8</f>
        <v>201</v>
      </c>
      <c r="AI8" s="28">
        <f>'12.Spieltag'!AK8</f>
        <v>1</v>
      </c>
      <c r="AJ8" s="23">
        <f t="shared" ref="AJ8:AJ19" si="10">AG8+AH8</f>
        <v>246</v>
      </c>
      <c r="AK8" s="24">
        <f t="shared" ref="AK8:AK24" si="11">RANK(AJ8,$AJ$8:$AJ$26)</f>
        <v>1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'12.Spieltag'!B9</f>
        <v>Master1</v>
      </c>
      <c r="C9" s="17"/>
      <c r="D9" s="18"/>
      <c r="E9" s="19" t="str">
        <f t="shared" ref="E9:E24" si="12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4" si="13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4" si="14">IF(OR(EXACT($I$7,I9)*(EXACT($J$7,J9)))=TRUE,$AO$9,IF(($J$7-$I$7=J9-I9),$AO$8,IF(OR(EXACT($I$7&gt;$J$7,I9&gt;J9)*EXACT($I$7=$J$7,I9=J9)*EXACT($I$7&lt;$J$7,I9&lt;J9)),$AO$7,0)))</f>
        <v>5</v>
      </c>
      <c r="L9" s="17"/>
      <c r="M9" s="18"/>
      <c r="N9" s="19" t="str">
        <f t="shared" ref="N9:N24" si="15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4" si="16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4" si="17">IF(OR(EXACT($R$7,R9)*(EXACT($S$7,S9)))=TRUE,$AO$9,IF(($S$7-$R$7=S9-R9),$AO$8,IF(OR(EXACT($R$7&gt;$S$7,R9&gt;S9)*EXACT($R$7=$S$7,R9=S9)*EXACT($R$7&lt;$S$7,R9&lt;S9)),$AO$7,0)))</f>
        <v>5</v>
      </c>
      <c r="U9" s="17"/>
      <c r="V9" s="18"/>
      <c r="W9" s="19" t="str">
        <f t="shared" ref="W9:W24" si="18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4" si="19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4" si="20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9"/>
        <v>45</v>
      </c>
      <c r="AH9" s="21">
        <f>'12.Spieltag'!AJ9</f>
        <v>191</v>
      </c>
      <c r="AI9" s="28">
        <f>'12.Spieltag'!AK9</f>
        <v>2</v>
      </c>
      <c r="AJ9" s="23">
        <f t="shared" si="10"/>
        <v>236</v>
      </c>
      <c r="AK9" s="24">
        <f t="shared" si="11"/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3</v>
      </c>
      <c r="B10" s="20" t="str">
        <f>'12.Spieltag'!B10</f>
        <v>Franzi04</v>
      </c>
      <c r="C10" s="17"/>
      <c r="D10" s="18"/>
      <c r="E10" s="19" t="str">
        <f t="shared" si="12"/>
        <v>5</v>
      </c>
      <c r="F10" s="17"/>
      <c r="G10" s="18"/>
      <c r="H10" s="19" t="str">
        <f t="shared" si="13"/>
        <v>5</v>
      </c>
      <c r="I10" s="17"/>
      <c r="J10" s="18"/>
      <c r="K10" s="19" t="str">
        <f t="shared" si="14"/>
        <v>5</v>
      </c>
      <c r="L10" s="17"/>
      <c r="M10" s="18"/>
      <c r="N10" s="19" t="str">
        <f t="shared" si="15"/>
        <v>5</v>
      </c>
      <c r="O10" s="17"/>
      <c r="P10" s="18"/>
      <c r="Q10" s="19" t="str">
        <f t="shared" si="16"/>
        <v>5</v>
      </c>
      <c r="R10" s="17"/>
      <c r="S10" s="18"/>
      <c r="T10" s="19" t="str">
        <f t="shared" si="17"/>
        <v>5</v>
      </c>
      <c r="U10" s="17"/>
      <c r="V10" s="18"/>
      <c r="W10" s="19" t="str">
        <f t="shared" si="18"/>
        <v>5</v>
      </c>
      <c r="X10" s="17"/>
      <c r="Y10" s="18"/>
      <c r="Z10" s="19" t="str">
        <f t="shared" si="19"/>
        <v>5</v>
      </c>
      <c r="AA10" s="17"/>
      <c r="AB10" s="18"/>
      <c r="AC10" s="19" t="str">
        <f t="shared" si="20"/>
        <v>5</v>
      </c>
      <c r="AD10" s="27"/>
      <c r="AE10" s="25"/>
      <c r="AF10" s="19"/>
      <c r="AG10" s="20">
        <f t="shared" si="9"/>
        <v>45</v>
      </c>
      <c r="AH10" s="21">
        <f>'12.Spieltag'!AJ10</f>
        <v>184</v>
      </c>
      <c r="AI10" s="28">
        <f>'12.Spieltag'!AK10</f>
        <v>3</v>
      </c>
      <c r="AJ10" s="23">
        <f t="shared" si="10"/>
        <v>229</v>
      </c>
      <c r="AK10" s="24">
        <f t="shared" si="11"/>
        <v>3</v>
      </c>
      <c r="AL10" s="72"/>
    </row>
    <row r="11" spans="1:41" ht="24.95" customHeight="1" thickBot="1" x14ac:dyDescent="0.25">
      <c r="A11" s="28">
        <f t="shared" si="0"/>
        <v>4</v>
      </c>
      <c r="B11" s="20" t="str">
        <f>'12.Spieltag'!B11</f>
        <v>Mike04</v>
      </c>
      <c r="C11" s="17"/>
      <c r="D11" s="18"/>
      <c r="E11" s="19" t="str">
        <f t="shared" si="12"/>
        <v>5</v>
      </c>
      <c r="F11" s="17"/>
      <c r="G11" s="18"/>
      <c r="H11" s="19" t="str">
        <f t="shared" si="13"/>
        <v>5</v>
      </c>
      <c r="I11" s="17"/>
      <c r="J11" s="18"/>
      <c r="K11" s="19" t="str">
        <f t="shared" si="14"/>
        <v>5</v>
      </c>
      <c r="L11" s="17"/>
      <c r="M11" s="18"/>
      <c r="N11" s="19" t="str">
        <f t="shared" si="15"/>
        <v>5</v>
      </c>
      <c r="O11" s="17"/>
      <c r="P11" s="18"/>
      <c r="Q11" s="19" t="str">
        <f t="shared" si="16"/>
        <v>5</v>
      </c>
      <c r="R11" s="17"/>
      <c r="S11" s="18"/>
      <c r="T11" s="19" t="str">
        <f t="shared" si="17"/>
        <v>5</v>
      </c>
      <c r="U11" s="17"/>
      <c r="V11" s="18"/>
      <c r="W11" s="19" t="str">
        <f t="shared" si="18"/>
        <v>5</v>
      </c>
      <c r="X11" s="17"/>
      <c r="Y11" s="18"/>
      <c r="Z11" s="19" t="str">
        <f t="shared" si="19"/>
        <v>5</v>
      </c>
      <c r="AA11" s="17"/>
      <c r="AB11" s="18"/>
      <c r="AC11" s="19" t="str">
        <f t="shared" si="20"/>
        <v>5</v>
      </c>
      <c r="AD11" s="27"/>
      <c r="AE11" s="25"/>
      <c r="AF11" s="19"/>
      <c r="AG11" s="20">
        <f t="shared" si="9"/>
        <v>45</v>
      </c>
      <c r="AH11" s="21">
        <f>'12.Spieltag'!AJ11</f>
        <v>183</v>
      </c>
      <c r="AI11" s="28">
        <f>'12.Spieltag'!AK11</f>
        <v>4</v>
      </c>
      <c r="AJ11" s="23">
        <f t="shared" si="10"/>
        <v>228</v>
      </c>
      <c r="AK11" s="24">
        <f t="shared" si="11"/>
        <v>4</v>
      </c>
      <c r="AL11" s="1"/>
    </row>
    <row r="12" spans="1:41" ht="24.95" customHeight="1" thickBot="1" x14ac:dyDescent="0.25">
      <c r="A12" s="28">
        <f t="shared" si="0"/>
        <v>5</v>
      </c>
      <c r="B12" s="20" t="str">
        <f>'12.Spieltag'!B12</f>
        <v>Tanja04</v>
      </c>
      <c r="C12" s="17"/>
      <c r="D12" s="18"/>
      <c r="E12" s="19" t="str">
        <f t="shared" si="12"/>
        <v>5</v>
      </c>
      <c r="F12" s="17"/>
      <c r="G12" s="18"/>
      <c r="H12" s="19" t="str">
        <f t="shared" si="13"/>
        <v>5</v>
      </c>
      <c r="I12" s="17"/>
      <c r="J12" s="18"/>
      <c r="K12" s="19" t="str">
        <f t="shared" si="14"/>
        <v>5</v>
      </c>
      <c r="L12" s="17"/>
      <c r="M12" s="18"/>
      <c r="N12" s="19" t="str">
        <f t="shared" si="15"/>
        <v>5</v>
      </c>
      <c r="O12" s="17"/>
      <c r="P12" s="18"/>
      <c r="Q12" s="19" t="str">
        <f t="shared" si="16"/>
        <v>5</v>
      </c>
      <c r="R12" s="17"/>
      <c r="S12" s="18"/>
      <c r="T12" s="19" t="str">
        <f t="shared" si="17"/>
        <v>5</v>
      </c>
      <c r="U12" s="17"/>
      <c r="V12" s="18"/>
      <c r="W12" s="19" t="str">
        <f t="shared" si="18"/>
        <v>5</v>
      </c>
      <c r="X12" s="17"/>
      <c r="Y12" s="18"/>
      <c r="Z12" s="19" t="str">
        <f t="shared" si="19"/>
        <v>5</v>
      </c>
      <c r="AA12" s="17"/>
      <c r="AB12" s="18"/>
      <c r="AC12" s="19" t="str">
        <f t="shared" si="20"/>
        <v>5</v>
      </c>
      <c r="AD12" s="26"/>
      <c r="AE12" s="25"/>
      <c r="AF12" s="19"/>
      <c r="AG12" s="20">
        <f t="shared" si="9"/>
        <v>45</v>
      </c>
      <c r="AH12" s="21">
        <f>'12.Spieltag'!AJ12</f>
        <v>181</v>
      </c>
      <c r="AI12" s="28">
        <f>'12.Spieltag'!AK12</f>
        <v>5</v>
      </c>
      <c r="AJ12" s="23">
        <f t="shared" si="10"/>
        <v>226</v>
      </c>
      <c r="AK12" s="24">
        <f t="shared" si="11"/>
        <v>5</v>
      </c>
      <c r="AL12" s="1"/>
    </row>
    <row r="13" spans="1:41" ht="24.95" customHeight="1" thickBot="1" x14ac:dyDescent="0.25">
      <c r="A13" s="28">
        <f t="shared" si="0"/>
        <v>6</v>
      </c>
      <c r="B13" s="78" t="str">
        <f>'12.Spieltag'!B13</f>
        <v>shiny</v>
      </c>
      <c r="C13" s="17"/>
      <c r="D13" s="18"/>
      <c r="E13" s="19" t="str">
        <f t="shared" si="12"/>
        <v>5</v>
      </c>
      <c r="F13" s="17"/>
      <c r="G13" s="18"/>
      <c r="H13" s="19" t="str">
        <f t="shared" si="13"/>
        <v>5</v>
      </c>
      <c r="I13" s="17"/>
      <c r="J13" s="18"/>
      <c r="K13" s="19" t="str">
        <f t="shared" si="14"/>
        <v>5</v>
      </c>
      <c r="L13" s="17"/>
      <c r="M13" s="18"/>
      <c r="N13" s="19" t="str">
        <f t="shared" si="15"/>
        <v>5</v>
      </c>
      <c r="O13" s="17"/>
      <c r="P13" s="18"/>
      <c r="Q13" s="19" t="str">
        <f t="shared" si="16"/>
        <v>5</v>
      </c>
      <c r="R13" s="17"/>
      <c r="S13" s="18"/>
      <c r="T13" s="19" t="str">
        <f t="shared" si="17"/>
        <v>5</v>
      </c>
      <c r="U13" s="17"/>
      <c r="V13" s="18"/>
      <c r="W13" s="19" t="str">
        <f t="shared" si="18"/>
        <v>5</v>
      </c>
      <c r="X13" s="17"/>
      <c r="Y13" s="18"/>
      <c r="Z13" s="19" t="str">
        <f t="shared" si="19"/>
        <v>5</v>
      </c>
      <c r="AA13" s="17"/>
      <c r="AB13" s="18"/>
      <c r="AC13" s="19" t="str">
        <f t="shared" si="20"/>
        <v>5</v>
      </c>
      <c r="AD13" s="27"/>
      <c r="AE13" s="25"/>
      <c r="AF13" s="19"/>
      <c r="AG13" s="20">
        <f t="shared" si="9"/>
        <v>45</v>
      </c>
      <c r="AH13" s="21">
        <f>'12.Spieltag'!AJ13</f>
        <v>180</v>
      </c>
      <c r="AI13" s="28">
        <f>'12.Spieltag'!AK13</f>
        <v>6</v>
      </c>
      <c r="AJ13" s="23">
        <f t="shared" si="10"/>
        <v>225</v>
      </c>
      <c r="AK13" s="24">
        <f t="shared" si="11"/>
        <v>6</v>
      </c>
      <c r="AL13" s="1"/>
    </row>
    <row r="14" spans="1:41" ht="24.95" customHeight="1" thickBot="1" x14ac:dyDescent="0.25">
      <c r="A14" s="28">
        <f t="shared" si="0"/>
        <v>7</v>
      </c>
      <c r="B14" s="20" t="str">
        <f>'12.Spieltag'!B14</f>
        <v>UltraGE</v>
      </c>
      <c r="C14" s="17"/>
      <c r="D14" s="18"/>
      <c r="E14" s="19" t="str">
        <f t="shared" si="12"/>
        <v>5</v>
      </c>
      <c r="F14" s="17"/>
      <c r="G14" s="18"/>
      <c r="H14" s="19" t="str">
        <f t="shared" si="13"/>
        <v>5</v>
      </c>
      <c r="I14" s="17"/>
      <c r="J14" s="18"/>
      <c r="K14" s="19" t="str">
        <f t="shared" si="14"/>
        <v>5</v>
      </c>
      <c r="L14" s="17"/>
      <c r="M14" s="18"/>
      <c r="N14" s="19" t="str">
        <f t="shared" si="15"/>
        <v>5</v>
      </c>
      <c r="O14" s="17"/>
      <c r="P14" s="18"/>
      <c r="Q14" s="19" t="str">
        <f t="shared" si="16"/>
        <v>5</v>
      </c>
      <c r="R14" s="17"/>
      <c r="S14" s="18"/>
      <c r="T14" s="19" t="str">
        <f t="shared" si="17"/>
        <v>5</v>
      </c>
      <c r="U14" s="17"/>
      <c r="V14" s="18"/>
      <c r="W14" s="19" t="str">
        <f t="shared" si="18"/>
        <v>5</v>
      </c>
      <c r="X14" s="17"/>
      <c r="Y14" s="18"/>
      <c r="Z14" s="19" t="str">
        <f t="shared" si="19"/>
        <v>5</v>
      </c>
      <c r="AA14" s="17"/>
      <c r="AB14" s="18"/>
      <c r="AC14" s="19" t="str">
        <f t="shared" si="20"/>
        <v>5</v>
      </c>
      <c r="AD14" s="27"/>
      <c r="AE14" s="25"/>
      <c r="AF14" s="19"/>
      <c r="AG14" s="20">
        <f t="shared" si="9"/>
        <v>45</v>
      </c>
      <c r="AH14" s="21">
        <f>'12.Spieltag'!AJ14</f>
        <v>179</v>
      </c>
      <c r="AI14" s="28">
        <f>'12.Spieltag'!AK14</f>
        <v>7</v>
      </c>
      <c r="AJ14" s="23">
        <f t="shared" si="10"/>
        <v>224</v>
      </c>
      <c r="AK14" s="24">
        <f t="shared" si="11"/>
        <v>7</v>
      </c>
      <c r="AL14" s="1"/>
    </row>
    <row r="15" spans="1:41" ht="24.95" customHeight="1" thickBot="1" x14ac:dyDescent="0.25">
      <c r="A15" s="28">
        <f t="shared" si="0"/>
        <v>8</v>
      </c>
      <c r="B15" s="20" t="str">
        <f>'12.Spieltag'!B15</f>
        <v>Reinhold</v>
      </c>
      <c r="C15" s="17"/>
      <c r="D15" s="18"/>
      <c r="E15" s="19" t="str">
        <f t="shared" si="12"/>
        <v>5</v>
      </c>
      <c r="F15" s="17"/>
      <c r="G15" s="18"/>
      <c r="H15" s="19" t="str">
        <f t="shared" si="13"/>
        <v>5</v>
      </c>
      <c r="I15" s="17"/>
      <c r="J15" s="18"/>
      <c r="K15" s="19" t="str">
        <f t="shared" si="14"/>
        <v>5</v>
      </c>
      <c r="L15" s="17"/>
      <c r="M15" s="18"/>
      <c r="N15" s="19" t="str">
        <f t="shared" si="15"/>
        <v>5</v>
      </c>
      <c r="O15" s="17"/>
      <c r="P15" s="18"/>
      <c r="Q15" s="19" t="str">
        <f t="shared" si="16"/>
        <v>5</v>
      </c>
      <c r="R15" s="17"/>
      <c r="S15" s="18"/>
      <c r="T15" s="19" t="str">
        <f t="shared" si="17"/>
        <v>5</v>
      </c>
      <c r="U15" s="17"/>
      <c r="V15" s="18"/>
      <c r="W15" s="19" t="str">
        <f t="shared" si="18"/>
        <v>5</v>
      </c>
      <c r="X15" s="17"/>
      <c r="Y15" s="18"/>
      <c r="Z15" s="19" t="str">
        <f t="shared" si="19"/>
        <v>5</v>
      </c>
      <c r="AA15" s="17"/>
      <c r="AB15" s="18"/>
      <c r="AC15" s="19" t="str">
        <f t="shared" si="20"/>
        <v>5</v>
      </c>
      <c r="AD15" s="27"/>
      <c r="AE15" s="25"/>
      <c r="AF15" s="19"/>
      <c r="AG15" s="20">
        <f t="shared" si="9"/>
        <v>45</v>
      </c>
      <c r="AH15" s="21">
        <f>'12.Spieltag'!AJ15</f>
        <v>173</v>
      </c>
      <c r="AI15" s="28">
        <f>'12.Spieltag'!AK15</f>
        <v>8</v>
      </c>
      <c r="AJ15" s="23">
        <f t="shared" si="10"/>
        <v>218</v>
      </c>
      <c r="AK15" s="24">
        <f t="shared" si="11"/>
        <v>8</v>
      </c>
      <c r="AL15" s="1"/>
    </row>
    <row r="16" spans="1:41" ht="24.95" customHeight="1" thickBot="1" x14ac:dyDescent="0.25">
      <c r="A16" s="28">
        <f t="shared" si="0"/>
        <v>9</v>
      </c>
      <c r="B16" s="20" t="str">
        <f>'12.Spieltag'!B16</f>
        <v>Ricardo04</v>
      </c>
      <c r="C16" s="17"/>
      <c r="D16" s="18"/>
      <c r="E16" s="19" t="str">
        <f t="shared" si="12"/>
        <v>5</v>
      </c>
      <c r="F16" s="17"/>
      <c r="G16" s="18"/>
      <c r="H16" s="19" t="str">
        <f t="shared" si="13"/>
        <v>5</v>
      </c>
      <c r="I16" s="17"/>
      <c r="J16" s="18"/>
      <c r="K16" s="19" t="str">
        <f t="shared" si="14"/>
        <v>5</v>
      </c>
      <c r="L16" s="17"/>
      <c r="M16" s="18"/>
      <c r="N16" s="19" t="str">
        <f t="shared" si="15"/>
        <v>5</v>
      </c>
      <c r="O16" s="17"/>
      <c r="P16" s="18"/>
      <c r="Q16" s="19" t="str">
        <f t="shared" si="16"/>
        <v>5</v>
      </c>
      <c r="R16" s="17"/>
      <c r="S16" s="18"/>
      <c r="T16" s="19" t="str">
        <f t="shared" si="17"/>
        <v>5</v>
      </c>
      <c r="U16" s="17"/>
      <c r="V16" s="18"/>
      <c r="W16" s="19" t="str">
        <f t="shared" si="18"/>
        <v>5</v>
      </c>
      <c r="X16" s="17"/>
      <c r="Y16" s="18"/>
      <c r="Z16" s="19" t="str">
        <f t="shared" si="19"/>
        <v>5</v>
      </c>
      <c r="AA16" s="17"/>
      <c r="AB16" s="18"/>
      <c r="AC16" s="19" t="str">
        <f t="shared" si="20"/>
        <v>5</v>
      </c>
      <c r="AD16" s="27"/>
      <c r="AE16" s="25"/>
      <c r="AF16" s="19"/>
      <c r="AG16" s="20">
        <f t="shared" si="9"/>
        <v>45</v>
      </c>
      <c r="AH16" s="21">
        <f>'12.Spieltag'!AJ16</f>
        <v>172</v>
      </c>
      <c r="AI16" s="28">
        <f>'12.Spieltag'!AK16</f>
        <v>9</v>
      </c>
      <c r="AJ16" s="23">
        <f t="shared" si="10"/>
        <v>217</v>
      </c>
      <c r="AK16" s="24">
        <f t="shared" si="11"/>
        <v>9</v>
      </c>
      <c r="AL16" s="1"/>
    </row>
    <row r="17" spans="1:38" ht="24.95" customHeight="1" thickBot="1" x14ac:dyDescent="0.25">
      <c r="A17" s="28">
        <f t="shared" si="0"/>
        <v>10</v>
      </c>
      <c r="B17" s="20" t="str">
        <f>'12.Spieltag'!B17</f>
        <v>FlorianS04</v>
      </c>
      <c r="C17" s="17"/>
      <c r="D17" s="18"/>
      <c r="E17" s="19" t="str">
        <f t="shared" si="12"/>
        <v>5</v>
      </c>
      <c r="F17" s="17"/>
      <c r="G17" s="18"/>
      <c r="H17" s="19" t="str">
        <f t="shared" si="13"/>
        <v>5</v>
      </c>
      <c r="I17" s="17"/>
      <c r="J17" s="18"/>
      <c r="K17" s="19" t="str">
        <f t="shared" si="14"/>
        <v>5</v>
      </c>
      <c r="L17" s="17"/>
      <c r="M17" s="18"/>
      <c r="N17" s="19" t="str">
        <f t="shared" si="15"/>
        <v>5</v>
      </c>
      <c r="O17" s="17"/>
      <c r="P17" s="18"/>
      <c r="Q17" s="19" t="str">
        <f t="shared" si="16"/>
        <v>5</v>
      </c>
      <c r="R17" s="17"/>
      <c r="S17" s="18"/>
      <c r="T17" s="19" t="str">
        <f t="shared" si="17"/>
        <v>5</v>
      </c>
      <c r="U17" s="17"/>
      <c r="V17" s="18"/>
      <c r="W17" s="19" t="str">
        <f t="shared" si="18"/>
        <v>5</v>
      </c>
      <c r="X17" s="17"/>
      <c r="Y17" s="18"/>
      <c r="Z17" s="19" t="str">
        <f t="shared" si="19"/>
        <v>5</v>
      </c>
      <c r="AA17" s="17"/>
      <c r="AB17" s="18"/>
      <c r="AC17" s="19" t="str">
        <f t="shared" si="20"/>
        <v>5</v>
      </c>
      <c r="AD17" s="27"/>
      <c r="AE17" s="25"/>
      <c r="AF17" s="19"/>
      <c r="AG17" s="20">
        <f t="shared" si="9"/>
        <v>45</v>
      </c>
      <c r="AH17" s="21">
        <f>'12.Spieltag'!AJ17</f>
        <v>171</v>
      </c>
      <c r="AI17" s="28">
        <f>'12.Spieltag'!AK17</f>
        <v>10</v>
      </c>
      <c r="AJ17" s="23">
        <f t="shared" si="10"/>
        <v>216</v>
      </c>
      <c r="AK17" s="24">
        <f t="shared" si="11"/>
        <v>10</v>
      </c>
      <c r="AL17" s="1"/>
    </row>
    <row r="18" spans="1:38" ht="24.95" customHeight="1" thickBot="1" x14ac:dyDescent="0.25">
      <c r="A18" s="28">
        <f t="shared" si="0"/>
        <v>11</v>
      </c>
      <c r="B18" s="20" t="str">
        <f>'12.Spieltag'!B18</f>
        <v>Lola04</v>
      </c>
      <c r="C18" s="17"/>
      <c r="D18" s="18"/>
      <c r="E18" s="19" t="str">
        <f t="shared" si="12"/>
        <v>5</v>
      </c>
      <c r="F18" s="17"/>
      <c r="G18" s="18"/>
      <c r="H18" s="19" t="str">
        <f t="shared" si="13"/>
        <v>5</v>
      </c>
      <c r="I18" s="17"/>
      <c r="J18" s="18"/>
      <c r="K18" s="19" t="str">
        <f t="shared" si="14"/>
        <v>5</v>
      </c>
      <c r="L18" s="17"/>
      <c r="M18" s="18"/>
      <c r="N18" s="19" t="str">
        <f t="shared" si="15"/>
        <v>5</v>
      </c>
      <c r="O18" s="17"/>
      <c r="P18" s="18"/>
      <c r="Q18" s="19" t="str">
        <f t="shared" si="16"/>
        <v>5</v>
      </c>
      <c r="R18" s="17"/>
      <c r="S18" s="18"/>
      <c r="T18" s="19" t="str">
        <f t="shared" si="17"/>
        <v>5</v>
      </c>
      <c r="U18" s="17"/>
      <c r="V18" s="18"/>
      <c r="W18" s="19" t="str">
        <f t="shared" si="18"/>
        <v>5</v>
      </c>
      <c r="X18" s="17"/>
      <c r="Y18" s="18"/>
      <c r="Z18" s="19" t="str">
        <f t="shared" si="19"/>
        <v>5</v>
      </c>
      <c r="AA18" s="17"/>
      <c r="AB18" s="18"/>
      <c r="AC18" s="19" t="str">
        <f t="shared" si="20"/>
        <v>5</v>
      </c>
      <c r="AD18" s="27"/>
      <c r="AE18" s="25"/>
      <c r="AF18" s="19"/>
      <c r="AG18" s="20">
        <f t="shared" si="9"/>
        <v>45</v>
      </c>
      <c r="AH18" s="21">
        <f>'12.Spieltag'!AJ18</f>
        <v>166</v>
      </c>
      <c r="AI18" s="28">
        <f>'12.Spieltag'!AK18</f>
        <v>11</v>
      </c>
      <c r="AJ18" s="23">
        <f t="shared" si="10"/>
        <v>211</v>
      </c>
      <c r="AK18" s="24">
        <f t="shared" si="11"/>
        <v>11</v>
      </c>
      <c r="AL18" s="1"/>
    </row>
    <row r="19" spans="1:38" ht="24.95" customHeight="1" thickBot="1" x14ac:dyDescent="0.25">
      <c r="A19" s="28">
        <f t="shared" si="0"/>
        <v>12</v>
      </c>
      <c r="B19" s="20" t="str">
        <f>'12.Spieltag'!B19</f>
        <v>schmiddi04</v>
      </c>
      <c r="C19" s="17"/>
      <c r="D19" s="18"/>
      <c r="E19" s="19" t="str">
        <f t="shared" si="12"/>
        <v>5</v>
      </c>
      <c r="F19" s="17"/>
      <c r="G19" s="18"/>
      <c r="H19" s="19" t="str">
        <f t="shared" si="13"/>
        <v>5</v>
      </c>
      <c r="I19" s="17"/>
      <c r="J19" s="18"/>
      <c r="K19" s="19" t="str">
        <f t="shared" si="14"/>
        <v>5</v>
      </c>
      <c r="L19" s="17"/>
      <c r="M19" s="18"/>
      <c r="N19" s="19" t="str">
        <f t="shared" si="15"/>
        <v>5</v>
      </c>
      <c r="O19" s="17"/>
      <c r="P19" s="18"/>
      <c r="Q19" s="19" t="str">
        <f t="shared" si="16"/>
        <v>5</v>
      </c>
      <c r="R19" s="17"/>
      <c r="S19" s="18"/>
      <c r="T19" s="19" t="str">
        <f t="shared" si="17"/>
        <v>5</v>
      </c>
      <c r="U19" s="17"/>
      <c r="V19" s="18"/>
      <c r="W19" s="19" t="str">
        <f t="shared" si="18"/>
        <v>5</v>
      </c>
      <c r="X19" s="17"/>
      <c r="Y19" s="18"/>
      <c r="Z19" s="19" t="str">
        <f t="shared" si="19"/>
        <v>5</v>
      </c>
      <c r="AA19" s="17"/>
      <c r="AB19" s="18"/>
      <c r="AC19" s="19" t="str">
        <f t="shared" si="20"/>
        <v>5</v>
      </c>
      <c r="AD19" s="27"/>
      <c r="AE19" s="25"/>
      <c r="AF19" s="19"/>
      <c r="AG19" s="20">
        <f t="shared" si="9"/>
        <v>45</v>
      </c>
      <c r="AH19" s="21">
        <f>'12.Spieltag'!AJ19</f>
        <v>165</v>
      </c>
      <c r="AI19" s="28">
        <f>'12.Spieltag'!AK19</f>
        <v>12</v>
      </c>
      <c r="AJ19" s="23">
        <f t="shared" si="10"/>
        <v>210</v>
      </c>
      <c r="AK19" s="24">
        <f t="shared" si="11"/>
        <v>12</v>
      </c>
      <c r="AL19" s="1"/>
    </row>
    <row r="20" spans="1:38" ht="24.95" customHeight="1" thickBot="1" x14ac:dyDescent="0.25">
      <c r="A20" s="28">
        <f>AK20</f>
        <v>12</v>
      </c>
      <c r="B20" s="20" t="str">
        <f>'12.Spieltag'!B20</f>
        <v>Thomas Bülles</v>
      </c>
      <c r="C20" s="17"/>
      <c r="D20" s="18"/>
      <c r="E20" s="19" t="str">
        <f t="shared" si="12"/>
        <v>5</v>
      </c>
      <c r="F20" s="17"/>
      <c r="G20" s="18"/>
      <c r="H20" s="19" t="str">
        <f t="shared" si="13"/>
        <v>5</v>
      </c>
      <c r="I20" s="17"/>
      <c r="J20" s="18"/>
      <c r="K20" s="19" t="str">
        <f t="shared" si="14"/>
        <v>5</v>
      </c>
      <c r="L20" s="17"/>
      <c r="M20" s="18"/>
      <c r="N20" s="19" t="str">
        <f t="shared" si="15"/>
        <v>5</v>
      </c>
      <c r="O20" s="17"/>
      <c r="P20" s="18"/>
      <c r="Q20" s="19" t="str">
        <f t="shared" si="16"/>
        <v>5</v>
      </c>
      <c r="R20" s="17"/>
      <c r="S20" s="18"/>
      <c r="T20" s="19" t="str">
        <f t="shared" si="17"/>
        <v>5</v>
      </c>
      <c r="U20" s="17"/>
      <c r="V20" s="18"/>
      <c r="W20" s="19" t="str">
        <f t="shared" si="18"/>
        <v>5</v>
      </c>
      <c r="X20" s="17"/>
      <c r="Y20" s="18"/>
      <c r="Z20" s="19" t="str">
        <f t="shared" si="19"/>
        <v>5</v>
      </c>
      <c r="AA20" s="17"/>
      <c r="AB20" s="18"/>
      <c r="AC20" s="19" t="str">
        <f t="shared" si="20"/>
        <v>5</v>
      </c>
      <c r="AD20" s="27"/>
      <c r="AE20" s="25"/>
      <c r="AF20" s="19"/>
      <c r="AG20" s="20">
        <f>E20+H20+K20+N20+Q20+T20+W20+Z20+AC20+AF20</f>
        <v>45</v>
      </c>
      <c r="AH20" s="21">
        <f>'12.Spieltag'!AJ20</f>
        <v>165</v>
      </c>
      <c r="AI20" s="28">
        <f>'12.Spieltag'!AK20</f>
        <v>12</v>
      </c>
      <c r="AJ20" s="23">
        <f>AG20+AH20</f>
        <v>210</v>
      </c>
      <c r="AK20" s="24">
        <f t="shared" si="11"/>
        <v>12</v>
      </c>
      <c r="AL20" s="1"/>
    </row>
    <row r="21" spans="1:38" ht="24.95" customHeight="1" thickBot="1" x14ac:dyDescent="0.25">
      <c r="A21" s="28">
        <f>AK21</f>
        <v>14</v>
      </c>
      <c r="B21" s="20" t="str">
        <f>'12.Spieltag'!B21</f>
        <v>atschi91</v>
      </c>
      <c r="C21" s="17"/>
      <c r="D21" s="18"/>
      <c r="E21" s="19" t="str">
        <f t="shared" si="12"/>
        <v>5</v>
      </c>
      <c r="F21" s="17"/>
      <c r="G21" s="18"/>
      <c r="H21" s="19" t="str">
        <f t="shared" si="13"/>
        <v>5</v>
      </c>
      <c r="I21" s="17"/>
      <c r="J21" s="18"/>
      <c r="K21" s="19" t="str">
        <f t="shared" si="14"/>
        <v>5</v>
      </c>
      <c r="L21" s="17"/>
      <c r="M21" s="18"/>
      <c r="N21" s="19" t="str">
        <f t="shared" si="15"/>
        <v>5</v>
      </c>
      <c r="O21" s="17"/>
      <c r="P21" s="18"/>
      <c r="Q21" s="19" t="str">
        <f t="shared" si="16"/>
        <v>5</v>
      </c>
      <c r="R21" s="17"/>
      <c r="S21" s="18"/>
      <c r="T21" s="19" t="str">
        <f t="shared" si="17"/>
        <v>5</v>
      </c>
      <c r="U21" s="17"/>
      <c r="V21" s="18"/>
      <c r="W21" s="19" t="str">
        <f t="shared" si="18"/>
        <v>5</v>
      </c>
      <c r="X21" s="17"/>
      <c r="Y21" s="18"/>
      <c r="Z21" s="19" t="str">
        <f t="shared" si="19"/>
        <v>5</v>
      </c>
      <c r="AA21" s="17"/>
      <c r="AB21" s="18"/>
      <c r="AC21" s="19" t="str">
        <f t="shared" si="20"/>
        <v>5</v>
      </c>
      <c r="AD21" s="27"/>
      <c r="AE21" s="25"/>
      <c r="AF21" s="19"/>
      <c r="AG21" s="20">
        <f>E21+H21+K21+N21+Q21+T21+W21+Z21+AC21+AF21</f>
        <v>45</v>
      </c>
      <c r="AH21" s="21">
        <f>'12.Spieltag'!AJ21</f>
        <v>157</v>
      </c>
      <c r="AI21" s="28">
        <f>'12.Spieltag'!AK21</f>
        <v>14</v>
      </c>
      <c r="AJ21" s="23">
        <f>AG21+AH21</f>
        <v>202</v>
      </c>
      <c r="AK21" s="24">
        <f t="shared" si="11"/>
        <v>14</v>
      </c>
      <c r="AL21" s="1"/>
    </row>
    <row r="22" spans="1:38" ht="24.95" customHeight="1" thickBot="1" x14ac:dyDescent="0.25">
      <c r="A22" s="28">
        <f>AK22</f>
        <v>15</v>
      </c>
      <c r="B22" s="20" t="str">
        <f>'12.Spieltag'!B22</f>
        <v>jupp04</v>
      </c>
      <c r="C22" s="17"/>
      <c r="D22" s="18"/>
      <c r="E22" s="19" t="str">
        <f t="shared" si="12"/>
        <v>5</v>
      </c>
      <c r="F22" s="17"/>
      <c r="G22" s="18"/>
      <c r="H22" s="19" t="str">
        <f t="shared" si="13"/>
        <v>5</v>
      </c>
      <c r="I22" s="17"/>
      <c r="J22" s="18"/>
      <c r="K22" s="19" t="str">
        <f t="shared" si="14"/>
        <v>5</v>
      </c>
      <c r="L22" s="17"/>
      <c r="M22" s="18"/>
      <c r="N22" s="19" t="str">
        <f t="shared" si="15"/>
        <v>5</v>
      </c>
      <c r="O22" s="17"/>
      <c r="P22" s="18"/>
      <c r="Q22" s="19" t="str">
        <f t="shared" si="16"/>
        <v>5</v>
      </c>
      <c r="R22" s="17"/>
      <c r="S22" s="18"/>
      <c r="T22" s="19" t="str">
        <f t="shared" si="17"/>
        <v>5</v>
      </c>
      <c r="U22" s="17"/>
      <c r="V22" s="18"/>
      <c r="W22" s="19" t="str">
        <f t="shared" si="18"/>
        <v>5</v>
      </c>
      <c r="X22" s="17"/>
      <c r="Y22" s="18"/>
      <c r="Z22" s="19" t="str">
        <f t="shared" si="19"/>
        <v>5</v>
      </c>
      <c r="AA22" s="17"/>
      <c r="AB22" s="18"/>
      <c r="AC22" s="19" t="str">
        <f t="shared" si="20"/>
        <v>5</v>
      </c>
      <c r="AD22" s="27"/>
      <c r="AE22" s="25"/>
      <c r="AF22" s="19"/>
      <c r="AG22" s="20">
        <f>E22+H22+K22+N22+Q22+T22+W22+Z22+AC22+AF22</f>
        <v>45</v>
      </c>
      <c r="AH22" s="21">
        <f>'12.Spieltag'!AJ22</f>
        <v>146</v>
      </c>
      <c r="AI22" s="28">
        <f>'12.Spieltag'!AK22</f>
        <v>15</v>
      </c>
      <c r="AJ22" s="23">
        <f>AG22+AH22</f>
        <v>191</v>
      </c>
      <c r="AK22" s="24">
        <f t="shared" si="11"/>
        <v>15</v>
      </c>
      <c r="AL22" s="1"/>
    </row>
    <row r="23" spans="1:38" ht="24.95" customHeight="1" thickBot="1" x14ac:dyDescent="0.25">
      <c r="A23" s="28">
        <f>AK23</f>
        <v>16</v>
      </c>
      <c r="B23" s="78" t="str">
        <f>'12.Spieltag'!B23</f>
        <v>Nico1904</v>
      </c>
      <c r="C23" s="17"/>
      <c r="D23" s="18"/>
      <c r="E23" s="19" t="str">
        <f t="shared" si="12"/>
        <v>5</v>
      </c>
      <c r="F23" s="17"/>
      <c r="G23" s="18"/>
      <c r="H23" s="19" t="str">
        <f t="shared" si="13"/>
        <v>5</v>
      </c>
      <c r="I23" s="17"/>
      <c r="J23" s="18"/>
      <c r="K23" s="19" t="str">
        <f t="shared" si="14"/>
        <v>5</v>
      </c>
      <c r="L23" s="17"/>
      <c r="M23" s="18"/>
      <c r="N23" s="19" t="str">
        <f t="shared" si="15"/>
        <v>5</v>
      </c>
      <c r="O23" s="17"/>
      <c r="P23" s="18"/>
      <c r="Q23" s="19" t="str">
        <f t="shared" si="16"/>
        <v>5</v>
      </c>
      <c r="R23" s="17"/>
      <c r="S23" s="18"/>
      <c r="T23" s="19" t="str">
        <f t="shared" si="17"/>
        <v>5</v>
      </c>
      <c r="U23" s="17"/>
      <c r="V23" s="18"/>
      <c r="W23" s="19" t="str">
        <f t="shared" si="18"/>
        <v>5</v>
      </c>
      <c r="X23" s="17"/>
      <c r="Y23" s="18"/>
      <c r="Z23" s="19" t="str">
        <f t="shared" si="19"/>
        <v>5</v>
      </c>
      <c r="AA23" s="17"/>
      <c r="AB23" s="18"/>
      <c r="AC23" s="19" t="str">
        <f t="shared" si="20"/>
        <v>5</v>
      </c>
      <c r="AD23" s="27"/>
      <c r="AE23" s="25"/>
      <c r="AF23" s="19"/>
      <c r="AG23" s="20">
        <f>E23+H23+K23+N23+Q23+T23+W23+Z23+AC23+AF23</f>
        <v>45</v>
      </c>
      <c r="AH23" s="21">
        <f>'12.Spieltag'!AJ23</f>
        <v>100</v>
      </c>
      <c r="AI23" s="28">
        <f>'12.Spieltag'!AK23</f>
        <v>16</v>
      </c>
      <c r="AJ23" s="23">
        <f>AG23+AH23</f>
        <v>145</v>
      </c>
      <c r="AK23" s="24">
        <f t="shared" si="11"/>
        <v>16</v>
      </c>
      <c r="AL23" s="1"/>
    </row>
    <row r="24" spans="1:38" ht="24.95" customHeight="1" thickBot="1" x14ac:dyDescent="0.25">
      <c r="A24" s="28">
        <f>AK24</f>
        <v>17</v>
      </c>
      <c r="B24" s="20" t="str">
        <f>'12.Spieltag'!B24</f>
        <v>Schalt04</v>
      </c>
      <c r="C24" s="17"/>
      <c r="D24" s="18"/>
      <c r="E24" s="19" t="str">
        <f t="shared" si="12"/>
        <v>5</v>
      </c>
      <c r="F24" s="17"/>
      <c r="G24" s="18"/>
      <c r="H24" s="19" t="str">
        <f t="shared" si="13"/>
        <v>5</v>
      </c>
      <c r="I24" s="17"/>
      <c r="J24" s="18"/>
      <c r="K24" s="19" t="str">
        <f t="shared" si="14"/>
        <v>5</v>
      </c>
      <c r="L24" s="17"/>
      <c r="M24" s="18"/>
      <c r="N24" s="19" t="str">
        <f t="shared" si="15"/>
        <v>5</v>
      </c>
      <c r="O24" s="17"/>
      <c r="P24" s="18"/>
      <c r="Q24" s="19" t="str">
        <f t="shared" si="16"/>
        <v>5</v>
      </c>
      <c r="R24" s="17"/>
      <c r="S24" s="18"/>
      <c r="T24" s="19" t="str">
        <f t="shared" si="17"/>
        <v>5</v>
      </c>
      <c r="U24" s="17"/>
      <c r="V24" s="18"/>
      <c r="W24" s="19" t="str">
        <f t="shared" si="18"/>
        <v>5</v>
      </c>
      <c r="X24" s="17"/>
      <c r="Y24" s="18"/>
      <c r="Z24" s="19" t="str">
        <f t="shared" si="19"/>
        <v>5</v>
      </c>
      <c r="AA24" s="17"/>
      <c r="AB24" s="18"/>
      <c r="AC24" s="19" t="str">
        <f t="shared" si="20"/>
        <v>5</v>
      </c>
      <c r="AD24" s="27"/>
      <c r="AE24" s="25"/>
      <c r="AF24" s="19"/>
      <c r="AG24" s="20">
        <f>E24+H24+K24+N24+Q24+T24+W24+Z24+AC24+AF24</f>
        <v>45</v>
      </c>
      <c r="AH24" s="21">
        <f>'12.Spieltag'!AJ24</f>
        <v>52</v>
      </c>
      <c r="AI24" s="28">
        <f>'12.Spieltag'!AK24</f>
        <v>17</v>
      </c>
      <c r="AJ24" s="23">
        <f>AG24+AH24</f>
        <v>97</v>
      </c>
      <c r="AK24" s="24">
        <f t="shared" si="11"/>
        <v>17</v>
      </c>
      <c r="AL24" s="1"/>
    </row>
    <row r="25" spans="1:38" ht="24.95" customHeight="1" thickBot="1" x14ac:dyDescent="0.25">
      <c r="A25" s="28">
        <f t="shared" ref="A25:A26" si="21">AK25</f>
        <v>0</v>
      </c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77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>
        <f t="shared" si="21"/>
        <v>0</v>
      </c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77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96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13" priority="6">
      <formula>($AG8&gt;40)</formula>
    </cfRule>
  </conditionalFormatting>
  <conditionalFormatting sqref="C4 I4 L4 O4 R4 U4 X4 AA4 C6 I6 O6 U6 X6 AA6">
    <cfRule type="cellIs" dxfId="112" priority="3" operator="equal">
      <formula>"Schalke 04"</formula>
    </cfRule>
  </conditionalFormatting>
  <conditionalFormatting sqref="F4 F6 L6 R6">
    <cfRule type="cellIs" dxfId="111" priority="2" operator="equal">
      <formula>"Schalke 04"</formula>
    </cfRule>
  </conditionalFormatting>
  <conditionalFormatting sqref="AG1:AG26 AG28:AG1048576">
    <cfRule type="top10" dxfId="110" priority="1510" rank="3"/>
  </conditionalFormatting>
  <conditionalFormatting sqref="AI8:AI26">
    <cfRule type="colorScale" priority="133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09" priority="971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AO104"/>
  <sheetViews>
    <sheetView workbookViewId="0">
      <selection activeCell="AA6" sqref="AA6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D1" s="16"/>
      <c r="AE1" s="65"/>
      <c r="AF1" s="65"/>
      <c r="AK1" s="31"/>
    </row>
    <row r="2" spans="1:41" ht="12" x14ac:dyDescent="0.2">
      <c r="B2" s="16"/>
      <c r="F2" s="1"/>
      <c r="X2" s="13"/>
      <c r="AD2" s="16"/>
      <c r="AE2" s="66"/>
      <c r="AF2" s="66"/>
    </row>
    <row r="3" spans="1:41" ht="12" x14ac:dyDescent="0.2">
      <c r="B3" s="16"/>
      <c r="AD3" s="16"/>
      <c r="AE3" s="65"/>
      <c r="AF3" s="65"/>
    </row>
    <row r="4" spans="1:41" ht="16.5" thickBot="1" x14ac:dyDescent="0.3">
      <c r="A4" s="2" t="s">
        <v>26</v>
      </c>
      <c r="B4" s="16"/>
      <c r="C4" s="16" t="s">
        <v>72</v>
      </c>
      <c r="F4" s="16" t="s">
        <v>73</v>
      </c>
      <c r="I4" s="16" t="s">
        <v>76</v>
      </c>
      <c r="L4" s="16" t="s">
        <v>78</v>
      </c>
      <c r="O4" s="16" t="s">
        <v>79</v>
      </c>
      <c r="R4" s="16" t="s">
        <v>81</v>
      </c>
      <c r="U4" s="16" t="s">
        <v>82</v>
      </c>
      <c r="X4" s="16" t="s">
        <v>86</v>
      </c>
      <c r="AA4" s="16" t="s">
        <v>87</v>
      </c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84</v>
      </c>
      <c r="F6" s="16" t="s">
        <v>11</v>
      </c>
      <c r="I6" s="16" t="s">
        <v>83</v>
      </c>
      <c r="L6" s="16" t="s">
        <v>77</v>
      </c>
      <c r="O6" s="16" t="s">
        <v>67</v>
      </c>
      <c r="R6" s="16" t="s">
        <v>85</v>
      </c>
      <c r="U6" s="16" t="s">
        <v>74</v>
      </c>
      <c r="X6" s="16" t="s">
        <v>75</v>
      </c>
      <c r="AA6" s="16" t="s">
        <v>80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</v>
      </c>
      <c r="B8" s="20" t="str">
        <f>'13.Spieltag'!B8</f>
        <v>Delze1312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9">E8+H8+K8+N8+Q8+T8+W8+Z8+AC8+AF8</f>
        <v>45</v>
      </c>
      <c r="AH8" s="21">
        <f>'13.Spieltag'!AJ8</f>
        <v>246</v>
      </c>
      <c r="AI8" s="28">
        <f>'13.Spieltag'!AK8</f>
        <v>1</v>
      </c>
      <c r="AJ8" s="23">
        <f t="shared" ref="AJ8:AJ19" si="10">AG8+AH8</f>
        <v>291</v>
      </c>
      <c r="AK8" s="24">
        <f t="shared" ref="AK8:AK24" si="11">RANK(AJ8,$AJ$8:$AJ$26)</f>
        <v>1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'13.Spieltag'!B9</f>
        <v>Master1</v>
      </c>
      <c r="C9" s="17"/>
      <c r="D9" s="18"/>
      <c r="E9" s="19" t="str">
        <f t="shared" ref="E9:E24" si="12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4" si="13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4" si="14">IF(OR(EXACT($I$7,I9)*(EXACT($J$7,J9)))=TRUE,$AO$9,IF(($J$7-$I$7=J9-I9),$AO$8,IF(OR(EXACT($I$7&gt;$J$7,I9&gt;J9)*EXACT($I$7=$J$7,I9=J9)*EXACT($I$7&lt;$J$7,I9&lt;J9)),$AO$7,0)))</f>
        <v>5</v>
      </c>
      <c r="L9" s="17"/>
      <c r="M9" s="18"/>
      <c r="N9" s="19" t="str">
        <f t="shared" ref="N9:N24" si="15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4" si="16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4" si="17">IF(OR(EXACT($R$7,R9)*(EXACT($S$7,S9)))=TRUE,$AO$9,IF(($S$7-$R$7=S9-R9),$AO$8,IF(OR(EXACT($R$7&gt;$S$7,R9&gt;S9)*EXACT($R$7=$S$7,R9=S9)*EXACT($R$7&lt;$S$7,R9&lt;S9)),$AO$7,0)))</f>
        <v>5</v>
      </c>
      <c r="U9" s="17"/>
      <c r="V9" s="18"/>
      <c r="W9" s="19" t="str">
        <f t="shared" ref="W9:W24" si="18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4" si="19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4" si="20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9"/>
        <v>45</v>
      </c>
      <c r="AH9" s="21">
        <f>'13.Spieltag'!AJ9</f>
        <v>236</v>
      </c>
      <c r="AI9" s="28">
        <f>'13.Spieltag'!AK9</f>
        <v>2</v>
      </c>
      <c r="AJ9" s="23">
        <f t="shared" si="10"/>
        <v>281</v>
      </c>
      <c r="AK9" s="24">
        <f t="shared" si="11"/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3</v>
      </c>
      <c r="B10" s="20" t="str">
        <f>'13.Spieltag'!B10</f>
        <v>Franzi04</v>
      </c>
      <c r="C10" s="17"/>
      <c r="D10" s="18"/>
      <c r="E10" s="19" t="str">
        <f t="shared" si="12"/>
        <v>5</v>
      </c>
      <c r="F10" s="17"/>
      <c r="G10" s="18"/>
      <c r="H10" s="19" t="str">
        <f t="shared" si="13"/>
        <v>5</v>
      </c>
      <c r="I10" s="17"/>
      <c r="J10" s="18"/>
      <c r="K10" s="19" t="str">
        <f t="shared" si="14"/>
        <v>5</v>
      </c>
      <c r="L10" s="17"/>
      <c r="M10" s="18"/>
      <c r="N10" s="19" t="str">
        <f t="shared" si="15"/>
        <v>5</v>
      </c>
      <c r="O10" s="17"/>
      <c r="P10" s="18"/>
      <c r="Q10" s="19" t="str">
        <f t="shared" si="16"/>
        <v>5</v>
      </c>
      <c r="R10" s="17"/>
      <c r="S10" s="18"/>
      <c r="T10" s="19" t="str">
        <f t="shared" si="17"/>
        <v>5</v>
      </c>
      <c r="U10" s="17"/>
      <c r="V10" s="18"/>
      <c r="W10" s="19" t="str">
        <f t="shared" si="18"/>
        <v>5</v>
      </c>
      <c r="X10" s="17"/>
      <c r="Y10" s="18"/>
      <c r="Z10" s="19" t="str">
        <f t="shared" si="19"/>
        <v>5</v>
      </c>
      <c r="AA10" s="17"/>
      <c r="AB10" s="18"/>
      <c r="AC10" s="19" t="str">
        <f t="shared" si="20"/>
        <v>5</v>
      </c>
      <c r="AD10" s="27"/>
      <c r="AE10" s="25"/>
      <c r="AF10" s="19"/>
      <c r="AG10" s="20">
        <f t="shared" si="9"/>
        <v>45</v>
      </c>
      <c r="AH10" s="21">
        <f>'13.Spieltag'!AJ10</f>
        <v>229</v>
      </c>
      <c r="AI10" s="28">
        <f>'13.Spieltag'!AK10</f>
        <v>3</v>
      </c>
      <c r="AJ10" s="23">
        <f t="shared" si="10"/>
        <v>274</v>
      </c>
      <c r="AK10" s="24">
        <f t="shared" si="11"/>
        <v>3</v>
      </c>
      <c r="AL10" s="72"/>
    </row>
    <row r="11" spans="1:41" ht="24.95" customHeight="1" thickBot="1" x14ac:dyDescent="0.25">
      <c r="A11" s="28">
        <f t="shared" si="0"/>
        <v>4</v>
      </c>
      <c r="B11" s="20" t="str">
        <f>'13.Spieltag'!B11</f>
        <v>Mike04</v>
      </c>
      <c r="C11" s="17"/>
      <c r="D11" s="18"/>
      <c r="E11" s="19" t="str">
        <f t="shared" si="12"/>
        <v>5</v>
      </c>
      <c r="F11" s="17"/>
      <c r="G11" s="18"/>
      <c r="H11" s="19" t="str">
        <f t="shared" si="13"/>
        <v>5</v>
      </c>
      <c r="I11" s="17"/>
      <c r="J11" s="18"/>
      <c r="K11" s="19" t="str">
        <f t="shared" si="14"/>
        <v>5</v>
      </c>
      <c r="L11" s="17"/>
      <c r="M11" s="18"/>
      <c r="N11" s="19" t="str">
        <f t="shared" si="15"/>
        <v>5</v>
      </c>
      <c r="O11" s="17"/>
      <c r="P11" s="18"/>
      <c r="Q11" s="19" t="str">
        <f t="shared" si="16"/>
        <v>5</v>
      </c>
      <c r="R11" s="17"/>
      <c r="S11" s="18"/>
      <c r="T11" s="19" t="str">
        <f t="shared" si="17"/>
        <v>5</v>
      </c>
      <c r="U11" s="17"/>
      <c r="V11" s="18"/>
      <c r="W11" s="19" t="str">
        <f t="shared" si="18"/>
        <v>5</v>
      </c>
      <c r="X11" s="17"/>
      <c r="Y11" s="18"/>
      <c r="Z11" s="19" t="str">
        <f t="shared" si="19"/>
        <v>5</v>
      </c>
      <c r="AA11" s="17"/>
      <c r="AB11" s="18"/>
      <c r="AC11" s="19" t="str">
        <f t="shared" si="20"/>
        <v>5</v>
      </c>
      <c r="AD11" s="27"/>
      <c r="AE11" s="25"/>
      <c r="AF11" s="19"/>
      <c r="AG11" s="20">
        <f t="shared" si="9"/>
        <v>45</v>
      </c>
      <c r="AH11" s="21">
        <f>'13.Spieltag'!AJ11</f>
        <v>228</v>
      </c>
      <c r="AI11" s="28">
        <f>'13.Spieltag'!AK11</f>
        <v>4</v>
      </c>
      <c r="AJ11" s="23">
        <f t="shared" si="10"/>
        <v>273</v>
      </c>
      <c r="AK11" s="24">
        <f t="shared" si="11"/>
        <v>4</v>
      </c>
      <c r="AL11" s="1"/>
    </row>
    <row r="12" spans="1:41" ht="24.95" customHeight="1" thickBot="1" x14ac:dyDescent="0.25">
      <c r="A12" s="28">
        <f t="shared" si="0"/>
        <v>5</v>
      </c>
      <c r="B12" s="20" t="str">
        <f>'13.Spieltag'!B12</f>
        <v>Tanja04</v>
      </c>
      <c r="C12" s="17"/>
      <c r="D12" s="18"/>
      <c r="E12" s="19" t="str">
        <f t="shared" si="12"/>
        <v>5</v>
      </c>
      <c r="F12" s="17"/>
      <c r="G12" s="18"/>
      <c r="H12" s="19" t="str">
        <f t="shared" si="13"/>
        <v>5</v>
      </c>
      <c r="I12" s="17"/>
      <c r="J12" s="18"/>
      <c r="K12" s="19" t="str">
        <f t="shared" si="14"/>
        <v>5</v>
      </c>
      <c r="L12" s="17"/>
      <c r="M12" s="18"/>
      <c r="N12" s="19" t="str">
        <f t="shared" si="15"/>
        <v>5</v>
      </c>
      <c r="O12" s="17"/>
      <c r="P12" s="18"/>
      <c r="Q12" s="19" t="str">
        <f t="shared" si="16"/>
        <v>5</v>
      </c>
      <c r="R12" s="17"/>
      <c r="S12" s="18"/>
      <c r="T12" s="19" t="str">
        <f t="shared" si="17"/>
        <v>5</v>
      </c>
      <c r="U12" s="17"/>
      <c r="V12" s="18"/>
      <c r="W12" s="19" t="str">
        <f t="shared" si="18"/>
        <v>5</v>
      </c>
      <c r="X12" s="17"/>
      <c r="Y12" s="18"/>
      <c r="Z12" s="19" t="str">
        <f t="shared" si="19"/>
        <v>5</v>
      </c>
      <c r="AA12" s="17"/>
      <c r="AB12" s="18"/>
      <c r="AC12" s="19" t="str">
        <f t="shared" si="20"/>
        <v>5</v>
      </c>
      <c r="AD12" s="26"/>
      <c r="AE12" s="25"/>
      <c r="AF12" s="19"/>
      <c r="AG12" s="20">
        <f t="shared" si="9"/>
        <v>45</v>
      </c>
      <c r="AH12" s="21">
        <f>'13.Spieltag'!AJ12</f>
        <v>226</v>
      </c>
      <c r="AI12" s="28">
        <f>'13.Spieltag'!AK12</f>
        <v>5</v>
      </c>
      <c r="AJ12" s="23">
        <f t="shared" si="10"/>
        <v>271</v>
      </c>
      <c r="AK12" s="24">
        <f t="shared" si="11"/>
        <v>5</v>
      </c>
      <c r="AL12" s="1"/>
    </row>
    <row r="13" spans="1:41" ht="24.95" customHeight="1" thickBot="1" x14ac:dyDescent="0.25">
      <c r="A13" s="28">
        <f t="shared" si="0"/>
        <v>6</v>
      </c>
      <c r="B13" s="78" t="str">
        <f>'13.Spieltag'!B13</f>
        <v>shiny</v>
      </c>
      <c r="C13" s="17"/>
      <c r="D13" s="18"/>
      <c r="E13" s="19" t="str">
        <f t="shared" si="12"/>
        <v>5</v>
      </c>
      <c r="F13" s="17"/>
      <c r="G13" s="18"/>
      <c r="H13" s="19" t="str">
        <f t="shared" si="13"/>
        <v>5</v>
      </c>
      <c r="I13" s="17"/>
      <c r="J13" s="18"/>
      <c r="K13" s="19" t="str">
        <f t="shared" si="14"/>
        <v>5</v>
      </c>
      <c r="L13" s="17"/>
      <c r="M13" s="18"/>
      <c r="N13" s="19" t="str">
        <f t="shared" si="15"/>
        <v>5</v>
      </c>
      <c r="O13" s="17"/>
      <c r="P13" s="18"/>
      <c r="Q13" s="19" t="str">
        <f t="shared" si="16"/>
        <v>5</v>
      </c>
      <c r="R13" s="17"/>
      <c r="S13" s="18"/>
      <c r="T13" s="19" t="str">
        <f t="shared" si="17"/>
        <v>5</v>
      </c>
      <c r="U13" s="17"/>
      <c r="V13" s="18"/>
      <c r="W13" s="19" t="str">
        <f t="shared" si="18"/>
        <v>5</v>
      </c>
      <c r="X13" s="17"/>
      <c r="Y13" s="18"/>
      <c r="Z13" s="19" t="str">
        <f t="shared" si="19"/>
        <v>5</v>
      </c>
      <c r="AA13" s="17"/>
      <c r="AB13" s="18"/>
      <c r="AC13" s="19" t="str">
        <f t="shared" si="20"/>
        <v>5</v>
      </c>
      <c r="AD13" s="27"/>
      <c r="AE13" s="25"/>
      <c r="AF13" s="19"/>
      <c r="AG13" s="20">
        <f t="shared" si="9"/>
        <v>45</v>
      </c>
      <c r="AH13" s="21">
        <f>'13.Spieltag'!AJ13</f>
        <v>225</v>
      </c>
      <c r="AI13" s="28">
        <f>'13.Spieltag'!AK13</f>
        <v>6</v>
      </c>
      <c r="AJ13" s="23">
        <f t="shared" si="10"/>
        <v>270</v>
      </c>
      <c r="AK13" s="24">
        <f t="shared" si="11"/>
        <v>6</v>
      </c>
      <c r="AL13" s="1"/>
    </row>
    <row r="14" spans="1:41" ht="24.95" customHeight="1" thickBot="1" x14ac:dyDescent="0.25">
      <c r="A14" s="28">
        <f t="shared" si="0"/>
        <v>7</v>
      </c>
      <c r="B14" s="20" t="str">
        <f>'13.Spieltag'!B14</f>
        <v>UltraGE</v>
      </c>
      <c r="C14" s="17"/>
      <c r="D14" s="18"/>
      <c r="E14" s="19" t="str">
        <f t="shared" si="12"/>
        <v>5</v>
      </c>
      <c r="F14" s="17"/>
      <c r="G14" s="18"/>
      <c r="H14" s="19" t="str">
        <f t="shared" si="13"/>
        <v>5</v>
      </c>
      <c r="I14" s="17"/>
      <c r="J14" s="18"/>
      <c r="K14" s="19" t="str">
        <f t="shared" si="14"/>
        <v>5</v>
      </c>
      <c r="L14" s="17"/>
      <c r="M14" s="18"/>
      <c r="N14" s="19" t="str">
        <f t="shared" si="15"/>
        <v>5</v>
      </c>
      <c r="O14" s="17"/>
      <c r="P14" s="18"/>
      <c r="Q14" s="19" t="str">
        <f t="shared" si="16"/>
        <v>5</v>
      </c>
      <c r="R14" s="17"/>
      <c r="S14" s="18"/>
      <c r="T14" s="19" t="str">
        <f t="shared" si="17"/>
        <v>5</v>
      </c>
      <c r="U14" s="17"/>
      <c r="V14" s="18"/>
      <c r="W14" s="19" t="str">
        <f t="shared" si="18"/>
        <v>5</v>
      </c>
      <c r="X14" s="17"/>
      <c r="Y14" s="18"/>
      <c r="Z14" s="19" t="str">
        <f t="shared" si="19"/>
        <v>5</v>
      </c>
      <c r="AA14" s="17"/>
      <c r="AB14" s="18"/>
      <c r="AC14" s="19" t="str">
        <f t="shared" si="20"/>
        <v>5</v>
      </c>
      <c r="AD14" s="27"/>
      <c r="AE14" s="25"/>
      <c r="AF14" s="19"/>
      <c r="AG14" s="20">
        <f t="shared" si="9"/>
        <v>45</v>
      </c>
      <c r="AH14" s="21">
        <f>'13.Spieltag'!AJ14</f>
        <v>224</v>
      </c>
      <c r="AI14" s="28">
        <f>'13.Spieltag'!AK14</f>
        <v>7</v>
      </c>
      <c r="AJ14" s="23">
        <f t="shared" si="10"/>
        <v>269</v>
      </c>
      <c r="AK14" s="24">
        <f t="shared" si="11"/>
        <v>7</v>
      </c>
      <c r="AL14" s="1"/>
    </row>
    <row r="15" spans="1:41" ht="24.95" customHeight="1" thickBot="1" x14ac:dyDescent="0.25">
      <c r="A15" s="28">
        <f t="shared" si="0"/>
        <v>8</v>
      </c>
      <c r="B15" s="20" t="str">
        <f>'13.Spieltag'!B15</f>
        <v>Reinhold</v>
      </c>
      <c r="C15" s="17"/>
      <c r="D15" s="18"/>
      <c r="E15" s="19" t="str">
        <f t="shared" si="12"/>
        <v>5</v>
      </c>
      <c r="F15" s="17"/>
      <c r="G15" s="18"/>
      <c r="H15" s="19" t="str">
        <f t="shared" si="13"/>
        <v>5</v>
      </c>
      <c r="I15" s="17"/>
      <c r="J15" s="18"/>
      <c r="K15" s="19" t="str">
        <f t="shared" si="14"/>
        <v>5</v>
      </c>
      <c r="L15" s="17"/>
      <c r="M15" s="18"/>
      <c r="N15" s="19" t="str">
        <f t="shared" si="15"/>
        <v>5</v>
      </c>
      <c r="O15" s="17"/>
      <c r="P15" s="18"/>
      <c r="Q15" s="19" t="str">
        <f t="shared" si="16"/>
        <v>5</v>
      </c>
      <c r="R15" s="17"/>
      <c r="S15" s="18"/>
      <c r="T15" s="19" t="str">
        <f t="shared" si="17"/>
        <v>5</v>
      </c>
      <c r="U15" s="17"/>
      <c r="V15" s="18"/>
      <c r="W15" s="19" t="str">
        <f t="shared" si="18"/>
        <v>5</v>
      </c>
      <c r="X15" s="17"/>
      <c r="Y15" s="18"/>
      <c r="Z15" s="19" t="str">
        <f t="shared" si="19"/>
        <v>5</v>
      </c>
      <c r="AA15" s="17"/>
      <c r="AB15" s="18"/>
      <c r="AC15" s="19" t="str">
        <f t="shared" si="20"/>
        <v>5</v>
      </c>
      <c r="AD15" s="27"/>
      <c r="AE15" s="25"/>
      <c r="AF15" s="19"/>
      <c r="AG15" s="20">
        <f t="shared" si="9"/>
        <v>45</v>
      </c>
      <c r="AH15" s="21">
        <f>'13.Spieltag'!AJ15</f>
        <v>218</v>
      </c>
      <c r="AI15" s="28">
        <f>'13.Spieltag'!AK15</f>
        <v>8</v>
      </c>
      <c r="AJ15" s="23">
        <f t="shared" si="10"/>
        <v>263</v>
      </c>
      <c r="AK15" s="24">
        <f t="shared" si="11"/>
        <v>8</v>
      </c>
      <c r="AL15" s="1"/>
    </row>
    <row r="16" spans="1:41" ht="24.95" customHeight="1" thickBot="1" x14ac:dyDescent="0.25">
      <c r="A16" s="28">
        <f t="shared" si="0"/>
        <v>9</v>
      </c>
      <c r="B16" s="20" t="str">
        <f>'13.Spieltag'!B16</f>
        <v>Ricardo04</v>
      </c>
      <c r="C16" s="17"/>
      <c r="D16" s="18"/>
      <c r="E16" s="19" t="str">
        <f t="shared" si="12"/>
        <v>5</v>
      </c>
      <c r="F16" s="17"/>
      <c r="G16" s="18"/>
      <c r="H16" s="19" t="str">
        <f t="shared" si="13"/>
        <v>5</v>
      </c>
      <c r="I16" s="17"/>
      <c r="J16" s="18"/>
      <c r="K16" s="19" t="str">
        <f t="shared" si="14"/>
        <v>5</v>
      </c>
      <c r="L16" s="17"/>
      <c r="M16" s="18"/>
      <c r="N16" s="19" t="str">
        <f t="shared" si="15"/>
        <v>5</v>
      </c>
      <c r="O16" s="17"/>
      <c r="P16" s="18"/>
      <c r="Q16" s="19" t="str">
        <f t="shared" si="16"/>
        <v>5</v>
      </c>
      <c r="R16" s="17"/>
      <c r="S16" s="18"/>
      <c r="T16" s="19" t="str">
        <f t="shared" si="17"/>
        <v>5</v>
      </c>
      <c r="U16" s="17"/>
      <c r="V16" s="18"/>
      <c r="W16" s="19" t="str">
        <f t="shared" si="18"/>
        <v>5</v>
      </c>
      <c r="X16" s="17"/>
      <c r="Y16" s="18"/>
      <c r="Z16" s="19" t="str">
        <f t="shared" si="19"/>
        <v>5</v>
      </c>
      <c r="AA16" s="17"/>
      <c r="AB16" s="18"/>
      <c r="AC16" s="19" t="str">
        <f t="shared" si="20"/>
        <v>5</v>
      </c>
      <c r="AD16" s="27"/>
      <c r="AE16" s="25"/>
      <c r="AF16" s="19"/>
      <c r="AG16" s="20">
        <f t="shared" si="9"/>
        <v>45</v>
      </c>
      <c r="AH16" s="21">
        <f>'13.Spieltag'!AJ16</f>
        <v>217</v>
      </c>
      <c r="AI16" s="28">
        <f>'13.Spieltag'!AK16</f>
        <v>9</v>
      </c>
      <c r="AJ16" s="23">
        <f t="shared" si="10"/>
        <v>262</v>
      </c>
      <c r="AK16" s="24">
        <f t="shared" si="11"/>
        <v>9</v>
      </c>
      <c r="AL16" s="1"/>
    </row>
    <row r="17" spans="1:38" ht="24.95" customHeight="1" thickBot="1" x14ac:dyDescent="0.25">
      <c r="A17" s="28">
        <f t="shared" si="0"/>
        <v>10</v>
      </c>
      <c r="B17" s="20" t="str">
        <f>'13.Spieltag'!B17</f>
        <v>FlorianS04</v>
      </c>
      <c r="C17" s="17"/>
      <c r="D17" s="18"/>
      <c r="E17" s="19" t="str">
        <f t="shared" si="12"/>
        <v>5</v>
      </c>
      <c r="F17" s="17"/>
      <c r="G17" s="18"/>
      <c r="H17" s="19" t="str">
        <f t="shared" si="13"/>
        <v>5</v>
      </c>
      <c r="I17" s="17"/>
      <c r="J17" s="18"/>
      <c r="K17" s="19" t="str">
        <f t="shared" si="14"/>
        <v>5</v>
      </c>
      <c r="L17" s="17"/>
      <c r="M17" s="18"/>
      <c r="N17" s="19" t="str">
        <f t="shared" si="15"/>
        <v>5</v>
      </c>
      <c r="O17" s="17"/>
      <c r="P17" s="18"/>
      <c r="Q17" s="19" t="str">
        <f t="shared" si="16"/>
        <v>5</v>
      </c>
      <c r="R17" s="17"/>
      <c r="S17" s="18"/>
      <c r="T17" s="19" t="str">
        <f t="shared" si="17"/>
        <v>5</v>
      </c>
      <c r="U17" s="17"/>
      <c r="V17" s="18"/>
      <c r="W17" s="19" t="str">
        <f t="shared" si="18"/>
        <v>5</v>
      </c>
      <c r="X17" s="17"/>
      <c r="Y17" s="18"/>
      <c r="Z17" s="19" t="str">
        <f t="shared" si="19"/>
        <v>5</v>
      </c>
      <c r="AA17" s="17"/>
      <c r="AB17" s="18"/>
      <c r="AC17" s="19" t="str">
        <f t="shared" si="20"/>
        <v>5</v>
      </c>
      <c r="AD17" s="27"/>
      <c r="AE17" s="25"/>
      <c r="AF17" s="19"/>
      <c r="AG17" s="20">
        <f t="shared" si="9"/>
        <v>45</v>
      </c>
      <c r="AH17" s="21">
        <f>'13.Spieltag'!AJ17</f>
        <v>216</v>
      </c>
      <c r="AI17" s="28">
        <f>'13.Spieltag'!AK17</f>
        <v>10</v>
      </c>
      <c r="AJ17" s="23">
        <f t="shared" si="10"/>
        <v>261</v>
      </c>
      <c r="AK17" s="24">
        <f t="shared" si="11"/>
        <v>10</v>
      </c>
      <c r="AL17" s="1"/>
    </row>
    <row r="18" spans="1:38" ht="24.95" customHeight="1" thickBot="1" x14ac:dyDescent="0.25">
      <c r="A18" s="28">
        <f t="shared" si="0"/>
        <v>11</v>
      </c>
      <c r="B18" s="20" t="str">
        <f>'13.Spieltag'!B18</f>
        <v>Lola04</v>
      </c>
      <c r="C18" s="17"/>
      <c r="D18" s="18"/>
      <c r="E18" s="19" t="str">
        <f t="shared" si="12"/>
        <v>5</v>
      </c>
      <c r="F18" s="17"/>
      <c r="G18" s="18"/>
      <c r="H18" s="19" t="str">
        <f t="shared" si="13"/>
        <v>5</v>
      </c>
      <c r="I18" s="17"/>
      <c r="J18" s="18"/>
      <c r="K18" s="19" t="str">
        <f t="shared" si="14"/>
        <v>5</v>
      </c>
      <c r="L18" s="17"/>
      <c r="M18" s="18"/>
      <c r="N18" s="19" t="str">
        <f t="shared" si="15"/>
        <v>5</v>
      </c>
      <c r="O18" s="17"/>
      <c r="P18" s="18"/>
      <c r="Q18" s="19" t="str">
        <f t="shared" si="16"/>
        <v>5</v>
      </c>
      <c r="R18" s="17"/>
      <c r="S18" s="18"/>
      <c r="T18" s="19" t="str">
        <f t="shared" si="17"/>
        <v>5</v>
      </c>
      <c r="U18" s="17"/>
      <c r="V18" s="18"/>
      <c r="W18" s="19" t="str">
        <f t="shared" si="18"/>
        <v>5</v>
      </c>
      <c r="X18" s="17"/>
      <c r="Y18" s="18"/>
      <c r="Z18" s="19" t="str">
        <f t="shared" si="19"/>
        <v>5</v>
      </c>
      <c r="AA18" s="17"/>
      <c r="AB18" s="18"/>
      <c r="AC18" s="19" t="str">
        <f t="shared" si="20"/>
        <v>5</v>
      </c>
      <c r="AD18" s="27"/>
      <c r="AE18" s="25"/>
      <c r="AF18" s="19"/>
      <c r="AG18" s="20">
        <f t="shared" si="9"/>
        <v>45</v>
      </c>
      <c r="AH18" s="21">
        <f>'13.Spieltag'!AJ18</f>
        <v>211</v>
      </c>
      <c r="AI18" s="28">
        <f>'13.Spieltag'!AK18</f>
        <v>11</v>
      </c>
      <c r="AJ18" s="23">
        <f t="shared" si="10"/>
        <v>256</v>
      </c>
      <c r="AK18" s="24">
        <f t="shared" si="11"/>
        <v>11</v>
      </c>
      <c r="AL18" s="1"/>
    </row>
    <row r="19" spans="1:38" ht="24.95" customHeight="1" thickBot="1" x14ac:dyDescent="0.25">
      <c r="A19" s="28">
        <f t="shared" si="0"/>
        <v>12</v>
      </c>
      <c r="B19" s="20" t="str">
        <f>'13.Spieltag'!B19</f>
        <v>schmiddi04</v>
      </c>
      <c r="C19" s="17"/>
      <c r="D19" s="18"/>
      <c r="E19" s="19" t="str">
        <f t="shared" si="12"/>
        <v>5</v>
      </c>
      <c r="F19" s="17"/>
      <c r="G19" s="18"/>
      <c r="H19" s="19" t="str">
        <f t="shared" si="13"/>
        <v>5</v>
      </c>
      <c r="I19" s="17"/>
      <c r="J19" s="18"/>
      <c r="K19" s="19" t="str">
        <f t="shared" si="14"/>
        <v>5</v>
      </c>
      <c r="L19" s="17"/>
      <c r="M19" s="18"/>
      <c r="N19" s="19" t="str">
        <f t="shared" si="15"/>
        <v>5</v>
      </c>
      <c r="O19" s="17"/>
      <c r="P19" s="18"/>
      <c r="Q19" s="19" t="str">
        <f t="shared" si="16"/>
        <v>5</v>
      </c>
      <c r="R19" s="17"/>
      <c r="S19" s="18"/>
      <c r="T19" s="19" t="str">
        <f t="shared" si="17"/>
        <v>5</v>
      </c>
      <c r="U19" s="17"/>
      <c r="V19" s="18"/>
      <c r="W19" s="19" t="str">
        <f t="shared" si="18"/>
        <v>5</v>
      </c>
      <c r="X19" s="17"/>
      <c r="Y19" s="18"/>
      <c r="Z19" s="19" t="str">
        <f t="shared" si="19"/>
        <v>5</v>
      </c>
      <c r="AA19" s="17"/>
      <c r="AB19" s="18"/>
      <c r="AC19" s="19" t="str">
        <f t="shared" si="20"/>
        <v>5</v>
      </c>
      <c r="AD19" s="27"/>
      <c r="AE19" s="25"/>
      <c r="AF19" s="19"/>
      <c r="AG19" s="20">
        <f t="shared" si="9"/>
        <v>45</v>
      </c>
      <c r="AH19" s="21">
        <f>'13.Spieltag'!AJ19</f>
        <v>210</v>
      </c>
      <c r="AI19" s="28">
        <f>'13.Spieltag'!AK19</f>
        <v>12</v>
      </c>
      <c r="AJ19" s="23">
        <f t="shared" si="10"/>
        <v>255</v>
      </c>
      <c r="AK19" s="24">
        <f t="shared" si="11"/>
        <v>12</v>
      </c>
      <c r="AL19" s="1"/>
    </row>
    <row r="20" spans="1:38" ht="24.95" customHeight="1" thickBot="1" x14ac:dyDescent="0.25">
      <c r="A20" s="28">
        <f>AK20</f>
        <v>12</v>
      </c>
      <c r="B20" s="20" t="str">
        <f>'13.Spieltag'!B20</f>
        <v>Thomas Bülles</v>
      </c>
      <c r="C20" s="17"/>
      <c r="D20" s="18"/>
      <c r="E20" s="19" t="str">
        <f t="shared" si="12"/>
        <v>5</v>
      </c>
      <c r="F20" s="17"/>
      <c r="G20" s="18"/>
      <c r="H20" s="19" t="str">
        <f t="shared" si="13"/>
        <v>5</v>
      </c>
      <c r="I20" s="17"/>
      <c r="J20" s="18"/>
      <c r="K20" s="19" t="str">
        <f t="shared" si="14"/>
        <v>5</v>
      </c>
      <c r="L20" s="17"/>
      <c r="M20" s="18"/>
      <c r="N20" s="19" t="str">
        <f t="shared" si="15"/>
        <v>5</v>
      </c>
      <c r="O20" s="17"/>
      <c r="P20" s="18"/>
      <c r="Q20" s="19" t="str">
        <f t="shared" si="16"/>
        <v>5</v>
      </c>
      <c r="R20" s="17"/>
      <c r="S20" s="18"/>
      <c r="T20" s="19" t="str">
        <f t="shared" si="17"/>
        <v>5</v>
      </c>
      <c r="U20" s="17"/>
      <c r="V20" s="18"/>
      <c r="W20" s="19" t="str">
        <f t="shared" si="18"/>
        <v>5</v>
      </c>
      <c r="X20" s="17"/>
      <c r="Y20" s="18"/>
      <c r="Z20" s="19" t="str">
        <f t="shared" si="19"/>
        <v>5</v>
      </c>
      <c r="AA20" s="17"/>
      <c r="AB20" s="18"/>
      <c r="AC20" s="19" t="str">
        <f t="shared" si="20"/>
        <v>5</v>
      </c>
      <c r="AD20" s="27"/>
      <c r="AE20" s="25"/>
      <c r="AF20" s="19"/>
      <c r="AG20" s="20">
        <f>E20+H20+K20+N20+Q20+T20+W20+Z20+AC20+AF20</f>
        <v>45</v>
      </c>
      <c r="AH20" s="21">
        <f>'13.Spieltag'!AJ20</f>
        <v>210</v>
      </c>
      <c r="AI20" s="28">
        <f>'13.Spieltag'!AK20</f>
        <v>12</v>
      </c>
      <c r="AJ20" s="23">
        <f>AG20+AH20</f>
        <v>255</v>
      </c>
      <c r="AK20" s="24">
        <f t="shared" si="11"/>
        <v>12</v>
      </c>
      <c r="AL20" s="1"/>
    </row>
    <row r="21" spans="1:38" ht="24.95" customHeight="1" thickBot="1" x14ac:dyDescent="0.25">
      <c r="A21" s="28">
        <f>AK21</f>
        <v>14</v>
      </c>
      <c r="B21" s="20" t="str">
        <f>'13.Spieltag'!B21</f>
        <v>atschi91</v>
      </c>
      <c r="C21" s="17"/>
      <c r="D21" s="18"/>
      <c r="E21" s="19" t="str">
        <f t="shared" si="12"/>
        <v>5</v>
      </c>
      <c r="F21" s="17"/>
      <c r="G21" s="18"/>
      <c r="H21" s="19" t="str">
        <f t="shared" si="13"/>
        <v>5</v>
      </c>
      <c r="I21" s="17"/>
      <c r="J21" s="18"/>
      <c r="K21" s="19" t="str">
        <f t="shared" si="14"/>
        <v>5</v>
      </c>
      <c r="L21" s="17"/>
      <c r="M21" s="18"/>
      <c r="N21" s="19" t="str">
        <f t="shared" si="15"/>
        <v>5</v>
      </c>
      <c r="O21" s="17"/>
      <c r="P21" s="18"/>
      <c r="Q21" s="19" t="str">
        <f t="shared" si="16"/>
        <v>5</v>
      </c>
      <c r="R21" s="17"/>
      <c r="S21" s="18"/>
      <c r="T21" s="19" t="str">
        <f t="shared" si="17"/>
        <v>5</v>
      </c>
      <c r="U21" s="17"/>
      <c r="V21" s="18"/>
      <c r="W21" s="19" t="str">
        <f t="shared" si="18"/>
        <v>5</v>
      </c>
      <c r="X21" s="17"/>
      <c r="Y21" s="18"/>
      <c r="Z21" s="19" t="str">
        <f t="shared" si="19"/>
        <v>5</v>
      </c>
      <c r="AA21" s="17"/>
      <c r="AB21" s="18"/>
      <c r="AC21" s="19" t="str">
        <f t="shared" si="20"/>
        <v>5</v>
      </c>
      <c r="AD21" s="27"/>
      <c r="AE21" s="25"/>
      <c r="AF21" s="19"/>
      <c r="AG21" s="20">
        <f>E21+H21+K21+N21+Q21+T21+W21+Z21+AC21+AF21</f>
        <v>45</v>
      </c>
      <c r="AH21" s="21">
        <f>'13.Spieltag'!AJ21</f>
        <v>202</v>
      </c>
      <c r="AI21" s="28">
        <f>'13.Spieltag'!AK21</f>
        <v>14</v>
      </c>
      <c r="AJ21" s="23">
        <f>AG21+AH21</f>
        <v>247</v>
      </c>
      <c r="AK21" s="24">
        <f t="shared" si="11"/>
        <v>14</v>
      </c>
      <c r="AL21" s="1"/>
    </row>
    <row r="22" spans="1:38" ht="24.95" customHeight="1" thickBot="1" x14ac:dyDescent="0.25">
      <c r="A22" s="28">
        <f>AK22</f>
        <v>15</v>
      </c>
      <c r="B22" s="20" t="str">
        <f>'13.Spieltag'!B22</f>
        <v>jupp04</v>
      </c>
      <c r="C22" s="17"/>
      <c r="D22" s="18"/>
      <c r="E22" s="19" t="str">
        <f t="shared" si="12"/>
        <v>5</v>
      </c>
      <c r="F22" s="17"/>
      <c r="G22" s="18"/>
      <c r="H22" s="19" t="str">
        <f t="shared" si="13"/>
        <v>5</v>
      </c>
      <c r="I22" s="17"/>
      <c r="J22" s="18"/>
      <c r="K22" s="19" t="str">
        <f t="shared" si="14"/>
        <v>5</v>
      </c>
      <c r="L22" s="17"/>
      <c r="M22" s="18"/>
      <c r="N22" s="19" t="str">
        <f t="shared" si="15"/>
        <v>5</v>
      </c>
      <c r="O22" s="17"/>
      <c r="P22" s="18"/>
      <c r="Q22" s="19" t="str">
        <f t="shared" si="16"/>
        <v>5</v>
      </c>
      <c r="R22" s="17"/>
      <c r="S22" s="18"/>
      <c r="T22" s="19" t="str">
        <f t="shared" si="17"/>
        <v>5</v>
      </c>
      <c r="U22" s="17"/>
      <c r="V22" s="18"/>
      <c r="W22" s="19" t="str">
        <f t="shared" si="18"/>
        <v>5</v>
      </c>
      <c r="X22" s="17"/>
      <c r="Y22" s="18"/>
      <c r="Z22" s="19" t="str">
        <f t="shared" si="19"/>
        <v>5</v>
      </c>
      <c r="AA22" s="17"/>
      <c r="AB22" s="18"/>
      <c r="AC22" s="19" t="str">
        <f t="shared" si="20"/>
        <v>5</v>
      </c>
      <c r="AD22" s="27"/>
      <c r="AE22" s="25"/>
      <c r="AF22" s="19"/>
      <c r="AG22" s="20">
        <f>E22+H22+K22+N22+Q22+T22+W22+Z22+AC22+AF22</f>
        <v>45</v>
      </c>
      <c r="AH22" s="21">
        <f>'13.Spieltag'!AJ22</f>
        <v>191</v>
      </c>
      <c r="AI22" s="28">
        <f>'13.Spieltag'!AK22</f>
        <v>15</v>
      </c>
      <c r="AJ22" s="23">
        <f>AG22+AH22</f>
        <v>236</v>
      </c>
      <c r="AK22" s="24">
        <f t="shared" si="11"/>
        <v>15</v>
      </c>
      <c r="AL22" s="1"/>
    </row>
    <row r="23" spans="1:38" ht="24.95" customHeight="1" thickBot="1" x14ac:dyDescent="0.25">
      <c r="A23" s="28">
        <f>AK23</f>
        <v>16</v>
      </c>
      <c r="B23" s="78" t="str">
        <f>'13.Spieltag'!B23</f>
        <v>Nico1904</v>
      </c>
      <c r="C23" s="17"/>
      <c r="D23" s="18"/>
      <c r="E23" s="19" t="str">
        <f t="shared" si="12"/>
        <v>5</v>
      </c>
      <c r="F23" s="17"/>
      <c r="G23" s="18"/>
      <c r="H23" s="19" t="str">
        <f t="shared" si="13"/>
        <v>5</v>
      </c>
      <c r="I23" s="17"/>
      <c r="J23" s="18"/>
      <c r="K23" s="19" t="str">
        <f t="shared" si="14"/>
        <v>5</v>
      </c>
      <c r="L23" s="17"/>
      <c r="M23" s="18"/>
      <c r="N23" s="19" t="str">
        <f t="shared" si="15"/>
        <v>5</v>
      </c>
      <c r="O23" s="17"/>
      <c r="P23" s="18"/>
      <c r="Q23" s="19" t="str">
        <f t="shared" si="16"/>
        <v>5</v>
      </c>
      <c r="R23" s="17"/>
      <c r="S23" s="18"/>
      <c r="T23" s="19" t="str">
        <f t="shared" si="17"/>
        <v>5</v>
      </c>
      <c r="U23" s="17"/>
      <c r="V23" s="18"/>
      <c r="W23" s="19" t="str">
        <f t="shared" si="18"/>
        <v>5</v>
      </c>
      <c r="X23" s="17"/>
      <c r="Y23" s="18"/>
      <c r="Z23" s="19" t="str">
        <f t="shared" si="19"/>
        <v>5</v>
      </c>
      <c r="AA23" s="17"/>
      <c r="AB23" s="18"/>
      <c r="AC23" s="19" t="str">
        <f t="shared" si="20"/>
        <v>5</v>
      </c>
      <c r="AD23" s="27"/>
      <c r="AE23" s="25"/>
      <c r="AF23" s="19"/>
      <c r="AG23" s="20">
        <f>E23+H23+K23+N23+Q23+T23+W23+Z23+AC23+AF23</f>
        <v>45</v>
      </c>
      <c r="AH23" s="21">
        <f>'13.Spieltag'!AJ23</f>
        <v>145</v>
      </c>
      <c r="AI23" s="28">
        <f>'13.Spieltag'!AK23</f>
        <v>16</v>
      </c>
      <c r="AJ23" s="23">
        <f>AG23+AH23</f>
        <v>190</v>
      </c>
      <c r="AK23" s="24">
        <f t="shared" si="11"/>
        <v>16</v>
      </c>
      <c r="AL23" s="1"/>
    </row>
    <row r="24" spans="1:38" ht="24.95" customHeight="1" thickBot="1" x14ac:dyDescent="0.25">
      <c r="A24" s="28">
        <f>AK24</f>
        <v>17</v>
      </c>
      <c r="B24" s="20" t="str">
        <f>'13.Spieltag'!B24</f>
        <v>Schalt04</v>
      </c>
      <c r="C24" s="17"/>
      <c r="D24" s="18"/>
      <c r="E24" s="19" t="str">
        <f t="shared" si="12"/>
        <v>5</v>
      </c>
      <c r="F24" s="17"/>
      <c r="G24" s="18"/>
      <c r="H24" s="19" t="str">
        <f t="shared" si="13"/>
        <v>5</v>
      </c>
      <c r="I24" s="17"/>
      <c r="J24" s="18"/>
      <c r="K24" s="19" t="str">
        <f t="shared" si="14"/>
        <v>5</v>
      </c>
      <c r="L24" s="17"/>
      <c r="M24" s="18"/>
      <c r="N24" s="19" t="str">
        <f t="shared" si="15"/>
        <v>5</v>
      </c>
      <c r="O24" s="17"/>
      <c r="P24" s="18"/>
      <c r="Q24" s="19" t="str">
        <f t="shared" si="16"/>
        <v>5</v>
      </c>
      <c r="R24" s="17"/>
      <c r="S24" s="18"/>
      <c r="T24" s="19" t="str">
        <f t="shared" si="17"/>
        <v>5</v>
      </c>
      <c r="U24" s="17"/>
      <c r="V24" s="18"/>
      <c r="W24" s="19" t="str">
        <f t="shared" si="18"/>
        <v>5</v>
      </c>
      <c r="X24" s="17"/>
      <c r="Y24" s="18"/>
      <c r="Z24" s="19" t="str">
        <f t="shared" si="19"/>
        <v>5</v>
      </c>
      <c r="AA24" s="17"/>
      <c r="AB24" s="18"/>
      <c r="AC24" s="19" t="str">
        <f t="shared" si="20"/>
        <v>5</v>
      </c>
      <c r="AD24" s="27"/>
      <c r="AE24" s="25"/>
      <c r="AF24" s="19"/>
      <c r="AG24" s="20">
        <f>E24+H24+K24+N24+Q24+T24+W24+Z24+AC24+AF24</f>
        <v>45</v>
      </c>
      <c r="AH24" s="21">
        <f>'13.Spieltag'!AJ24</f>
        <v>97</v>
      </c>
      <c r="AI24" s="28">
        <f>'13.Spieltag'!AK24</f>
        <v>17</v>
      </c>
      <c r="AJ24" s="23">
        <f>AG24+AH24</f>
        <v>142</v>
      </c>
      <c r="AK24" s="24">
        <f t="shared" si="11"/>
        <v>17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95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08" priority="6">
      <formula>($AG8&gt;40)</formula>
    </cfRule>
  </conditionalFormatting>
  <conditionalFormatting sqref="C4 I4 O4 R4 U4 X4 AA4 C6 F6 I6 L6 O6 R6 AA6">
    <cfRule type="cellIs" dxfId="107" priority="3" operator="equal">
      <formula>"Schalke 04"</formula>
    </cfRule>
  </conditionalFormatting>
  <conditionalFormatting sqref="F4 L4 U6 X6">
    <cfRule type="cellIs" dxfId="106" priority="2" operator="equal">
      <formula>"Schalke 04"</formula>
    </cfRule>
  </conditionalFormatting>
  <conditionalFormatting sqref="AG1:AG26 AG28:AG1048576">
    <cfRule type="top10" dxfId="105" priority="1505" rank="3"/>
  </conditionalFormatting>
  <conditionalFormatting sqref="AI8:AI26">
    <cfRule type="colorScale" priority="132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04" priority="955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AO104"/>
  <sheetViews>
    <sheetView workbookViewId="0">
      <selection activeCell="W2" sqref="W2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E1" s="65"/>
      <c r="AF1" s="65"/>
      <c r="AK1" s="31"/>
    </row>
    <row r="2" spans="1:41" ht="12" x14ac:dyDescent="0.2">
      <c r="B2" s="16"/>
      <c r="F2" s="1"/>
      <c r="AA2" s="13"/>
      <c r="AE2" s="66"/>
      <c r="AF2" s="66"/>
    </row>
    <row r="3" spans="1:41" ht="12" x14ac:dyDescent="0.2">
      <c r="B3" s="16"/>
      <c r="AE3" s="65"/>
      <c r="AF3" s="65"/>
    </row>
    <row r="4" spans="1:41" ht="16.5" thickBot="1" x14ac:dyDescent="0.3">
      <c r="A4" s="2" t="s">
        <v>28</v>
      </c>
      <c r="B4" s="16"/>
      <c r="C4" s="16" t="s">
        <v>11</v>
      </c>
      <c r="F4" s="16" t="s">
        <v>67</v>
      </c>
      <c r="I4" s="16" t="s">
        <v>74</v>
      </c>
      <c r="L4" s="16" t="s">
        <v>75</v>
      </c>
      <c r="O4" s="16" t="s">
        <v>76</v>
      </c>
      <c r="R4" s="16" t="s">
        <v>77</v>
      </c>
      <c r="U4" s="16" t="s">
        <v>80</v>
      </c>
      <c r="X4" s="16" t="s">
        <v>83</v>
      </c>
      <c r="AA4" s="16" t="s">
        <v>84</v>
      </c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87</v>
      </c>
      <c r="F6" s="16" t="s">
        <v>86</v>
      </c>
      <c r="I6" s="16" t="s">
        <v>72</v>
      </c>
      <c r="L6" s="16" t="s">
        <v>79</v>
      </c>
      <c r="O6" s="16" t="s">
        <v>82</v>
      </c>
      <c r="R6" s="16" t="s">
        <v>85</v>
      </c>
      <c r="U6" s="16" t="s">
        <v>78</v>
      </c>
      <c r="X6" s="16" t="s">
        <v>73</v>
      </c>
      <c r="AA6" s="16" t="s">
        <v>81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</v>
      </c>
      <c r="B8" s="20" t="str">
        <f>'13.Spieltag'!B8</f>
        <v>Delze1312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9">E8+H8+K8+N8+Q8+T8+W8+Z8+AC8+AF8</f>
        <v>45</v>
      </c>
      <c r="AH8" s="21">
        <f>'14.Spieltag'!AJ8</f>
        <v>291</v>
      </c>
      <c r="AI8" s="28">
        <f>'14.Spieltag'!AK8</f>
        <v>1</v>
      </c>
      <c r="AJ8" s="23">
        <f t="shared" ref="AJ8:AJ19" si="10">AG8+AH8</f>
        <v>336</v>
      </c>
      <c r="AK8" s="24">
        <f t="shared" ref="AK8:AK24" si="11">RANK(AJ8,$AJ$8:$AJ$26)</f>
        <v>1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'13.Spieltag'!B9</f>
        <v>Master1</v>
      </c>
      <c r="C9" s="17"/>
      <c r="D9" s="18"/>
      <c r="E9" s="19" t="str">
        <f t="shared" ref="E9:E24" si="12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4" si="13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4" si="14">IF(OR(EXACT($I$7,I9)*(EXACT($J$7,J9)))=TRUE,$AO$9,IF(($J$7-$I$7=J9-I9),$AO$8,IF(OR(EXACT($I$7&gt;$J$7,I9&gt;J9)*EXACT($I$7=$J$7,I9=J9)*EXACT($I$7&lt;$J$7,I9&lt;J9)),$AO$7,0)))</f>
        <v>5</v>
      </c>
      <c r="L9" s="17"/>
      <c r="M9" s="18"/>
      <c r="N9" s="19" t="str">
        <f t="shared" ref="N9:N24" si="15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4" si="16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4" si="17">IF(OR(EXACT($R$7,R9)*(EXACT($S$7,S9)))=TRUE,$AO$9,IF(($S$7-$R$7=S9-R9),$AO$8,IF(OR(EXACT($R$7&gt;$S$7,R9&gt;S9)*EXACT($R$7=$S$7,R9=S9)*EXACT($R$7&lt;$S$7,R9&lt;S9)),$AO$7,0)))</f>
        <v>5</v>
      </c>
      <c r="U9" s="17"/>
      <c r="V9" s="18"/>
      <c r="W9" s="19" t="str">
        <f t="shared" ref="W9:W24" si="18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4" si="19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4" si="20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9"/>
        <v>45</v>
      </c>
      <c r="AH9" s="21">
        <f>'14.Spieltag'!AJ9</f>
        <v>281</v>
      </c>
      <c r="AI9" s="28">
        <f>'14.Spieltag'!AK9</f>
        <v>2</v>
      </c>
      <c r="AJ9" s="23">
        <f t="shared" si="10"/>
        <v>326</v>
      </c>
      <c r="AK9" s="24">
        <f t="shared" si="11"/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3</v>
      </c>
      <c r="B10" s="20" t="str">
        <f>'13.Spieltag'!B10</f>
        <v>Franzi04</v>
      </c>
      <c r="C10" s="17"/>
      <c r="D10" s="18"/>
      <c r="E10" s="19" t="str">
        <f t="shared" si="12"/>
        <v>5</v>
      </c>
      <c r="F10" s="17"/>
      <c r="G10" s="18"/>
      <c r="H10" s="19" t="str">
        <f t="shared" si="13"/>
        <v>5</v>
      </c>
      <c r="I10" s="17"/>
      <c r="J10" s="18"/>
      <c r="K10" s="19" t="str">
        <f t="shared" si="14"/>
        <v>5</v>
      </c>
      <c r="L10" s="17"/>
      <c r="M10" s="18"/>
      <c r="N10" s="19" t="str">
        <f t="shared" si="15"/>
        <v>5</v>
      </c>
      <c r="O10" s="17"/>
      <c r="P10" s="18"/>
      <c r="Q10" s="19" t="str">
        <f t="shared" si="16"/>
        <v>5</v>
      </c>
      <c r="R10" s="17"/>
      <c r="S10" s="18"/>
      <c r="T10" s="19" t="str">
        <f t="shared" si="17"/>
        <v>5</v>
      </c>
      <c r="U10" s="17"/>
      <c r="V10" s="18"/>
      <c r="W10" s="19" t="str">
        <f t="shared" si="18"/>
        <v>5</v>
      </c>
      <c r="X10" s="17"/>
      <c r="Y10" s="18"/>
      <c r="Z10" s="19" t="str">
        <f t="shared" si="19"/>
        <v>5</v>
      </c>
      <c r="AA10" s="17"/>
      <c r="AB10" s="18"/>
      <c r="AC10" s="19" t="str">
        <f t="shared" si="20"/>
        <v>5</v>
      </c>
      <c r="AD10" s="27"/>
      <c r="AE10" s="25"/>
      <c r="AF10" s="19"/>
      <c r="AG10" s="20">
        <f t="shared" si="9"/>
        <v>45</v>
      </c>
      <c r="AH10" s="21">
        <f>'14.Spieltag'!AJ10</f>
        <v>274</v>
      </c>
      <c r="AI10" s="28">
        <f>'14.Spieltag'!AK10</f>
        <v>3</v>
      </c>
      <c r="AJ10" s="23">
        <f t="shared" si="10"/>
        <v>319</v>
      </c>
      <c r="AK10" s="24">
        <f t="shared" si="11"/>
        <v>3</v>
      </c>
      <c r="AL10" s="72"/>
    </row>
    <row r="11" spans="1:41" ht="24.95" customHeight="1" thickBot="1" x14ac:dyDescent="0.25">
      <c r="A11" s="28">
        <f t="shared" si="0"/>
        <v>4</v>
      </c>
      <c r="B11" s="20" t="str">
        <f>'13.Spieltag'!B11</f>
        <v>Mike04</v>
      </c>
      <c r="C11" s="17"/>
      <c r="D11" s="18"/>
      <c r="E11" s="19" t="str">
        <f t="shared" si="12"/>
        <v>5</v>
      </c>
      <c r="F11" s="17"/>
      <c r="G11" s="18"/>
      <c r="H11" s="19" t="str">
        <f t="shared" si="13"/>
        <v>5</v>
      </c>
      <c r="I11" s="17"/>
      <c r="J11" s="18"/>
      <c r="K11" s="19" t="str">
        <f t="shared" si="14"/>
        <v>5</v>
      </c>
      <c r="L11" s="17"/>
      <c r="M11" s="18"/>
      <c r="N11" s="19" t="str">
        <f t="shared" si="15"/>
        <v>5</v>
      </c>
      <c r="O11" s="17"/>
      <c r="P11" s="18"/>
      <c r="Q11" s="19" t="str">
        <f t="shared" si="16"/>
        <v>5</v>
      </c>
      <c r="R11" s="17"/>
      <c r="S11" s="18"/>
      <c r="T11" s="19" t="str">
        <f t="shared" si="17"/>
        <v>5</v>
      </c>
      <c r="U11" s="17"/>
      <c r="V11" s="18"/>
      <c r="W11" s="19" t="str">
        <f t="shared" si="18"/>
        <v>5</v>
      </c>
      <c r="X11" s="17"/>
      <c r="Y11" s="18"/>
      <c r="Z11" s="19" t="str">
        <f t="shared" si="19"/>
        <v>5</v>
      </c>
      <c r="AA11" s="17"/>
      <c r="AB11" s="18"/>
      <c r="AC11" s="19" t="str">
        <f t="shared" si="20"/>
        <v>5</v>
      </c>
      <c r="AD11" s="27"/>
      <c r="AE11" s="25"/>
      <c r="AF11" s="19"/>
      <c r="AG11" s="20">
        <f t="shared" si="9"/>
        <v>45</v>
      </c>
      <c r="AH11" s="21">
        <f>'14.Spieltag'!AJ11</f>
        <v>273</v>
      </c>
      <c r="AI11" s="28">
        <f>'14.Spieltag'!AK11</f>
        <v>4</v>
      </c>
      <c r="AJ11" s="23">
        <f t="shared" si="10"/>
        <v>318</v>
      </c>
      <c r="AK11" s="24">
        <f t="shared" si="11"/>
        <v>4</v>
      </c>
      <c r="AL11" s="1"/>
    </row>
    <row r="12" spans="1:41" ht="24.95" customHeight="1" thickBot="1" x14ac:dyDescent="0.25">
      <c r="A12" s="28">
        <f t="shared" si="0"/>
        <v>5</v>
      </c>
      <c r="B12" s="20" t="str">
        <f>'13.Spieltag'!B12</f>
        <v>Tanja04</v>
      </c>
      <c r="C12" s="17"/>
      <c r="D12" s="18"/>
      <c r="E12" s="19" t="str">
        <f t="shared" si="12"/>
        <v>5</v>
      </c>
      <c r="F12" s="17"/>
      <c r="G12" s="18"/>
      <c r="H12" s="19" t="str">
        <f t="shared" si="13"/>
        <v>5</v>
      </c>
      <c r="I12" s="17"/>
      <c r="J12" s="18"/>
      <c r="K12" s="19" t="str">
        <f t="shared" si="14"/>
        <v>5</v>
      </c>
      <c r="L12" s="17"/>
      <c r="M12" s="18"/>
      <c r="N12" s="19" t="str">
        <f t="shared" si="15"/>
        <v>5</v>
      </c>
      <c r="O12" s="17"/>
      <c r="P12" s="18"/>
      <c r="Q12" s="19" t="str">
        <f t="shared" si="16"/>
        <v>5</v>
      </c>
      <c r="R12" s="17"/>
      <c r="S12" s="18"/>
      <c r="T12" s="19" t="str">
        <f t="shared" si="17"/>
        <v>5</v>
      </c>
      <c r="U12" s="17"/>
      <c r="V12" s="18"/>
      <c r="W12" s="19" t="str">
        <f t="shared" si="18"/>
        <v>5</v>
      </c>
      <c r="X12" s="17"/>
      <c r="Y12" s="18"/>
      <c r="Z12" s="19" t="str">
        <f t="shared" si="19"/>
        <v>5</v>
      </c>
      <c r="AA12" s="17"/>
      <c r="AB12" s="18"/>
      <c r="AC12" s="19" t="str">
        <f t="shared" si="20"/>
        <v>5</v>
      </c>
      <c r="AD12" s="26"/>
      <c r="AE12" s="25"/>
      <c r="AF12" s="19"/>
      <c r="AG12" s="20">
        <f t="shared" si="9"/>
        <v>45</v>
      </c>
      <c r="AH12" s="21">
        <f>'14.Spieltag'!AJ12</f>
        <v>271</v>
      </c>
      <c r="AI12" s="28">
        <f>'14.Spieltag'!AK12</f>
        <v>5</v>
      </c>
      <c r="AJ12" s="23">
        <f t="shared" si="10"/>
        <v>316</v>
      </c>
      <c r="AK12" s="24">
        <f t="shared" si="11"/>
        <v>5</v>
      </c>
      <c r="AL12" s="1"/>
    </row>
    <row r="13" spans="1:41" ht="24.95" customHeight="1" thickBot="1" x14ac:dyDescent="0.25">
      <c r="A13" s="28">
        <f t="shared" si="0"/>
        <v>6</v>
      </c>
      <c r="B13" s="78" t="str">
        <f>'13.Spieltag'!B13</f>
        <v>shiny</v>
      </c>
      <c r="C13" s="17"/>
      <c r="D13" s="18"/>
      <c r="E13" s="19" t="str">
        <f t="shared" si="12"/>
        <v>5</v>
      </c>
      <c r="F13" s="17"/>
      <c r="G13" s="18"/>
      <c r="H13" s="19" t="str">
        <f t="shared" si="13"/>
        <v>5</v>
      </c>
      <c r="I13" s="17"/>
      <c r="J13" s="18"/>
      <c r="K13" s="19" t="str">
        <f t="shared" si="14"/>
        <v>5</v>
      </c>
      <c r="L13" s="17"/>
      <c r="M13" s="18"/>
      <c r="N13" s="19" t="str">
        <f t="shared" si="15"/>
        <v>5</v>
      </c>
      <c r="O13" s="17"/>
      <c r="P13" s="18"/>
      <c r="Q13" s="19" t="str">
        <f t="shared" si="16"/>
        <v>5</v>
      </c>
      <c r="R13" s="17"/>
      <c r="S13" s="18"/>
      <c r="T13" s="19" t="str">
        <f t="shared" si="17"/>
        <v>5</v>
      </c>
      <c r="U13" s="17"/>
      <c r="V13" s="18"/>
      <c r="W13" s="19" t="str">
        <f t="shared" si="18"/>
        <v>5</v>
      </c>
      <c r="X13" s="17"/>
      <c r="Y13" s="18"/>
      <c r="Z13" s="19" t="str">
        <f t="shared" si="19"/>
        <v>5</v>
      </c>
      <c r="AA13" s="17"/>
      <c r="AB13" s="18"/>
      <c r="AC13" s="19" t="str">
        <f t="shared" si="20"/>
        <v>5</v>
      </c>
      <c r="AD13" s="27"/>
      <c r="AE13" s="25"/>
      <c r="AF13" s="19"/>
      <c r="AG13" s="20">
        <f t="shared" si="9"/>
        <v>45</v>
      </c>
      <c r="AH13" s="21">
        <f>'14.Spieltag'!AJ13</f>
        <v>270</v>
      </c>
      <c r="AI13" s="28">
        <f>'14.Spieltag'!AK13</f>
        <v>6</v>
      </c>
      <c r="AJ13" s="23">
        <f t="shared" si="10"/>
        <v>315</v>
      </c>
      <c r="AK13" s="24">
        <f t="shared" si="11"/>
        <v>6</v>
      </c>
      <c r="AL13" s="1"/>
    </row>
    <row r="14" spans="1:41" ht="24.95" customHeight="1" thickBot="1" x14ac:dyDescent="0.25">
      <c r="A14" s="28">
        <f t="shared" si="0"/>
        <v>7</v>
      </c>
      <c r="B14" s="20" t="str">
        <f>'13.Spieltag'!B14</f>
        <v>UltraGE</v>
      </c>
      <c r="C14" s="17"/>
      <c r="D14" s="18"/>
      <c r="E14" s="19" t="str">
        <f t="shared" si="12"/>
        <v>5</v>
      </c>
      <c r="F14" s="17"/>
      <c r="G14" s="18"/>
      <c r="H14" s="19" t="str">
        <f t="shared" si="13"/>
        <v>5</v>
      </c>
      <c r="I14" s="17"/>
      <c r="J14" s="18"/>
      <c r="K14" s="19" t="str">
        <f t="shared" si="14"/>
        <v>5</v>
      </c>
      <c r="L14" s="17"/>
      <c r="M14" s="18"/>
      <c r="N14" s="19" t="str">
        <f t="shared" si="15"/>
        <v>5</v>
      </c>
      <c r="O14" s="17"/>
      <c r="P14" s="18"/>
      <c r="Q14" s="19" t="str">
        <f t="shared" si="16"/>
        <v>5</v>
      </c>
      <c r="R14" s="17"/>
      <c r="S14" s="18"/>
      <c r="T14" s="19" t="str">
        <f t="shared" si="17"/>
        <v>5</v>
      </c>
      <c r="U14" s="17"/>
      <c r="V14" s="18"/>
      <c r="W14" s="19" t="str">
        <f t="shared" si="18"/>
        <v>5</v>
      </c>
      <c r="X14" s="17"/>
      <c r="Y14" s="18"/>
      <c r="Z14" s="19" t="str">
        <f t="shared" si="19"/>
        <v>5</v>
      </c>
      <c r="AA14" s="17"/>
      <c r="AB14" s="18"/>
      <c r="AC14" s="19" t="str">
        <f t="shared" si="20"/>
        <v>5</v>
      </c>
      <c r="AD14" s="27"/>
      <c r="AE14" s="25"/>
      <c r="AF14" s="19"/>
      <c r="AG14" s="20">
        <f t="shared" si="9"/>
        <v>45</v>
      </c>
      <c r="AH14" s="21">
        <f>'14.Spieltag'!AJ14</f>
        <v>269</v>
      </c>
      <c r="AI14" s="28">
        <f>'14.Spieltag'!AK14</f>
        <v>7</v>
      </c>
      <c r="AJ14" s="23">
        <f t="shared" si="10"/>
        <v>314</v>
      </c>
      <c r="AK14" s="24">
        <f t="shared" si="11"/>
        <v>7</v>
      </c>
      <c r="AL14" s="1"/>
    </row>
    <row r="15" spans="1:41" ht="24.95" customHeight="1" thickBot="1" x14ac:dyDescent="0.25">
      <c r="A15" s="28">
        <f t="shared" si="0"/>
        <v>8</v>
      </c>
      <c r="B15" s="20" t="str">
        <f>'13.Spieltag'!B15</f>
        <v>Reinhold</v>
      </c>
      <c r="C15" s="17"/>
      <c r="D15" s="18"/>
      <c r="E15" s="19" t="str">
        <f t="shared" si="12"/>
        <v>5</v>
      </c>
      <c r="F15" s="17"/>
      <c r="G15" s="18"/>
      <c r="H15" s="19" t="str">
        <f t="shared" si="13"/>
        <v>5</v>
      </c>
      <c r="I15" s="17"/>
      <c r="J15" s="18"/>
      <c r="K15" s="19" t="str">
        <f t="shared" si="14"/>
        <v>5</v>
      </c>
      <c r="L15" s="17"/>
      <c r="M15" s="18"/>
      <c r="N15" s="19" t="str">
        <f t="shared" si="15"/>
        <v>5</v>
      </c>
      <c r="O15" s="17"/>
      <c r="P15" s="18"/>
      <c r="Q15" s="19" t="str">
        <f t="shared" si="16"/>
        <v>5</v>
      </c>
      <c r="R15" s="17"/>
      <c r="S15" s="18"/>
      <c r="T15" s="19" t="str">
        <f t="shared" si="17"/>
        <v>5</v>
      </c>
      <c r="U15" s="17"/>
      <c r="V15" s="18"/>
      <c r="W15" s="19" t="str">
        <f t="shared" si="18"/>
        <v>5</v>
      </c>
      <c r="X15" s="17"/>
      <c r="Y15" s="18"/>
      <c r="Z15" s="19" t="str">
        <f t="shared" si="19"/>
        <v>5</v>
      </c>
      <c r="AA15" s="17"/>
      <c r="AB15" s="18"/>
      <c r="AC15" s="19" t="str">
        <f t="shared" si="20"/>
        <v>5</v>
      </c>
      <c r="AD15" s="27"/>
      <c r="AE15" s="25"/>
      <c r="AF15" s="19"/>
      <c r="AG15" s="20">
        <f t="shared" si="9"/>
        <v>45</v>
      </c>
      <c r="AH15" s="21">
        <f>'14.Spieltag'!AJ15</f>
        <v>263</v>
      </c>
      <c r="AI15" s="28">
        <f>'14.Spieltag'!AK15</f>
        <v>8</v>
      </c>
      <c r="AJ15" s="23">
        <f t="shared" si="10"/>
        <v>308</v>
      </c>
      <c r="AK15" s="24">
        <f t="shared" si="11"/>
        <v>8</v>
      </c>
      <c r="AL15" s="1"/>
    </row>
    <row r="16" spans="1:41" ht="24.95" customHeight="1" thickBot="1" x14ac:dyDescent="0.25">
      <c r="A16" s="28">
        <f t="shared" si="0"/>
        <v>9</v>
      </c>
      <c r="B16" s="20" t="str">
        <f>'13.Spieltag'!B16</f>
        <v>Ricardo04</v>
      </c>
      <c r="C16" s="17"/>
      <c r="D16" s="18"/>
      <c r="E16" s="19" t="str">
        <f t="shared" si="12"/>
        <v>5</v>
      </c>
      <c r="F16" s="17"/>
      <c r="G16" s="18"/>
      <c r="H16" s="19" t="str">
        <f t="shared" si="13"/>
        <v>5</v>
      </c>
      <c r="I16" s="17"/>
      <c r="J16" s="18"/>
      <c r="K16" s="19" t="str">
        <f t="shared" si="14"/>
        <v>5</v>
      </c>
      <c r="L16" s="17"/>
      <c r="M16" s="18"/>
      <c r="N16" s="19" t="str">
        <f t="shared" si="15"/>
        <v>5</v>
      </c>
      <c r="O16" s="17"/>
      <c r="P16" s="18"/>
      <c r="Q16" s="19" t="str">
        <f t="shared" si="16"/>
        <v>5</v>
      </c>
      <c r="R16" s="17"/>
      <c r="S16" s="18"/>
      <c r="T16" s="19" t="str">
        <f t="shared" si="17"/>
        <v>5</v>
      </c>
      <c r="U16" s="17"/>
      <c r="V16" s="18"/>
      <c r="W16" s="19" t="str">
        <f t="shared" si="18"/>
        <v>5</v>
      </c>
      <c r="X16" s="17"/>
      <c r="Y16" s="18"/>
      <c r="Z16" s="19" t="str">
        <f t="shared" si="19"/>
        <v>5</v>
      </c>
      <c r="AA16" s="17"/>
      <c r="AB16" s="18"/>
      <c r="AC16" s="19" t="str">
        <f t="shared" si="20"/>
        <v>5</v>
      </c>
      <c r="AD16" s="27"/>
      <c r="AE16" s="25"/>
      <c r="AF16" s="19"/>
      <c r="AG16" s="20">
        <f t="shared" si="9"/>
        <v>45</v>
      </c>
      <c r="AH16" s="21">
        <f>'14.Spieltag'!AJ16</f>
        <v>262</v>
      </c>
      <c r="AI16" s="28">
        <f>'14.Spieltag'!AK16</f>
        <v>9</v>
      </c>
      <c r="AJ16" s="23">
        <f t="shared" si="10"/>
        <v>307</v>
      </c>
      <c r="AK16" s="24">
        <f t="shared" si="11"/>
        <v>9</v>
      </c>
      <c r="AL16" s="1"/>
    </row>
    <row r="17" spans="1:38" ht="24.95" customHeight="1" thickBot="1" x14ac:dyDescent="0.25">
      <c r="A17" s="28">
        <f t="shared" si="0"/>
        <v>10</v>
      </c>
      <c r="B17" s="20" t="str">
        <f>'13.Spieltag'!B17</f>
        <v>FlorianS04</v>
      </c>
      <c r="C17" s="17"/>
      <c r="D17" s="18"/>
      <c r="E17" s="19" t="str">
        <f t="shared" si="12"/>
        <v>5</v>
      </c>
      <c r="F17" s="17"/>
      <c r="G17" s="18"/>
      <c r="H17" s="19" t="str">
        <f t="shared" si="13"/>
        <v>5</v>
      </c>
      <c r="I17" s="17"/>
      <c r="J17" s="18"/>
      <c r="K17" s="19" t="str">
        <f t="shared" si="14"/>
        <v>5</v>
      </c>
      <c r="L17" s="17"/>
      <c r="M17" s="18"/>
      <c r="N17" s="19" t="str">
        <f t="shared" si="15"/>
        <v>5</v>
      </c>
      <c r="O17" s="17"/>
      <c r="P17" s="18"/>
      <c r="Q17" s="19" t="str">
        <f t="shared" si="16"/>
        <v>5</v>
      </c>
      <c r="R17" s="17"/>
      <c r="S17" s="18"/>
      <c r="T17" s="19" t="str">
        <f t="shared" si="17"/>
        <v>5</v>
      </c>
      <c r="U17" s="17"/>
      <c r="V17" s="18"/>
      <c r="W17" s="19" t="str">
        <f t="shared" si="18"/>
        <v>5</v>
      </c>
      <c r="X17" s="17"/>
      <c r="Y17" s="18"/>
      <c r="Z17" s="19" t="str">
        <f t="shared" si="19"/>
        <v>5</v>
      </c>
      <c r="AA17" s="17"/>
      <c r="AB17" s="18"/>
      <c r="AC17" s="19" t="str">
        <f t="shared" si="20"/>
        <v>5</v>
      </c>
      <c r="AD17" s="27"/>
      <c r="AE17" s="25"/>
      <c r="AF17" s="19"/>
      <c r="AG17" s="20">
        <f t="shared" si="9"/>
        <v>45</v>
      </c>
      <c r="AH17" s="21">
        <f>'14.Spieltag'!AJ17</f>
        <v>261</v>
      </c>
      <c r="AI17" s="28">
        <f>'14.Spieltag'!AK17</f>
        <v>10</v>
      </c>
      <c r="AJ17" s="23">
        <f t="shared" si="10"/>
        <v>306</v>
      </c>
      <c r="AK17" s="24">
        <f t="shared" si="11"/>
        <v>10</v>
      </c>
      <c r="AL17" s="1"/>
    </row>
    <row r="18" spans="1:38" ht="24.95" customHeight="1" thickBot="1" x14ac:dyDescent="0.25">
      <c r="A18" s="28">
        <f t="shared" si="0"/>
        <v>11</v>
      </c>
      <c r="B18" s="20" t="str">
        <f>'13.Spieltag'!B18</f>
        <v>Lola04</v>
      </c>
      <c r="C18" s="17"/>
      <c r="D18" s="18"/>
      <c r="E18" s="19" t="str">
        <f t="shared" si="12"/>
        <v>5</v>
      </c>
      <c r="F18" s="17"/>
      <c r="G18" s="18"/>
      <c r="H18" s="19" t="str">
        <f t="shared" si="13"/>
        <v>5</v>
      </c>
      <c r="I18" s="17"/>
      <c r="J18" s="18"/>
      <c r="K18" s="19" t="str">
        <f t="shared" si="14"/>
        <v>5</v>
      </c>
      <c r="L18" s="17"/>
      <c r="M18" s="18"/>
      <c r="N18" s="19" t="str">
        <f t="shared" si="15"/>
        <v>5</v>
      </c>
      <c r="O18" s="17"/>
      <c r="P18" s="18"/>
      <c r="Q18" s="19" t="str">
        <f t="shared" si="16"/>
        <v>5</v>
      </c>
      <c r="R18" s="17"/>
      <c r="S18" s="18"/>
      <c r="T18" s="19" t="str">
        <f t="shared" si="17"/>
        <v>5</v>
      </c>
      <c r="U18" s="17"/>
      <c r="V18" s="18"/>
      <c r="W18" s="19" t="str">
        <f t="shared" si="18"/>
        <v>5</v>
      </c>
      <c r="X18" s="17"/>
      <c r="Y18" s="18"/>
      <c r="Z18" s="19" t="str">
        <f t="shared" si="19"/>
        <v>5</v>
      </c>
      <c r="AA18" s="17"/>
      <c r="AB18" s="18"/>
      <c r="AC18" s="19" t="str">
        <f t="shared" si="20"/>
        <v>5</v>
      </c>
      <c r="AD18" s="27"/>
      <c r="AE18" s="25"/>
      <c r="AF18" s="19"/>
      <c r="AG18" s="20">
        <f t="shared" si="9"/>
        <v>45</v>
      </c>
      <c r="AH18" s="21">
        <f>'14.Spieltag'!AJ18</f>
        <v>256</v>
      </c>
      <c r="AI18" s="28">
        <f>'14.Spieltag'!AK18</f>
        <v>11</v>
      </c>
      <c r="AJ18" s="23">
        <f t="shared" si="10"/>
        <v>301</v>
      </c>
      <c r="AK18" s="24">
        <f t="shared" si="11"/>
        <v>11</v>
      </c>
      <c r="AL18" s="1"/>
    </row>
    <row r="19" spans="1:38" ht="24.95" customHeight="1" thickBot="1" x14ac:dyDescent="0.25">
      <c r="A19" s="28">
        <f t="shared" si="0"/>
        <v>12</v>
      </c>
      <c r="B19" s="20" t="str">
        <f>'13.Spieltag'!B19</f>
        <v>schmiddi04</v>
      </c>
      <c r="C19" s="17"/>
      <c r="D19" s="18"/>
      <c r="E19" s="19" t="str">
        <f t="shared" si="12"/>
        <v>5</v>
      </c>
      <c r="F19" s="17"/>
      <c r="G19" s="18"/>
      <c r="H19" s="19" t="str">
        <f t="shared" si="13"/>
        <v>5</v>
      </c>
      <c r="I19" s="17"/>
      <c r="J19" s="18"/>
      <c r="K19" s="19" t="str">
        <f t="shared" si="14"/>
        <v>5</v>
      </c>
      <c r="L19" s="17"/>
      <c r="M19" s="18"/>
      <c r="N19" s="19" t="str">
        <f t="shared" si="15"/>
        <v>5</v>
      </c>
      <c r="O19" s="17"/>
      <c r="P19" s="18"/>
      <c r="Q19" s="19" t="str">
        <f t="shared" si="16"/>
        <v>5</v>
      </c>
      <c r="R19" s="17"/>
      <c r="S19" s="18"/>
      <c r="T19" s="19" t="str">
        <f t="shared" si="17"/>
        <v>5</v>
      </c>
      <c r="U19" s="17"/>
      <c r="V19" s="18"/>
      <c r="W19" s="19" t="str">
        <f t="shared" si="18"/>
        <v>5</v>
      </c>
      <c r="X19" s="17"/>
      <c r="Y19" s="18"/>
      <c r="Z19" s="19" t="str">
        <f t="shared" si="19"/>
        <v>5</v>
      </c>
      <c r="AA19" s="17"/>
      <c r="AB19" s="18"/>
      <c r="AC19" s="19" t="str">
        <f t="shared" si="20"/>
        <v>5</v>
      </c>
      <c r="AD19" s="27"/>
      <c r="AE19" s="25"/>
      <c r="AF19" s="19"/>
      <c r="AG19" s="20">
        <f t="shared" si="9"/>
        <v>45</v>
      </c>
      <c r="AH19" s="21">
        <f>'14.Spieltag'!AJ19</f>
        <v>255</v>
      </c>
      <c r="AI19" s="28">
        <f>'14.Spieltag'!AK19</f>
        <v>12</v>
      </c>
      <c r="AJ19" s="23">
        <f t="shared" si="10"/>
        <v>300</v>
      </c>
      <c r="AK19" s="24">
        <f t="shared" si="11"/>
        <v>12</v>
      </c>
      <c r="AL19" s="1"/>
    </row>
    <row r="20" spans="1:38" ht="24.95" customHeight="1" thickBot="1" x14ac:dyDescent="0.25">
      <c r="A20" s="28">
        <f>AK20</f>
        <v>12</v>
      </c>
      <c r="B20" s="20" t="str">
        <f>'13.Spieltag'!B20</f>
        <v>Thomas Bülles</v>
      </c>
      <c r="C20" s="17"/>
      <c r="D20" s="18"/>
      <c r="E20" s="19" t="str">
        <f t="shared" si="12"/>
        <v>5</v>
      </c>
      <c r="F20" s="17"/>
      <c r="G20" s="18"/>
      <c r="H20" s="19" t="str">
        <f t="shared" si="13"/>
        <v>5</v>
      </c>
      <c r="I20" s="17"/>
      <c r="J20" s="18"/>
      <c r="K20" s="19" t="str">
        <f t="shared" si="14"/>
        <v>5</v>
      </c>
      <c r="L20" s="17"/>
      <c r="M20" s="18"/>
      <c r="N20" s="19" t="str">
        <f t="shared" si="15"/>
        <v>5</v>
      </c>
      <c r="O20" s="17"/>
      <c r="P20" s="18"/>
      <c r="Q20" s="19" t="str">
        <f t="shared" si="16"/>
        <v>5</v>
      </c>
      <c r="R20" s="17"/>
      <c r="S20" s="18"/>
      <c r="T20" s="19" t="str">
        <f t="shared" si="17"/>
        <v>5</v>
      </c>
      <c r="U20" s="17"/>
      <c r="V20" s="18"/>
      <c r="W20" s="19" t="str">
        <f t="shared" si="18"/>
        <v>5</v>
      </c>
      <c r="X20" s="17"/>
      <c r="Y20" s="18"/>
      <c r="Z20" s="19" t="str">
        <f t="shared" si="19"/>
        <v>5</v>
      </c>
      <c r="AA20" s="17"/>
      <c r="AB20" s="18"/>
      <c r="AC20" s="19" t="str">
        <f t="shared" si="20"/>
        <v>5</v>
      </c>
      <c r="AD20" s="27"/>
      <c r="AE20" s="25"/>
      <c r="AF20" s="19"/>
      <c r="AG20" s="20">
        <f>E20+H20+K20+N20+Q20+T20+W20+Z20+AC20+AF20</f>
        <v>45</v>
      </c>
      <c r="AH20" s="21">
        <f>'14.Spieltag'!AJ20</f>
        <v>255</v>
      </c>
      <c r="AI20" s="28">
        <f>'14.Spieltag'!AK20</f>
        <v>12</v>
      </c>
      <c r="AJ20" s="23">
        <f>AG20+AH20</f>
        <v>300</v>
      </c>
      <c r="AK20" s="24">
        <f t="shared" si="11"/>
        <v>12</v>
      </c>
      <c r="AL20" s="1"/>
    </row>
    <row r="21" spans="1:38" ht="24.95" customHeight="1" thickBot="1" x14ac:dyDescent="0.25">
      <c r="A21" s="28">
        <f>AK21</f>
        <v>14</v>
      </c>
      <c r="B21" s="20" t="str">
        <f>'13.Spieltag'!B21</f>
        <v>atschi91</v>
      </c>
      <c r="C21" s="17"/>
      <c r="D21" s="18"/>
      <c r="E21" s="19" t="str">
        <f t="shared" si="12"/>
        <v>5</v>
      </c>
      <c r="F21" s="17"/>
      <c r="G21" s="18"/>
      <c r="H21" s="19" t="str">
        <f t="shared" si="13"/>
        <v>5</v>
      </c>
      <c r="I21" s="17"/>
      <c r="J21" s="18"/>
      <c r="K21" s="19" t="str">
        <f t="shared" si="14"/>
        <v>5</v>
      </c>
      <c r="L21" s="17"/>
      <c r="M21" s="18"/>
      <c r="N21" s="19" t="str">
        <f t="shared" si="15"/>
        <v>5</v>
      </c>
      <c r="O21" s="17"/>
      <c r="P21" s="18"/>
      <c r="Q21" s="19" t="str">
        <f t="shared" si="16"/>
        <v>5</v>
      </c>
      <c r="R21" s="17"/>
      <c r="S21" s="18"/>
      <c r="T21" s="19" t="str">
        <f t="shared" si="17"/>
        <v>5</v>
      </c>
      <c r="U21" s="17"/>
      <c r="V21" s="18"/>
      <c r="W21" s="19" t="str">
        <f t="shared" si="18"/>
        <v>5</v>
      </c>
      <c r="X21" s="17"/>
      <c r="Y21" s="18"/>
      <c r="Z21" s="19" t="str">
        <f t="shared" si="19"/>
        <v>5</v>
      </c>
      <c r="AA21" s="17"/>
      <c r="AB21" s="18"/>
      <c r="AC21" s="19" t="str">
        <f t="shared" si="20"/>
        <v>5</v>
      </c>
      <c r="AD21" s="27"/>
      <c r="AE21" s="25"/>
      <c r="AF21" s="19"/>
      <c r="AG21" s="20">
        <f>E21+H21+K21+N21+Q21+T21+W21+Z21+AC21+AF21</f>
        <v>45</v>
      </c>
      <c r="AH21" s="21">
        <f>'14.Spieltag'!AJ21</f>
        <v>247</v>
      </c>
      <c r="AI21" s="28">
        <f>'14.Spieltag'!AK21</f>
        <v>14</v>
      </c>
      <c r="AJ21" s="23">
        <f>AG21+AH21</f>
        <v>292</v>
      </c>
      <c r="AK21" s="24">
        <f t="shared" si="11"/>
        <v>14</v>
      </c>
      <c r="AL21" s="1"/>
    </row>
    <row r="22" spans="1:38" ht="24.95" customHeight="1" thickBot="1" x14ac:dyDescent="0.25">
      <c r="A22" s="28">
        <f>AK22</f>
        <v>15</v>
      </c>
      <c r="B22" s="20" t="str">
        <f>'13.Spieltag'!B22</f>
        <v>jupp04</v>
      </c>
      <c r="C22" s="17"/>
      <c r="D22" s="18"/>
      <c r="E22" s="19" t="str">
        <f t="shared" si="12"/>
        <v>5</v>
      </c>
      <c r="F22" s="17"/>
      <c r="G22" s="18"/>
      <c r="H22" s="19" t="str">
        <f t="shared" si="13"/>
        <v>5</v>
      </c>
      <c r="I22" s="17"/>
      <c r="J22" s="18"/>
      <c r="K22" s="19" t="str">
        <f t="shared" si="14"/>
        <v>5</v>
      </c>
      <c r="L22" s="17"/>
      <c r="M22" s="18"/>
      <c r="N22" s="19" t="str">
        <f t="shared" si="15"/>
        <v>5</v>
      </c>
      <c r="O22" s="17"/>
      <c r="P22" s="18"/>
      <c r="Q22" s="19" t="str">
        <f t="shared" si="16"/>
        <v>5</v>
      </c>
      <c r="R22" s="17"/>
      <c r="S22" s="18"/>
      <c r="T22" s="19" t="str">
        <f t="shared" si="17"/>
        <v>5</v>
      </c>
      <c r="U22" s="17"/>
      <c r="V22" s="18"/>
      <c r="W22" s="19" t="str">
        <f t="shared" si="18"/>
        <v>5</v>
      </c>
      <c r="X22" s="17"/>
      <c r="Y22" s="18"/>
      <c r="Z22" s="19" t="str">
        <f t="shared" si="19"/>
        <v>5</v>
      </c>
      <c r="AA22" s="17"/>
      <c r="AB22" s="18"/>
      <c r="AC22" s="19" t="str">
        <f t="shared" si="20"/>
        <v>5</v>
      </c>
      <c r="AD22" s="27"/>
      <c r="AE22" s="25"/>
      <c r="AF22" s="19"/>
      <c r="AG22" s="20">
        <f>E22+H22+K22+N22+Q22+T22+W22+Z22+AC22+AF22</f>
        <v>45</v>
      </c>
      <c r="AH22" s="21">
        <f>'14.Spieltag'!AJ22</f>
        <v>236</v>
      </c>
      <c r="AI22" s="28">
        <f>'14.Spieltag'!AK22</f>
        <v>15</v>
      </c>
      <c r="AJ22" s="23">
        <f>AG22+AH22</f>
        <v>281</v>
      </c>
      <c r="AK22" s="24">
        <f t="shared" si="11"/>
        <v>15</v>
      </c>
      <c r="AL22" s="1"/>
    </row>
    <row r="23" spans="1:38" ht="24.95" customHeight="1" thickBot="1" x14ac:dyDescent="0.25">
      <c r="A23" s="28">
        <f>AK23</f>
        <v>16</v>
      </c>
      <c r="B23" s="78" t="str">
        <f>'13.Spieltag'!B23</f>
        <v>Nico1904</v>
      </c>
      <c r="C23" s="17"/>
      <c r="D23" s="18"/>
      <c r="E23" s="19" t="str">
        <f t="shared" si="12"/>
        <v>5</v>
      </c>
      <c r="F23" s="17"/>
      <c r="G23" s="18"/>
      <c r="H23" s="19" t="str">
        <f t="shared" si="13"/>
        <v>5</v>
      </c>
      <c r="I23" s="17"/>
      <c r="J23" s="18"/>
      <c r="K23" s="19" t="str">
        <f t="shared" si="14"/>
        <v>5</v>
      </c>
      <c r="L23" s="17"/>
      <c r="M23" s="18"/>
      <c r="N23" s="19" t="str">
        <f t="shared" si="15"/>
        <v>5</v>
      </c>
      <c r="O23" s="17"/>
      <c r="P23" s="18"/>
      <c r="Q23" s="19" t="str">
        <f t="shared" si="16"/>
        <v>5</v>
      </c>
      <c r="R23" s="17"/>
      <c r="S23" s="18"/>
      <c r="T23" s="19" t="str">
        <f t="shared" si="17"/>
        <v>5</v>
      </c>
      <c r="U23" s="17"/>
      <c r="V23" s="18"/>
      <c r="W23" s="19" t="str">
        <f t="shared" si="18"/>
        <v>5</v>
      </c>
      <c r="X23" s="17"/>
      <c r="Y23" s="18"/>
      <c r="Z23" s="19" t="str">
        <f t="shared" si="19"/>
        <v>5</v>
      </c>
      <c r="AA23" s="17"/>
      <c r="AB23" s="18"/>
      <c r="AC23" s="19" t="str">
        <f t="shared" si="20"/>
        <v>5</v>
      </c>
      <c r="AD23" s="27"/>
      <c r="AE23" s="25"/>
      <c r="AF23" s="19"/>
      <c r="AG23" s="20">
        <f>E23+H23+K23+N23+Q23+T23+W23+Z23+AC23+AF23</f>
        <v>45</v>
      </c>
      <c r="AH23" s="21">
        <f>'14.Spieltag'!AJ23</f>
        <v>190</v>
      </c>
      <c r="AI23" s="28">
        <f>'14.Spieltag'!AK23</f>
        <v>16</v>
      </c>
      <c r="AJ23" s="23">
        <f>AG23+AH23</f>
        <v>235</v>
      </c>
      <c r="AK23" s="24">
        <f t="shared" si="11"/>
        <v>16</v>
      </c>
      <c r="AL23" s="1"/>
    </row>
    <row r="24" spans="1:38" ht="24.95" customHeight="1" thickBot="1" x14ac:dyDescent="0.25">
      <c r="A24" s="28">
        <f>AK24</f>
        <v>17</v>
      </c>
      <c r="B24" s="20" t="str">
        <f>'13.Spieltag'!B24</f>
        <v>Schalt04</v>
      </c>
      <c r="C24" s="17"/>
      <c r="D24" s="18"/>
      <c r="E24" s="19" t="str">
        <f t="shared" si="12"/>
        <v>5</v>
      </c>
      <c r="F24" s="17"/>
      <c r="G24" s="18"/>
      <c r="H24" s="19" t="str">
        <f t="shared" si="13"/>
        <v>5</v>
      </c>
      <c r="I24" s="17"/>
      <c r="J24" s="18"/>
      <c r="K24" s="19" t="str">
        <f t="shared" si="14"/>
        <v>5</v>
      </c>
      <c r="L24" s="17"/>
      <c r="M24" s="18"/>
      <c r="N24" s="19" t="str">
        <f t="shared" si="15"/>
        <v>5</v>
      </c>
      <c r="O24" s="17"/>
      <c r="P24" s="18"/>
      <c r="Q24" s="19" t="str">
        <f t="shared" si="16"/>
        <v>5</v>
      </c>
      <c r="R24" s="17"/>
      <c r="S24" s="18"/>
      <c r="T24" s="19" t="str">
        <f t="shared" si="17"/>
        <v>5</v>
      </c>
      <c r="U24" s="17"/>
      <c r="V24" s="18"/>
      <c r="W24" s="19" t="str">
        <f t="shared" si="18"/>
        <v>5</v>
      </c>
      <c r="X24" s="17"/>
      <c r="Y24" s="18"/>
      <c r="Z24" s="19" t="str">
        <f t="shared" si="19"/>
        <v>5</v>
      </c>
      <c r="AA24" s="17"/>
      <c r="AB24" s="18"/>
      <c r="AC24" s="19" t="str">
        <f t="shared" si="20"/>
        <v>5</v>
      </c>
      <c r="AD24" s="27"/>
      <c r="AE24" s="25"/>
      <c r="AF24" s="19"/>
      <c r="AG24" s="20">
        <f>E24+H24+K24+N24+Q24+T24+W24+Z24+AC24+AF24</f>
        <v>45</v>
      </c>
      <c r="AH24" s="21">
        <f>'14.Spieltag'!AJ24</f>
        <v>142</v>
      </c>
      <c r="AI24" s="28">
        <f>'14.Spieltag'!AK24</f>
        <v>17</v>
      </c>
      <c r="AJ24" s="23">
        <f>AG24+AH24</f>
        <v>187</v>
      </c>
      <c r="AK24" s="24">
        <f t="shared" si="11"/>
        <v>17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93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03" priority="4">
      <formula>($AG8&gt;40)</formula>
    </cfRule>
  </conditionalFormatting>
  <conditionalFormatting sqref="C4 I4 L4 O4 U4 X4 F6 I6 L6 O6 R6 AA6">
    <cfRule type="cellIs" dxfId="102" priority="3" operator="equal">
      <formula>"Schalke 04"</formula>
    </cfRule>
  </conditionalFormatting>
  <conditionalFormatting sqref="F4 R4 AA4 C6 U6 X6">
    <cfRule type="cellIs" dxfId="101" priority="2" operator="equal">
      <formula>"Schalke 04"</formula>
    </cfRule>
  </conditionalFormatting>
  <conditionalFormatting sqref="AG1:AG26 AG28:AG1048576">
    <cfRule type="top10" dxfId="100" priority="1500" rank="3"/>
  </conditionalFormatting>
  <conditionalFormatting sqref="AI8:AI26">
    <cfRule type="colorScale" priority="131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99" priority="940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1:AO103"/>
  <sheetViews>
    <sheetView topLeftCell="A5" workbookViewId="0">
      <selection activeCell="Z26" sqref="Y26:Z26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C1" s="16" t="s">
        <v>72</v>
      </c>
      <c r="F1" s="16" t="s">
        <v>74</v>
      </c>
      <c r="I1" s="16" t="s">
        <v>75</v>
      </c>
      <c r="L1" s="16" t="s">
        <v>77</v>
      </c>
      <c r="O1" s="16" t="s">
        <v>79</v>
      </c>
      <c r="R1" s="16" t="s">
        <v>81</v>
      </c>
      <c r="U1" s="16" t="s">
        <v>83</v>
      </c>
      <c r="X1" s="16" t="s">
        <v>85</v>
      </c>
      <c r="AA1" s="16" t="s">
        <v>87</v>
      </c>
      <c r="AE1" s="65"/>
      <c r="AF1" s="65"/>
      <c r="AK1" s="31"/>
    </row>
    <row r="2" spans="1:41" ht="12" x14ac:dyDescent="0.2">
      <c r="B2" s="16"/>
      <c r="C2" s="13"/>
      <c r="F2" s="1"/>
      <c r="AE2" s="66"/>
      <c r="AF2" s="66"/>
    </row>
    <row r="3" spans="1:41" ht="12" x14ac:dyDescent="0.2">
      <c r="B3" s="16"/>
      <c r="C3" s="16" t="s">
        <v>73</v>
      </c>
      <c r="F3" s="16" t="s">
        <v>67</v>
      </c>
      <c r="I3" s="16" t="s">
        <v>76</v>
      </c>
      <c r="L3" s="16" t="s">
        <v>78</v>
      </c>
      <c r="O3" s="16" t="s">
        <v>80</v>
      </c>
      <c r="R3" s="16" t="s">
        <v>82</v>
      </c>
      <c r="U3" s="16" t="s">
        <v>84</v>
      </c>
      <c r="X3" s="16" t="s">
        <v>86</v>
      </c>
      <c r="AA3" s="16" t="s">
        <v>11</v>
      </c>
      <c r="AE3" s="65"/>
      <c r="AF3" s="65"/>
    </row>
    <row r="4" spans="1:41" ht="16.5" thickBot="1" x14ac:dyDescent="0.3">
      <c r="A4" s="2" t="s">
        <v>29</v>
      </c>
      <c r="B4" s="16"/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</v>
      </c>
      <c r="B8" s="20" t="str">
        <f>'13.Spieltag'!B8</f>
        <v>Delze1312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9">E8+H8+K8+N8+Q8+T8+W8+Z8+AC8+AF8</f>
        <v>45</v>
      </c>
      <c r="AH8" s="21">
        <f>'15.Spieltag'!AJ8</f>
        <v>336</v>
      </c>
      <c r="AI8" s="28">
        <f>'15.Spieltag'!AK8</f>
        <v>1</v>
      </c>
      <c r="AJ8" s="23">
        <f t="shared" ref="AJ8:AJ19" si="10">AG8+AH8</f>
        <v>381</v>
      </c>
      <c r="AK8" s="24">
        <f t="shared" ref="AK8:AK26" si="11">RANK(AJ8,$AJ$8:$AJ$26)</f>
        <v>1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'13.Spieltag'!B9</f>
        <v>Master1</v>
      </c>
      <c r="C9" s="17"/>
      <c r="D9" s="18"/>
      <c r="E9" s="19" t="str">
        <f t="shared" ref="E9:E24" si="12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4" si="13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4" si="14">IF(OR(EXACT($I$7,I9)*(EXACT($J$7,J9)))=TRUE,$AO$9,IF(($J$7-$I$7=J9-I9),$AO$8,IF(OR(EXACT($I$7&gt;$J$7,I9&gt;J9)*EXACT($I$7=$J$7,I9=J9)*EXACT($I$7&lt;$J$7,I9&lt;J9)),$AO$7,0)))</f>
        <v>5</v>
      </c>
      <c r="L9" s="17"/>
      <c r="M9" s="18"/>
      <c r="N9" s="19" t="str">
        <f t="shared" ref="N9:N24" si="15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4" si="16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4" si="17">IF(OR(EXACT($R$7,R9)*(EXACT($S$7,S9)))=TRUE,$AO$9,IF(($S$7-$R$7=S9-R9),$AO$8,IF(OR(EXACT($R$7&gt;$S$7,R9&gt;S9)*EXACT($R$7=$S$7,R9=S9)*EXACT($R$7&lt;$S$7,R9&lt;S9)),$AO$7,0)))</f>
        <v>5</v>
      </c>
      <c r="U9" s="17"/>
      <c r="V9" s="18"/>
      <c r="W9" s="19" t="str">
        <f t="shared" ref="W9:W24" si="18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4" si="19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4" si="20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9"/>
        <v>45</v>
      </c>
      <c r="AH9" s="21">
        <f>'15.Spieltag'!AJ9</f>
        <v>326</v>
      </c>
      <c r="AI9" s="28">
        <f>'15.Spieltag'!AK9</f>
        <v>2</v>
      </c>
      <c r="AJ9" s="23">
        <f t="shared" si="10"/>
        <v>371</v>
      </c>
      <c r="AK9" s="24">
        <f t="shared" si="11"/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3</v>
      </c>
      <c r="B10" s="20" t="str">
        <f>'13.Spieltag'!B10</f>
        <v>Franzi04</v>
      </c>
      <c r="C10" s="17"/>
      <c r="D10" s="18"/>
      <c r="E10" s="19" t="str">
        <f t="shared" si="12"/>
        <v>5</v>
      </c>
      <c r="F10" s="17"/>
      <c r="G10" s="18"/>
      <c r="H10" s="19" t="str">
        <f t="shared" si="13"/>
        <v>5</v>
      </c>
      <c r="I10" s="17"/>
      <c r="J10" s="18"/>
      <c r="K10" s="19" t="str">
        <f t="shared" si="14"/>
        <v>5</v>
      </c>
      <c r="L10" s="17"/>
      <c r="M10" s="18"/>
      <c r="N10" s="19" t="str">
        <f t="shared" si="15"/>
        <v>5</v>
      </c>
      <c r="O10" s="17"/>
      <c r="P10" s="18"/>
      <c r="Q10" s="19" t="str">
        <f t="shared" si="16"/>
        <v>5</v>
      </c>
      <c r="R10" s="17"/>
      <c r="S10" s="18"/>
      <c r="T10" s="19" t="str">
        <f t="shared" si="17"/>
        <v>5</v>
      </c>
      <c r="U10" s="17"/>
      <c r="V10" s="18"/>
      <c r="W10" s="19" t="str">
        <f t="shared" si="18"/>
        <v>5</v>
      </c>
      <c r="X10" s="17"/>
      <c r="Y10" s="18"/>
      <c r="Z10" s="19" t="str">
        <f t="shared" si="19"/>
        <v>5</v>
      </c>
      <c r="AA10" s="17"/>
      <c r="AB10" s="18"/>
      <c r="AC10" s="19" t="str">
        <f t="shared" si="20"/>
        <v>5</v>
      </c>
      <c r="AD10" s="27"/>
      <c r="AE10" s="25"/>
      <c r="AF10" s="19"/>
      <c r="AG10" s="20">
        <f t="shared" si="9"/>
        <v>45</v>
      </c>
      <c r="AH10" s="21">
        <f>'15.Spieltag'!AJ10</f>
        <v>319</v>
      </c>
      <c r="AI10" s="28">
        <f>'15.Spieltag'!AK10</f>
        <v>3</v>
      </c>
      <c r="AJ10" s="23">
        <f t="shared" si="10"/>
        <v>364</v>
      </c>
      <c r="AK10" s="24">
        <f t="shared" si="11"/>
        <v>3</v>
      </c>
      <c r="AL10" s="72"/>
    </row>
    <row r="11" spans="1:41" ht="24.95" customHeight="1" thickBot="1" x14ac:dyDescent="0.25">
      <c r="A11" s="28">
        <f t="shared" si="0"/>
        <v>4</v>
      </c>
      <c r="B11" s="20" t="str">
        <f>'13.Spieltag'!B11</f>
        <v>Mike04</v>
      </c>
      <c r="C11" s="17"/>
      <c r="D11" s="18"/>
      <c r="E11" s="19" t="str">
        <f t="shared" si="12"/>
        <v>5</v>
      </c>
      <c r="F11" s="17"/>
      <c r="G11" s="18"/>
      <c r="H11" s="19" t="str">
        <f t="shared" si="13"/>
        <v>5</v>
      </c>
      <c r="I11" s="17"/>
      <c r="J11" s="18"/>
      <c r="K11" s="19" t="str">
        <f t="shared" si="14"/>
        <v>5</v>
      </c>
      <c r="L11" s="17"/>
      <c r="M11" s="18"/>
      <c r="N11" s="19" t="str">
        <f t="shared" si="15"/>
        <v>5</v>
      </c>
      <c r="O11" s="17"/>
      <c r="P11" s="18"/>
      <c r="Q11" s="19" t="str">
        <f t="shared" si="16"/>
        <v>5</v>
      </c>
      <c r="R11" s="17"/>
      <c r="S11" s="18"/>
      <c r="T11" s="19" t="str">
        <f t="shared" si="17"/>
        <v>5</v>
      </c>
      <c r="U11" s="17"/>
      <c r="V11" s="18"/>
      <c r="W11" s="19" t="str">
        <f t="shared" si="18"/>
        <v>5</v>
      </c>
      <c r="X11" s="17"/>
      <c r="Y11" s="18"/>
      <c r="Z11" s="19" t="str">
        <f t="shared" si="19"/>
        <v>5</v>
      </c>
      <c r="AA11" s="17"/>
      <c r="AB11" s="18"/>
      <c r="AC11" s="19" t="str">
        <f t="shared" si="20"/>
        <v>5</v>
      </c>
      <c r="AD11" s="27"/>
      <c r="AE11" s="25"/>
      <c r="AF11" s="19"/>
      <c r="AG11" s="20">
        <f t="shared" si="9"/>
        <v>45</v>
      </c>
      <c r="AH11" s="21">
        <f>'15.Spieltag'!AJ11</f>
        <v>318</v>
      </c>
      <c r="AI11" s="28">
        <f>'15.Spieltag'!AK11</f>
        <v>4</v>
      </c>
      <c r="AJ11" s="23">
        <f t="shared" si="10"/>
        <v>363</v>
      </c>
      <c r="AK11" s="24">
        <f t="shared" si="11"/>
        <v>4</v>
      </c>
      <c r="AL11" s="1"/>
    </row>
    <row r="12" spans="1:41" ht="24.95" customHeight="1" thickBot="1" x14ac:dyDescent="0.25">
      <c r="A12" s="28">
        <f t="shared" si="0"/>
        <v>5</v>
      </c>
      <c r="B12" s="20" t="str">
        <f>'13.Spieltag'!B12</f>
        <v>Tanja04</v>
      </c>
      <c r="C12" s="17"/>
      <c r="D12" s="18"/>
      <c r="E12" s="19" t="str">
        <f t="shared" si="12"/>
        <v>5</v>
      </c>
      <c r="F12" s="17"/>
      <c r="G12" s="18"/>
      <c r="H12" s="19" t="str">
        <f t="shared" si="13"/>
        <v>5</v>
      </c>
      <c r="I12" s="17"/>
      <c r="J12" s="18"/>
      <c r="K12" s="19" t="str">
        <f t="shared" si="14"/>
        <v>5</v>
      </c>
      <c r="L12" s="17"/>
      <c r="M12" s="18"/>
      <c r="N12" s="19" t="str">
        <f t="shared" si="15"/>
        <v>5</v>
      </c>
      <c r="O12" s="17"/>
      <c r="P12" s="18"/>
      <c r="Q12" s="19" t="str">
        <f t="shared" si="16"/>
        <v>5</v>
      </c>
      <c r="R12" s="17"/>
      <c r="S12" s="18"/>
      <c r="T12" s="19" t="str">
        <f t="shared" si="17"/>
        <v>5</v>
      </c>
      <c r="U12" s="17"/>
      <c r="V12" s="18"/>
      <c r="W12" s="19" t="str">
        <f t="shared" si="18"/>
        <v>5</v>
      </c>
      <c r="X12" s="17"/>
      <c r="Y12" s="18"/>
      <c r="Z12" s="19" t="str">
        <f t="shared" si="19"/>
        <v>5</v>
      </c>
      <c r="AA12" s="17"/>
      <c r="AB12" s="18"/>
      <c r="AC12" s="19" t="str">
        <f t="shared" si="20"/>
        <v>5</v>
      </c>
      <c r="AD12" s="26"/>
      <c r="AE12" s="25"/>
      <c r="AF12" s="19"/>
      <c r="AG12" s="20">
        <f t="shared" si="9"/>
        <v>45</v>
      </c>
      <c r="AH12" s="21">
        <f>'15.Spieltag'!AJ12</f>
        <v>316</v>
      </c>
      <c r="AI12" s="28">
        <f>'15.Spieltag'!AK12</f>
        <v>5</v>
      </c>
      <c r="AJ12" s="23">
        <f t="shared" si="10"/>
        <v>361</v>
      </c>
      <c r="AK12" s="24">
        <f t="shared" si="11"/>
        <v>5</v>
      </c>
      <c r="AL12" s="1"/>
    </row>
    <row r="13" spans="1:41" ht="24.95" customHeight="1" thickBot="1" x14ac:dyDescent="0.25">
      <c r="A13" s="28">
        <f t="shared" si="0"/>
        <v>6</v>
      </c>
      <c r="B13" s="78" t="str">
        <f>'13.Spieltag'!B13</f>
        <v>shiny</v>
      </c>
      <c r="C13" s="17"/>
      <c r="D13" s="18"/>
      <c r="E13" s="19" t="str">
        <f t="shared" si="12"/>
        <v>5</v>
      </c>
      <c r="F13" s="17"/>
      <c r="G13" s="18"/>
      <c r="H13" s="19" t="str">
        <f t="shared" si="13"/>
        <v>5</v>
      </c>
      <c r="I13" s="17"/>
      <c r="J13" s="18"/>
      <c r="K13" s="19" t="str">
        <f t="shared" si="14"/>
        <v>5</v>
      </c>
      <c r="L13" s="17"/>
      <c r="M13" s="18"/>
      <c r="N13" s="19" t="str">
        <f t="shared" si="15"/>
        <v>5</v>
      </c>
      <c r="O13" s="17"/>
      <c r="P13" s="18"/>
      <c r="Q13" s="19" t="str">
        <f t="shared" si="16"/>
        <v>5</v>
      </c>
      <c r="R13" s="17"/>
      <c r="S13" s="18"/>
      <c r="T13" s="19" t="str">
        <f t="shared" si="17"/>
        <v>5</v>
      </c>
      <c r="U13" s="17"/>
      <c r="V13" s="18"/>
      <c r="W13" s="19" t="str">
        <f t="shared" si="18"/>
        <v>5</v>
      </c>
      <c r="X13" s="17"/>
      <c r="Y13" s="18"/>
      <c r="Z13" s="19" t="str">
        <f t="shared" si="19"/>
        <v>5</v>
      </c>
      <c r="AA13" s="17"/>
      <c r="AB13" s="18"/>
      <c r="AC13" s="19" t="str">
        <f t="shared" si="20"/>
        <v>5</v>
      </c>
      <c r="AD13" s="27"/>
      <c r="AE13" s="25"/>
      <c r="AF13" s="19"/>
      <c r="AG13" s="20">
        <f t="shared" si="9"/>
        <v>45</v>
      </c>
      <c r="AH13" s="21">
        <f>'15.Spieltag'!AJ13</f>
        <v>315</v>
      </c>
      <c r="AI13" s="28">
        <f>'15.Spieltag'!AK13</f>
        <v>6</v>
      </c>
      <c r="AJ13" s="23">
        <f t="shared" si="10"/>
        <v>360</v>
      </c>
      <c r="AK13" s="24">
        <f t="shared" si="11"/>
        <v>6</v>
      </c>
      <c r="AL13" s="1"/>
    </row>
    <row r="14" spans="1:41" ht="24.95" customHeight="1" thickBot="1" x14ac:dyDescent="0.25">
      <c r="A14" s="28">
        <f t="shared" si="0"/>
        <v>7</v>
      </c>
      <c r="B14" s="20" t="str">
        <f>'13.Spieltag'!B14</f>
        <v>UltraGE</v>
      </c>
      <c r="C14" s="17"/>
      <c r="D14" s="18"/>
      <c r="E14" s="19" t="str">
        <f t="shared" si="12"/>
        <v>5</v>
      </c>
      <c r="F14" s="17"/>
      <c r="G14" s="18"/>
      <c r="H14" s="19" t="str">
        <f t="shared" si="13"/>
        <v>5</v>
      </c>
      <c r="I14" s="17"/>
      <c r="J14" s="18"/>
      <c r="K14" s="19" t="str">
        <f t="shared" si="14"/>
        <v>5</v>
      </c>
      <c r="L14" s="17"/>
      <c r="M14" s="18"/>
      <c r="N14" s="19" t="str">
        <f t="shared" si="15"/>
        <v>5</v>
      </c>
      <c r="O14" s="17"/>
      <c r="P14" s="18"/>
      <c r="Q14" s="19" t="str">
        <f t="shared" si="16"/>
        <v>5</v>
      </c>
      <c r="R14" s="17"/>
      <c r="S14" s="18"/>
      <c r="T14" s="19" t="str">
        <f t="shared" si="17"/>
        <v>5</v>
      </c>
      <c r="U14" s="17"/>
      <c r="V14" s="18"/>
      <c r="W14" s="19" t="str">
        <f t="shared" si="18"/>
        <v>5</v>
      </c>
      <c r="X14" s="17"/>
      <c r="Y14" s="18"/>
      <c r="Z14" s="19" t="str">
        <f t="shared" si="19"/>
        <v>5</v>
      </c>
      <c r="AA14" s="17"/>
      <c r="AB14" s="18"/>
      <c r="AC14" s="19" t="str">
        <f t="shared" si="20"/>
        <v>5</v>
      </c>
      <c r="AD14" s="27"/>
      <c r="AE14" s="25"/>
      <c r="AF14" s="19"/>
      <c r="AG14" s="20">
        <f t="shared" si="9"/>
        <v>45</v>
      </c>
      <c r="AH14" s="21">
        <f>'15.Spieltag'!AJ14</f>
        <v>314</v>
      </c>
      <c r="AI14" s="28">
        <f>'15.Spieltag'!AK14</f>
        <v>7</v>
      </c>
      <c r="AJ14" s="23">
        <f t="shared" si="10"/>
        <v>359</v>
      </c>
      <c r="AK14" s="24">
        <f t="shared" si="11"/>
        <v>7</v>
      </c>
      <c r="AL14" s="1"/>
    </row>
    <row r="15" spans="1:41" ht="24.95" customHeight="1" thickBot="1" x14ac:dyDescent="0.25">
      <c r="A15" s="28">
        <f t="shared" si="0"/>
        <v>8</v>
      </c>
      <c r="B15" s="20" t="str">
        <f>'13.Spieltag'!B15</f>
        <v>Reinhold</v>
      </c>
      <c r="C15" s="17"/>
      <c r="D15" s="18"/>
      <c r="E15" s="19" t="str">
        <f t="shared" si="12"/>
        <v>5</v>
      </c>
      <c r="F15" s="17"/>
      <c r="G15" s="18"/>
      <c r="H15" s="19" t="str">
        <f t="shared" si="13"/>
        <v>5</v>
      </c>
      <c r="I15" s="17"/>
      <c r="J15" s="18"/>
      <c r="K15" s="19" t="str">
        <f t="shared" si="14"/>
        <v>5</v>
      </c>
      <c r="L15" s="17"/>
      <c r="M15" s="18"/>
      <c r="N15" s="19" t="str">
        <f t="shared" si="15"/>
        <v>5</v>
      </c>
      <c r="O15" s="17"/>
      <c r="P15" s="18"/>
      <c r="Q15" s="19" t="str">
        <f t="shared" si="16"/>
        <v>5</v>
      </c>
      <c r="R15" s="17"/>
      <c r="S15" s="18"/>
      <c r="T15" s="19" t="str">
        <f t="shared" si="17"/>
        <v>5</v>
      </c>
      <c r="U15" s="17"/>
      <c r="V15" s="18"/>
      <c r="W15" s="19" t="str">
        <f t="shared" si="18"/>
        <v>5</v>
      </c>
      <c r="X15" s="17"/>
      <c r="Y15" s="18"/>
      <c r="Z15" s="19" t="str">
        <f t="shared" si="19"/>
        <v>5</v>
      </c>
      <c r="AA15" s="17"/>
      <c r="AB15" s="18"/>
      <c r="AC15" s="19" t="str">
        <f t="shared" si="20"/>
        <v>5</v>
      </c>
      <c r="AD15" s="27"/>
      <c r="AE15" s="25"/>
      <c r="AF15" s="19"/>
      <c r="AG15" s="20">
        <f t="shared" si="9"/>
        <v>45</v>
      </c>
      <c r="AH15" s="21">
        <f>'15.Spieltag'!AJ15</f>
        <v>308</v>
      </c>
      <c r="AI15" s="28">
        <f>'15.Spieltag'!AK15</f>
        <v>8</v>
      </c>
      <c r="AJ15" s="23">
        <f t="shared" si="10"/>
        <v>353</v>
      </c>
      <c r="AK15" s="24">
        <f t="shared" si="11"/>
        <v>8</v>
      </c>
      <c r="AL15" s="1"/>
    </row>
    <row r="16" spans="1:41" ht="24.95" customHeight="1" thickBot="1" x14ac:dyDescent="0.25">
      <c r="A16" s="28">
        <f t="shared" si="0"/>
        <v>9</v>
      </c>
      <c r="B16" s="20" t="str">
        <f>'13.Spieltag'!B16</f>
        <v>Ricardo04</v>
      </c>
      <c r="C16" s="17"/>
      <c r="D16" s="18"/>
      <c r="E16" s="19" t="str">
        <f t="shared" si="12"/>
        <v>5</v>
      </c>
      <c r="F16" s="17"/>
      <c r="G16" s="18"/>
      <c r="H16" s="19" t="str">
        <f t="shared" si="13"/>
        <v>5</v>
      </c>
      <c r="I16" s="17"/>
      <c r="J16" s="18"/>
      <c r="K16" s="19" t="str">
        <f t="shared" si="14"/>
        <v>5</v>
      </c>
      <c r="L16" s="17"/>
      <c r="M16" s="18"/>
      <c r="N16" s="19" t="str">
        <f t="shared" si="15"/>
        <v>5</v>
      </c>
      <c r="O16" s="17"/>
      <c r="P16" s="18"/>
      <c r="Q16" s="19" t="str">
        <f t="shared" si="16"/>
        <v>5</v>
      </c>
      <c r="R16" s="17"/>
      <c r="S16" s="18"/>
      <c r="T16" s="19" t="str">
        <f t="shared" si="17"/>
        <v>5</v>
      </c>
      <c r="U16" s="17"/>
      <c r="V16" s="18"/>
      <c r="W16" s="19" t="str">
        <f t="shared" si="18"/>
        <v>5</v>
      </c>
      <c r="X16" s="17"/>
      <c r="Y16" s="18"/>
      <c r="Z16" s="19" t="str">
        <f t="shared" si="19"/>
        <v>5</v>
      </c>
      <c r="AA16" s="17"/>
      <c r="AB16" s="18"/>
      <c r="AC16" s="19" t="str">
        <f t="shared" si="20"/>
        <v>5</v>
      </c>
      <c r="AD16" s="27"/>
      <c r="AE16" s="25"/>
      <c r="AF16" s="19"/>
      <c r="AG16" s="20">
        <f t="shared" si="9"/>
        <v>45</v>
      </c>
      <c r="AH16" s="21">
        <f>'15.Spieltag'!AJ16</f>
        <v>307</v>
      </c>
      <c r="AI16" s="28">
        <f>'15.Spieltag'!AK16</f>
        <v>9</v>
      </c>
      <c r="AJ16" s="23">
        <f t="shared" si="10"/>
        <v>352</v>
      </c>
      <c r="AK16" s="24">
        <f t="shared" si="11"/>
        <v>9</v>
      </c>
      <c r="AL16" s="1"/>
    </row>
    <row r="17" spans="1:38" ht="24.95" customHeight="1" thickBot="1" x14ac:dyDescent="0.25">
      <c r="A17" s="28">
        <f t="shared" si="0"/>
        <v>10</v>
      </c>
      <c r="B17" s="20" t="str">
        <f>'13.Spieltag'!B17</f>
        <v>FlorianS04</v>
      </c>
      <c r="C17" s="17"/>
      <c r="D17" s="18"/>
      <c r="E17" s="19" t="str">
        <f t="shared" si="12"/>
        <v>5</v>
      </c>
      <c r="F17" s="17"/>
      <c r="G17" s="18"/>
      <c r="H17" s="19" t="str">
        <f t="shared" si="13"/>
        <v>5</v>
      </c>
      <c r="I17" s="17"/>
      <c r="J17" s="18"/>
      <c r="K17" s="19" t="str">
        <f t="shared" si="14"/>
        <v>5</v>
      </c>
      <c r="L17" s="17"/>
      <c r="M17" s="18"/>
      <c r="N17" s="19" t="str">
        <f t="shared" si="15"/>
        <v>5</v>
      </c>
      <c r="O17" s="17"/>
      <c r="P17" s="18"/>
      <c r="Q17" s="19" t="str">
        <f t="shared" si="16"/>
        <v>5</v>
      </c>
      <c r="R17" s="17"/>
      <c r="S17" s="18"/>
      <c r="T17" s="19" t="str">
        <f t="shared" si="17"/>
        <v>5</v>
      </c>
      <c r="U17" s="17"/>
      <c r="V17" s="18"/>
      <c r="W17" s="19" t="str">
        <f t="shared" si="18"/>
        <v>5</v>
      </c>
      <c r="X17" s="17"/>
      <c r="Y17" s="18"/>
      <c r="Z17" s="19" t="str">
        <f t="shared" si="19"/>
        <v>5</v>
      </c>
      <c r="AA17" s="17"/>
      <c r="AB17" s="18"/>
      <c r="AC17" s="19" t="str">
        <f t="shared" si="20"/>
        <v>5</v>
      </c>
      <c r="AD17" s="27"/>
      <c r="AE17" s="25"/>
      <c r="AF17" s="19"/>
      <c r="AG17" s="20">
        <f t="shared" si="9"/>
        <v>45</v>
      </c>
      <c r="AH17" s="21">
        <f>'15.Spieltag'!AJ17</f>
        <v>306</v>
      </c>
      <c r="AI17" s="28">
        <f>'15.Spieltag'!AK17</f>
        <v>10</v>
      </c>
      <c r="AJ17" s="23">
        <f t="shared" si="10"/>
        <v>351</v>
      </c>
      <c r="AK17" s="24">
        <f t="shared" si="11"/>
        <v>10</v>
      </c>
      <c r="AL17" s="1"/>
    </row>
    <row r="18" spans="1:38" ht="24.95" customHeight="1" thickBot="1" x14ac:dyDescent="0.25">
      <c r="A18" s="28">
        <f t="shared" si="0"/>
        <v>11</v>
      </c>
      <c r="B18" s="20" t="str">
        <f>'13.Spieltag'!B18</f>
        <v>Lola04</v>
      </c>
      <c r="C18" s="17"/>
      <c r="D18" s="18"/>
      <c r="E18" s="19" t="str">
        <f t="shared" si="12"/>
        <v>5</v>
      </c>
      <c r="F18" s="17"/>
      <c r="G18" s="18"/>
      <c r="H18" s="19" t="str">
        <f t="shared" si="13"/>
        <v>5</v>
      </c>
      <c r="I18" s="17"/>
      <c r="J18" s="18"/>
      <c r="K18" s="19" t="str">
        <f t="shared" si="14"/>
        <v>5</v>
      </c>
      <c r="L18" s="17"/>
      <c r="M18" s="18"/>
      <c r="N18" s="19" t="str">
        <f t="shared" si="15"/>
        <v>5</v>
      </c>
      <c r="O18" s="17"/>
      <c r="P18" s="18"/>
      <c r="Q18" s="19" t="str">
        <f t="shared" si="16"/>
        <v>5</v>
      </c>
      <c r="R18" s="17"/>
      <c r="S18" s="18"/>
      <c r="T18" s="19" t="str">
        <f t="shared" si="17"/>
        <v>5</v>
      </c>
      <c r="U18" s="17"/>
      <c r="V18" s="18"/>
      <c r="W18" s="19" t="str">
        <f t="shared" si="18"/>
        <v>5</v>
      </c>
      <c r="X18" s="17"/>
      <c r="Y18" s="18"/>
      <c r="Z18" s="19" t="str">
        <f t="shared" si="19"/>
        <v>5</v>
      </c>
      <c r="AA18" s="17"/>
      <c r="AB18" s="18"/>
      <c r="AC18" s="19" t="str">
        <f t="shared" si="20"/>
        <v>5</v>
      </c>
      <c r="AD18" s="27"/>
      <c r="AE18" s="25"/>
      <c r="AF18" s="19"/>
      <c r="AG18" s="20">
        <f t="shared" si="9"/>
        <v>45</v>
      </c>
      <c r="AH18" s="21">
        <f>'15.Spieltag'!AJ18</f>
        <v>301</v>
      </c>
      <c r="AI18" s="28">
        <f>'15.Spieltag'!AK18</f>
        <v>11</v>
      </c>
      <c r="AJ18" s="23">
        <f t="shared" si="10"/>
        <v>346</v>
      </c>
      <c r="AK18" s="24">
        <f t="shared" si="11"/>
        <v>11</v>
      </c>
      <c r="AL18" s="1"/>
    </row>
    <row r="19" spans="1:38" ht="24.95" customHeight="1" thickBot="1" x14ac:dyDescent="0.25">
      <c r="A19" s="28">
        <f t="shared" si="0"/>
        <v>12</v>
      </c>
      <c r="B19" s="20" t="str">
        <f>'13.Spieltag'!B19</f>
        <v>schmiddi04</v>
      </c>
      <c r="C19" s="17"/>
      <c r="D19" s="18"/>
      <c r="E19" s="19" t="str">
        <f t="shared" si="12"/>
        <v>5</v>
      </c>
      <c r="F19" s="17"/>
      <c r="G19" s="18"/>
      <c r="H19" s="19" t="str">
        <f t="shared" si="13"/>
        <v>5</v>
      </c>
      <c r="I19" s="17"/>
      <c r="J19" s="18"/>
      <c r="K19" s="19" t="str">
        <f t="shared" si="14"/>
        <v>5</v>
      </c>
      <c r="L19" s="17"/>
      <c r="M19" s="18"/>
      <c r="N19" s="19" t="str">
        <f t="shared" si="15"/>
        <v>5</v>
      </c>
      <c r="O19" s="17"/>
      <c r="P19" s="18"/>
      <c r="Q19" s="19" t="str">
        <f t="shared" si="16"/>
        <v>5</v>
      </c>
      <c r="R19" s="17"/>
      <c r="S19" s="18"/>
      <c r="T19" s="19" t="str">
        <f t="shared" si="17"/>
        <v>5</v>
      </c>
      <c r="U19" s="17"/>
      <c r="V19" s="18"/>
      <c r="W19" s="19" t="str">
        <f t="shared" si="18"/>
        <v>5</v>
      </c>
      <c r="X19" s="17"/>
      <c r="Y19" s="18"/>
      <c r="Z19" s="19" t="str">
        <f t="shared" si="19"/>
        <v>5</v>
      </c>
      <c r="AA19" s="17"/>
      <c r="AB19" s="18"/>
      <c r="AC19" s="19" t="str">
        <f t="shared" si="20"/>
        <v>5</v>
      </c>
      <c r="AD19" s="27"/>
      <c r="AE19" s="25"/>
      <c r="AF19" s="19"/>
      <c r="AG19" s="20">
        <f t="shared" si="9"/>
        <v>45</v>
      </c>
      <c r="AH19" s="21">
        <f>'15.Spieltag'!AJ19</f>
        <v>300</v>
      </c>
      <c r="AI19" s="28">
        <f>'15.Spieltag'!AK19</f>
        <v>12</v>
      </c>
      <c r="AJ19" s="23">
        <f t="shared" si="10"/>
        <v>345</v>
      </c>
      <c r="AK19" s="24">
        <f t="shared" si="11"/>
        <v>12</v>
      </c>
      <c r="AL19" s="1"/>
    </row>
    <row r="20" spans="1:38" ht="24.95" customHeight="1" thickBot="1" x14ac:dyDescent="0.25">
      <c r="A20" s="28">
        <f>AK20</f>
        <v>12</v>
      </c>
      <c r="B20" s="20" t="str">
        <f>'13.Spieltag'!B20</f>
        <v>Thomas Bülles</v>
      </c>
      <c r="C20" s="17"/>
      <c r="D20" s="18"/>
      <c r="E20" s="19" t="str">
        <f t="shared" si="12"/>
        <v>5</v>
      </c>
      <c r="F20" s="17"/>
      <c r="G20" s="18"/>
      <c r="H20" s="19" t="str">
        <f t="shared" si="13"/>
        <v>5</v>
      </c>
      <c r="I20" s="17"/>
      <c r="J20" s="18"/>
      <c r="K20" s="19" t="str">
        <f t="shared" si="14"/>
        <v>5</v>
      </c>
      <c r="L20" s="17"/>
      <c r="M20" s="18"/>
      <c r="N20" s="19" t="str">
        <f t="shared" si="15"/>
        <v>5</v>
      </c>
      <c r="O20" s="17"/>
      <c r="P20" s="18"/>
      <c r="Q20" s="19" t="str">
        <f t="shared" si="16"/>
        <v>5</v>
      </c>
      <c r="R20" s="17"/>
      <c r="S20" s="18"/>
      <c r="T20" s="19" t="str">
        <f t="shared" si="17"/>
        <v>5</v>
      </c>
      <c r="U20" s="17"/>
      <c r="V20" s="18"/>
      <c r="W20" s="19" t="str">
        <f t="shared" si="18"/>
        <v>5</v>
      </c>
      <c r="X20" s="17"/>
      <c r="Y20" s="18"/>
      <c r="Z20" s="19" t="str">
        <f t="shared" si="19"/>
        <v>5</v>
      </c>
      <c r="AA20" s="17"/>
      <c r="AB20" s="18"/>
      <c r="AC20" s="19" t="str">
        <f t="shared" si="20"/>
        <v>5</v>
      </c>
      <c r="AD20" s="27"/>
      <c r="AE20" s="25"/>
      <c r="AF20" s="19"/>
      <c r="AG20" s="20">
        <f>E20+H20+K20+N20+Q20+T20+W20+Z20+AC20+AF20</f>
        <v>45</v>
      </c>
      <c r="AH20" s="21">
        <f>'15.Spieltag'!AJ20</f>
        <v>300</v>
      </c>
      <c r="AI20" s="28">
        <f>'15.Spieltag'!AK20</f>
        <v>12</v>
      </c>
      <c r="AJ20" s="23">
        <f>AG20+AH20</f>
        <v>345</v>
      </c>
      <c r="AK20" s="24">
        <f t="shared" si="11"/>
        <v>12</v>
      </c>
      <c r="AL20" s="1"/>
    </row>
    <row r="21" spans="1:38" ht="24.95" customHeight="1" thickBot="1" x14ac:dyDescent="0.25">
      <c r="A21" s="28">
        <f>AK21</f>
        <v>14</v>
      </c>
      <c r="B21" s="20" t="str">
        <f>'13.Spieltag'!B21</f>
        <v>atschi91</v>
      </c>
      <c r="C21" s="17"/>
      <c r="D21" s="18"/>
      <c r="E21" s="19" t="str">
        <f t="shared" si="12"/>
        <v>5</v>
      </c>
      <c r="F21" s="17"/>
      <c r="G21" s="18"/>
      <c r="H21" s="19" t="str">
        <f t="shared" si="13"/>
        <v>5</v>
      </c>
      <c r="I21" s="17"/>
      <c r="J21" s="18"/>
      <c r="K21" s="19" t="str">
        <f t="shared" si="14"/>
        <v>5</v>
      </c>
      <c r="L21" s="17"/>
      <c r="M21" s="18"/>
      <c r="N21" s="19" t="str">
        <f t="shared" si="15"/>
        <v>5</v>
      </c>
      <c r="O21" s="17"/>
      <c r="P21" s="18"/>
      <c r="Q21" s="19" t="str">
        <f t="shared" si="16"/>
        <v>5</v>
      </c>
      <c r="R21" s="17"/>
      <c r="S21" s="18"/>
      <c r="T21" s="19" t="str">
        <f t="shared" si="17"/>
        <v>5</v>
      </c>
      <c r="U21" s="17"/>
      <c r="V21" s="18"/>
      <c r="W21" s="19" t="str">
        <f t="shared" si="18"/>
        <v>5</v>
      </c>
      <c r="X21" s="17"/>
      <c r="Y21" s="18"/>
      <c r="Z21" s="19" t="str">
        <f t="shared" si="19"/>
        <v>5</v>
      </c>
      <c r="AA21" s="17"/>
      <c r="AB21" s="18"/>
      <c r="AC21" s="19" t="str">
        <f t="shared" si="20"/>
        <v>5</v>
      </c>
      <c r="AD21" s="27"/>
      <c r="AE21" s="25"/>
      <c r="AF21" s="19"/>
      <c r="AG21" s="20">
        <f>E21+H21+K21+N21+Q21+T21+W21+Z21+AC21+AF21</f>
        <v>45</v>
      </c>
      <c r="AH21" s="21">
        <f>'15.Spieltag'!AJ21</f>
        <v>292</v>
      </c>
      <c r="AI21" s="28">
        <f>'15.Spieltag'!AK21</f>
        <v>14</v>
      </c>
      <c r="AJ21" s="23">
        <f>AG21+AH21</f>
        <v>337</v>
      </c>
      <c r="AK21" s="24">
        <f t="shared" si="11"/>
        <v>14</v>
      </c>
      <c r="AL21" s="1"/>
    </row>
    <row r="22" spans="1:38" ht="24.95" customHeight="1" thickBot="1" x14ac:dyDescent="0.25">
      <c r="A22" s="28">
        <f>AK22</f>
        <v>15</v>
      </c>
      <c r="B22" s="20" t="str">
        <f>'13.Spieltag'!B22</f>
        <v>jupp04</v>
      </c>
      <c r="C22" s="17"/>
      <c r="D22" s="18"/>
      <c r="E22" s="19" t="str">
        <f t="shared" si="12"/>
        <v>5</v>
      </c>
      <c r="F22" s="17"/>
      <c r="G22" s="18"/>
      <c r="H22" s="19" t="str">
        <f t="shared" si="13"/>
        <v>5</v>
      </c>
      <c r="I22" s="17"/>
      <c r="J22" s="18"/>
      <c r="K22" s="19" t="str">
        <f t="shared" si="14"/>
        <v>5</v>
      </c>
      <c r="L22" s="17"/>
      <c r="M22" s="18"/>
      <c r="N22" s="19" t="str">
        <f t="shared" si="15"/>
        <v>5</v>
      </c>
      <c r="O22" s="17"/>
      <c r="P22" s="18"/>
      <c r="Q22" s="19" t="str">
        <f t="shared" si="16"/>
        <v>5</v>
      </c>
      <c r="R22" s="17"/>
      <c r="S22" s="18"/>
      <c r="T22" s="19" t="str">
        <f t="shared" si="17"/>
        <v>5</v>
      </c>
      <c r="U22" s="17"/>
      <c r="V22" s="18"/>
      <c r="W22" s="19" t="str">
        <f t="shared" si="18"/>
        <v>5</v>
      </c>
      <c r="X22" s="17"/>
      <c r="Y22" s="18"/>
      <c r="Z22" s="19" t="str">
        <f t="shared" si="19"/>
        <v>5</v>
      </c>
      <c r="AA22" s="17"/>
      <c r="AB22" s="18"/>
      <c r="AC22" s="19" t="str">
        <f t="shared" si="20"/>
        <v>5</v>
      </c>
      <c r="AD22" s="27"/>
      <c r="AE22" s="25"/>
      <c r="AF22" s="19"/>
      <c r="AG22" s="20">
        <f>E22+H22+K22+N22+Q22+T22+W22+Z22+AC22+AF22</f>
        <v>45</v>
      </c>
      <c r="AH22" s="21">
        <f>'15.Spieltag'!AJ22</f>
        <v>281</v>
      </c>
      <c r="AI22" s="28">
        <f>'15.Spieltag'!AK22</f>
        <v>15</v>
      </c>
      <c r="AJ22" s="23">
        <f>AG22+AH22</f>
        <v>326</v>
      </c>
      <c r="AK22" s="24">
        <f t="shared" si="11"/>
        <v>15</v>
      </c>
      <c r="AL22" s="1"/>
    </row>
    <row r="23" spans="1:38" ht="24.95" customHeight="1" thickBot="1" x14ac:dyDescent="0.25">
      <c r="A23" s="28">
        <f>AK23</f>
        <v>16</v>
      </c>
      <c r="B23" s="78" t="str">
        <f>'13.Spieltag'!B23</f>
        <v>Nico1904</v>
      </c>
      <c r="C23" s="17"/>
      <c r="D23" s="18"/>
      <c r="E23" s="19" t="str">
        <f t="shared" si="12"/>
        <v>5</v>
      </c>
      <c r="F23" s="17"/>
      <c r="G23" s="18"/>
      <c r="H23" s="19" t="str">
        <f t="shared" si="13"/>
        <v>5</v>
      </c>
      <c r="I23" s="17"/>
      <c r="J23" s="18"/>
      <c r="K23" s="19" t="str">
        <f t="shared" si="14"/>
        <v>5</v>
      </c>
      <c r="L23" s="17"/>
      <c r="M23" s="18"/>
      <c r="N23" s="19" t="str">
        <f t="shared" si="15"/>
        <v>5</v>
      </c>
      <c r="O23" s="17"/>
      <c r="P23" s="18"/>
      <c r="Q23" s="19" t="str">
        <f t="shared" si="16"/>
        <v>5</v>
      </c>
      <c r="R23" s="17"/>
      <c r="S23" s="18"/>
      <c r="T23" s="19" t="str">
        <f t="shared" si="17"/>
        <v>5</v>
      </c>
      <c r="U23" s="17"/>
      <c r="V23" s="18"/>
      <c r="W23" s="19" t="str">
        <f t="shared" si="18"/>
        <v>5</v>
      </c>
      <c r="X23" s="17"/>
      <c r="Y23" s="18"/>
      <c r="Z23" s="19" t="str">
        <f t="shared" si="19"/>
        <v>5</v>
      </c>
      <c r="AA23" s="17"/>
      <c r="AB23" s="18"/>
      <c r="AC23" s="19" t="str">
        <f t="shared" si="20"/>
        <v>5</v>
      </c>
      <c r="AD23" s="27"/>
      <c r="AE23" s="25"/>
      <c r="AF23" s="19"/>
      <c r="AG23" s="20">
        <f>E23+H23+K23+N23+Q23+T23+W23+Z23+AC23+AF23</f>
        <v>45</v>
      </c>
      <c r="AH23" s="21">
        <f>'15.Spieltag'!AJ23</f>
        <v>235</v>
      </c>
      <c r="AI23" s="28">
        <f>'15.Spieltag'!AK23</f>
        <v>16</v>
      </c>
      <c r="AJ23" s="23">
        <f>AG23+AH23</f>
        <v>280</v>
      </c>
      <c r="AK23" s="24">
        <f t="shared" si="11"/>
        <v>16</v>
      </c>
      <c r="AL23" s="1"/>
    </row>
    <row r="24" spans="1:38" ht="24.95" customHeight="1" thickBot="1" x14ac:dyDescent="0.25">
      <c r="A24" s="28">
        <f>AK24</f>
        <v>17</v>
      </c>
      <c r="B24" s="20" t="str">
        <f>'13.Spieltag'!B24</f>
        <v>Schalt04</v>
      </c>
      <c r="C24" s="17"/>
      <c r="D24" s="18"/>
      <c r="E24" s="19" t="str">
        <f t="shared" si="12"/>
        <v>5</v>
      </c>
      <c r="F24" s="17"/>
      <c r="G24" s="18"/>
      <c r="H24" s="19" t="str">
        <f t="shared" si="13"/>
        <v>5</v>
      </c>
      <c r="I24" s="17"/>
      <c r="J24" s="18"/>
      <c r="K24" s="19" t="str">
        <f t="shared" si="14"/>
        <v>5</v>
      </c>
      <c r="L24" s="17"/>
      <c r="M24" s="18"/>
      <c r="N24" s="19" t="str">
        <f t="shared" si="15"/>
        <v>5</v>
      </c>
      <c r="O24" s="17"/>
      <c r="P24" s="18"/>
      <c r="Q24" s="19" t="str">
        <f t="shared" si="16"/>
        <v>5</v>
      </c>
      <c r="R24" s="17"/>
      <c r="S24" s="18"/>
      <c r="T24" s="19" t="str">
        <f t="shared" si="17"/>
        <v>5</v>
      </c>
      <c r="U24" s="17"/>
      <c r="V24" s="18"/>
      <c r="W24" s="19" t="str">
        <f t="shared" si="18"/>
        <v>5</v>
      </c>
      <c r="X24" s="17"/>
      <c r="Y24" s="18"/>
      <c r="Z24" s="19" t="str">
        <f t="shared" si="19"/>
        <v>5</v>
      </c>
      <c r="AA24" s="17"/>
      <c r="AB24" s="18"/>
      <c r="AC24" s="19" t="str">
        <f t="shared" si="20"/>
        <v>5</v>
      </c>
      <c r="AD24" s="27"/>
      <c r="AE24" s="25"/>
      <c r="AF24" s="19"/>
      <c r="AG24" s="20">
        <f>E24+H24+K24+N24+Q24+T24+W24+Z24+AC24+AF24</f>
        <v>45</v>
      </c>
      <c r="AH24" s="21">
        <f>'15.Spieltag'!AJ24</f>
        <v>187</v>
      </c>
      <c r="AI24" s="28">
        <f>'15.Spieltag'!AK24</f>
        <v>17</v>
      </c>
      <c r="AJ24" s="23">
        <f>AG24+AH24</f>
        <v>232</v>
      </c>
      <c r="AK24" s="24">
        <f t="shared" si="11"/>
        <v>17</v>
      </c>
      <c r="AL24" s="1"/>
    </row>
    <row r="25" spans="1:38" ht="24.95" customHeight="1" thickBot="1" x14ac:dyDescent="0.25">
      <c r="A25" s="28">
        <f t="shared" ref="A25:A26" si="21">AK25</f>
        <v>18</v>
      </c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>
        <f t="shared" ref="AG25:AG26" si="22">E25+H25+K25+N25+Q25+T25+W25+Z25+AC25+AF25</f>
        <v>0</v>
      </c>
      <c r="AH25" s="21">
        <f>'15.Spieltag'!AJ25</f>
        <v>0</v>
      </c>
      <c r="AI25" s="28">
        <f>'15.Spieltag'!AK25</f>
        <v>0</v>
      </c>
      <c r="AJ25" s="23">
        <f t="shared" ref="AJ25:AJ26" si="23">AG25+AH25</f>
        <v>0</v>
      </c>
      <c r="AK25" s="24">
        <f t="shared" si="11"/>
        <v>18</v>
      </c>
      <c r="AL25" s="1"/>
    </row>
    <row r="26" spans="1:38" ht="28.15" customHeight="1" thickBot="1" x14ac:dyDescent="0.25">
      <c r="A26" s="28">
        <f t="shared" si="21"/>
        <v>18</v>
      </c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>
        <f t="shared" si="22"/>
        <v>0</v>
      </c>
      <c r="AH26" s="21">
        <f>'15.Spieltag'!AJ26</f>
        <v>0</v>
      </c>
      <c r="AI26" s="28">
        <f>'15.Spieltag'!AK26</f>
        <v>0</v>
      </c>
      <c r="AJ26" s="23">
        <f t="shared" si="23"/>
        <v>0</v>
      </c>
      <c r="AK26" s="24">
        <f t="shared" si="11"/>
        <v>18</v>
      </c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92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98" priority="9">
      <formula>($AG8&gt;40)</formula>
    </cfRule>
  </conditionalFormatting>
  <conditionalFormatting sqref="C1 F1 I1 L1 O1 R1 X1 AA1 F3 I3 L3 O3 R3 U3 X3 AA3">
    <cfRule type="cellIs" dxfId="97" priority="3" operator="equal">
      <formula>"Schalke 04"</formula>
    </cfRule>
  </conditionalFormatting>
  <conditionalFormatting sqref="U1 C3">
    <cfRule type="cellIs" dxfId="96" priority="2" operator="equal">
      <formula>"Schalke 04"</formula>
    </cfRule>
  </conditionalFormatting>
  <conditionalFormatting sqref="AG1:AG26 AG28:AG1048576">
    <cfRule type="top10" dxfId="95" priority="1495" rank="3"/>
  </conditionalFormatting>
  <conditionalFormatting sqref="AI8:AI26">
    <cfRule type="colorScale" priority="130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94" priority="928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A1:AO104"/>
  <sheetViews>
    <sheetView topLeftCell="A5" workbookViewId="0">
      <selection activeCell="Z26" sqref="W26:Z26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C1" s="16" t="s">
        <v>72</v>
      </c>
      <c r="F1" s="16" t="s">
        <v>74</v>
      </c>
      <c r="I1" s="16" t="s">
        <v>75</v>
      </c>
      <c r="L1" s="16" t="s">
        <v>77</v>
      </c>
      <c r="O1" s="16" t="s">
        <v>79</v>
      </c>
      <c r="R1" s="16" t="s">
        <v>81</v>
      </c>
      <c r="U1" s="16" t="s">
        <v>83</v>
      </c>
      <c r="X1" s="16" t="s">
        <v>85</v>
      </c>
      <c r="AA1" s="16" t="s">
        <v>87</v>
      </c>
      <c r="AE1" s="65"/>
      <c r="AF1" s="65"/>
      <c r="AK1" s="31"/>
    </row>
    <row r="2" spans="1:41" ht="12" x14ac:dyDescent="0.2">
      <c r="B2" s="16"/>
      <c r="F2" s="1"/>
      <c r="U2" s="13"/>
      <c r="AE2" s="66"/>
      <c r="AF2" s="66"/>
    </row>
    <row r="3" spans="1:41" ht="12" x14ac:dyDescent="0.2">
      <c r="B3" s="16"/>
      <c r="C3" s="16" t="s">
        <v>73</v>
      </c>
      <c r="F3" s="16" t="s">
        <v>67</v>
      </c>
      <c r="I3" s="16" t="s">
        <v>76</v>
      </c>
      <c r="L3" s="16" t="s">
        <v>78</v>
      </c>
      <c r="O3" s="16" t="s">
        <v>80</v>
      </c>
      <c r="R3" s="16" t="s">
        <v>82</v>
      </c>
      <c r="U3" s="16" t="s">
        <v>84</v>
      </c>
      <c r="X3" s="16" t="s">
        <v>86</v>
      </c>
      <c r="AA3" s="16" t="s">
        <v>11</v>
      </c>
      <c r="AE3" s="65"/>
      <c r="AF3" s="65"/>
    </row>
    <row r="4" spans="1:41" ht="16.5" thickBot="1" x14ac:dyDescent="0.3">
      <c r="A4" s="2" t="s">
        <v>30</v>
      </c>
      <c r="B4" s="16"/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</v>
      </c>
      <c r="B8" s="20" t="str">
        <f>'13.Spieltag'!B8</f>
        <v>Delze1312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9">E8+H8+K8+N8+Q8+T8+W8+Z8+AC8+AF8</f>
        <v>45</v>
      </c>
      <c r="AH8" s="21">
        <f>'16.Spieltag'!AJ8</f>
        <v>381</v>
      </c>
      <c r="AI8" s="28">
        <f>'16.Spieltag'!AK8</f>
        <v>1</v>
      </c>
      <c r="AJ8" s="23">
        <f t="shared" ref="AJ8:AJ19" si="10">AG8+AH8</f>
        <v>426</v>
      </c>
      <c r="AK8" s="24">
        <f t="shared" ref="AK8:AK24" si="11">RANK(AJ8,$AJ$8:$AJ$26)</f>
        <v>1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'13.Spieltag'!B9</f>
        <v>Master1</v>
      </c>
      <c r="C9" s="17"/>
      <c r="D9" s="18"/>
      <c r="E9" s="19" t="str">
        <f t="shared" ref="E9:E24" si="12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4" si="13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4" si="14">IF(OR(EXACT($I$7,I9)*(EXACT($J$7,J9)))=TRUE,$AO$9,IF(($J$7-$I$7=J9-I9),$AO$8,IF(OR(EXACT($I$7&gt;$J$7,I9&gt;J9)*EXACT($I$7=$J$7,I9=J9)*EXACT($I$7&lt;$J$7,I9&lt;J9)),$AO$7,0)))</f>
        <v>5</v>
      </c>
      <c r="L9" s="17"/>
      <c r="M9" s="18"/>
      <c r="N9" s="19" t="str">
        <f t="shared" ref="N9:N24" si="15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4" si="16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4" si="17">IF(OR(EXACT($R$7,R9)*(EXACT($S$7,S9)))=TRUE,$AO$9,IF(($S$7-$R$7=S9-R9),$AO$8,IF(OR(EXACT($R$7&gt;$S$7,R9&gt;S9)*EXACT($R$7=$S$7,R9=S9)*EXACT($R$7&lt;$S$7,R9&lt;S9)),$AO$7,0)))</f>
        <v>5</v>
      </c>
      <c r="U9" s="17"/>
      <c r="V9" s="18"/>
      <c r="W9" s="19" t="str">
        <f t="shared" ref="W9:W24" si="18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4" si="19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4" si="20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9"/>
        <v>45</v>
      </c>
      <c r="AH9" s="21">
        <f>'16.Spieltag'!AJ9</f>
        <v>371</v>
      </c>
      <c r="AI9" s="28">
        <f>'16.Spieltag'!AK9</f>
        <v>2</v>
      </c>
      <c r="AJ9" s="23">
        <f t="shared" si="10"/>
        <v>416</v>
      </c>
      <c r="AK9" s="24">
        <f t="shared" si="11"/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3</v>
      </c>
      <c r="B10" s="20" t="str">
        <f>'13.Spieltag'!B10</f>
        <v>Franzi04</v>
      </c>
      <c r="C10" s="17"/>
      <c r="D10" s="18"/>
      <c r="E10" s="19" t="str">
        <f t="shared" si="12"/>
        <v>5</v>
      </c>
      <c r="F10" s="17"/>
      <c r="G10" s="18"/>
      <c r="H10" s="19" t="str">
        <f t="shared" si="13"/>
        <v>5</v>
      </c>
      <c r="I10" s="17"/>
      <c r="J10" s="18"/>
      <c r="K10" s="19" t="str">
        <f t="shared" si="14"/>
        <v>5</v>
      </c>
      <c r="L10" s="17"/>
      <c r="M10" s="18"/>
      <c r="N10" s="19" t="str">
        <f t="shared" si="15"/>
        <v>5</v>
      </c>
      <c r="O10" s="17"/>
      <c r="P10" s="18"/>
      <c r="Q10" s="19" t="str">
        <f t="shared" si="16"/>
        <v>5</v>
      </c>
      <c r="R10" s="17"/>
      <c r="S10" s="18"/>
      <c r="T10" s="19" t="str">
        <f t="shared" si="17"/>
        <v>5</v>
      </c>
      <c r="U10" s="17"/>
      <c r="V10" s="18"/>
      <c r="W10" s="19" t="str">
        <f t="shared" si="18"/>
        <v>5</v>
      </c>
      <c r="X10" s="17"/>
      <c r="Y10" s="18"/>
      <c r="Z10" s="19" t="str">
        <f t="shared" si="19"/>
        <v>5</v>
      </c>
      <c r="AA10" s="17"/>
      <c r="AB10" s="18"/>
      <c r="AC10" s="19" t="str">
        <f t="shared" si="20"/>
        <v>5</v>
      </c>
      <c r="AD10" s="27"/>
      <c r="AE10" s="25"/>
      <c r="AF10" s="19"/>
      <c r="AG10" s="20">
        <f t="shared" si="9"/>
        <v>45</v>
      </c>
      <c r="AH10" s="21">
        <f>'16.Spieltag'!AJ10</f>
        <v>364</v>
      </c>
      <c r="AI10" s="28">
        <f>'16.Spieltag'!AK10</f>
        <v>3</v>
      </c>
      <c r="AJ10" s="23">
        <f t="shared" si="10"/>
        <v>409</v>
      </c>
      <c r="AK10" s="24">
        <f t="shared" si="11"/>
        <v>3</v>
      </c>
      <c r="AL10" s="72"/>
    </row>
    <row r="11" spans="1:41" ht="24.95" customHeight="1" thickBot="1" x14ac:dyDescent="0.25">
      <c r="A11" s="28">
        <f t="shared" si="0"/>
        <v>4</v>
      </c>
      <c r="B11" s="20" t="str">
        <f>'13.Spieltag'!B11</f>
        <v>Mike04</v>
      </c>
      <c r="C11" s="17"/>
      <c r="D11" s="18"/>
      <c r="E11" s="19" t="str">
        <f t="shared" si="12"/>
        <v>5</v>
      </c>
      <c r="F11" s="17"/>
      <c r="G11" s="18"/>
      <c r="H11" s="19" t="str">
        <f t="shared" si="13"/>
        <v>5</v>
      </c>
      <c r="I11" s="17"/>
      <c r="J11" s="18"/>
      <c r="K11" s="19" t="str">
        <f t="shared" si="14"/>
        <v>5</v>
      </c>
      <c r="L11" s="17"/>
      <c r="M11" s="18"/>
      <c r="N11" s="19" t="str">
        <f t="shared" si="15"/>
        <v>5</v>
      </c>
      <c r="O11" s="17"/>
      <c r="P11" s="18"/>
      <c r="Q11" s="19" t="str">
        <f t="shared" si="16"/>
        <v>5</v>
      </c>
      <c r="R11" s="17"/>
      <c r="S11" s="18"/>
      <c r="T11" s="19" t="str">
        <f t="shared" si="17"/>
        <v>5</v>
      </c>
      <c r="U11" s="17"/>
      <c r="V11" s="18"/>
      <c r="W11" s="19" t="str">
        <f t="shared" si="18"/>
        <v>5</v>
      </c>
      <c r="X11" s="17"/>
      <c r="Y11" s="18"/>
      <c r="Z11" s="19" t="str">
        <f t="shared" si="19"/>
        <v>5</v>
      </c>
      <c r="AA11" s="17"/>
      <c r="AB11" s="18"/>
      <c r="AC11" s="19" t="str">
        <f t="shared" si="20"/>
        <v>5</v>
      </c>
      <c r="AD11" s="27"/>
      <c r="AE11" s="25"/>
      <c r="AF11" s="19"/>
      <c r="AG11" s="20">
        <f t="shared" si="9"/>
        <v>45</v>
      </c>
      <c r="AH11" s="21">
        <f>'16.Spieltag'!AJ11</f>
        <v>363</v>
      </c>
      <c r="AI11" s="28">
        <f>'16.Spieltag'!AK11</f>
        <v>4</v>
      </c>
      <c r="AJ11" s="23">
        <f t="shared" si="10"/>
        <v>408</v>
      </c>
      <c r="AK11" s="24">
        <f t="shared" si="11"/>
        <v>4</v>
      </c>
      <c r="AL11" s="1"/>
    </row>
    <row r="12" spans="1:41" ht="24.95" customHeight="1" thickBot="1" x14ac:dyDescent="0.25">
      <c r="A12" s="28">
        <f t="shared" si="0"/>
        <v>5</v>
      </c>
      <c r="B12" s="20" t="str">
        <f>'13.Spieltag'!B12</f>
        <v>Tanja04</v>
      </c>
      <c r="C12" s="17"/>
      <c r="D12" s="18"/>
      <c r="E12" s="19" t="str">
        <f t="shared" si="12"/>
        <v>5</v>
      </c>
      <c r="F12" s="17"/>
      <c r="G12" s="18"/>
      <c r="H12" s="19" t="str">
        <f t="shared" si="13"/>
        <v>5</v>
      </c>
      <c r="I12" s="17"/>
      <c r="J12" s="18"/>
      <c r="K12" s="19" t="str">
        <f t="shared" si="14"/>
        <v>5</v>
      </c>
      <c r="L12" s="17"/>
      <c r="M12" s="18"/>
      <c r="N12" s="19" t="str">
        <f t="shared" si="15"/>
        <v>5</v>
      </c>
      <c r="O12" s="17"/>
      <c r="P12" s="18"/>
      <c r="Q12" s="19" t="str">
        <f t="shared" si="16"/>
        <v>5</v>
      </c>
      <c r="R12" s="17"/>
      <c r="S12" s="18"/>
      <c r="T12" s="19" t="str">
        <f t="shared" si="17"/>
        <v>5</v>
      </c>
      <c r="U12" s="17"/>
      <c r="V12" s="18"/>
      <c r="W12" s="19" t="str">
        <f t="shared" si="18"/>
        <v>5</v>
      </c>
      <c r="X12" s="17"/>
      <c r="Y12" s="18"/>
      <c r="Z12" s="19" t="str">
        <f t="shared" si="19"/>
        <v>5</v>
      </c>
      <c r="AA12" s="17"/>
      <c r="AB12" s="18"/>
      <c r="AC12" s="19" t="str">
        <f t="shared" si="20"/>
        <v>5</v>
      </c>
      <c r="AD12" s="26"/>
      <c r="AE12" s="25"/>
      <c r="AF12" s="19"/>
      <c r="AG12" s="20">
        <f t="shared" si="9"/>
        <v>45</v>
      </c>
      <c r="AH12" s="21">
        <f>'16.Spieltag'!AJ12</f>
        <v>361</v>
      </c>
      <c r="AI12" s="28">
        <f>'16.Spieltag'!AK12</f>
        <v>5</v>
      </c>
      <c r="AJ12" s="23">
        <f t="shared" si="10"/>
        <v>406</v>
      </c>
      <c r="AK12" s="24">
        <f t="shared" si="11"/>
        <v>5</v>
      </c>
      <c r="AL12" s="1"/>
    </row>
    <row r="13" spans="1:41" ht="24.95" customHeight="1" thickBot="1" x14ac:dyDescent="0.25">
      <c r="A13" s="28">
        <f t="shared" si="0"/>
        <v>6</v>
      </c>
      <c r="B13" s="78" t="str">
        <f>'13.Spieltag'!B13</f>
        <v>shiny</v>
      </c>
      <c r="C13" s="17"/>
      <c r="D13" s="18"/>
      <c r="E13" s="19" t="str">
        <f t="shared" si="12"/>
        <v>5</v>
      </c>
      <c r="F13" s="17"/>
      <c r="G13" s="18"/>
      <c r="H13" s="19" t="str">
        <f t="shared" si="13"/>
        <v>5</v>
      </c>
      <c r="I13" s="17"/>
      <c r="J13" s="18"/>
      <c r="K13" s="19" t="str">
        <f t="shared" si="14"/>
        <v>5</v>
      </c>
      <c r="L13" s="17"/>
      <c r="M13" s="18"/>
      <c r="N13" s="19" t="str">
        <f t="shared" si="15"/>
        <v>5</v>
      </c>
      <c r="O13" s="17"/>
      <c r="P13" s="18"/>
      <c r="Q13" s="19" t="str">
        <f t="shared" si="16"/>
        <v>5</v>
      </c>
      <c r="R13" s="17"/>
      <c r="S13" s="18"/>
      <c r="T13" s="19" t="str">
        <f t="shared" si="17"/>
        <v>5</v>
      </c>
      <c r="U13" s="17"/>
      <c r="V13" s="18"/>
      <c r="W13" s="19" t="str">
        <f t="shared" si="18"/>
        <v>5</v>
      </c>
      <c r="X13" s="17"/>
      <c r="Y13" s="18"/>
      <c r="Z13" s="19" t="str">
        <f t="shared" si="19"/>
        <v>5</v>
      </c>
      <c r="AA13" s="17"/>
      <c r="AB13" s="18"/>
      <c r="AC13" s="19" t="str">
        <f t="shared" si="20"/>
        <v>5</v>
      </c>
      <c r="AD13" s="27"/>
      <c r="AE13" s="25"/>
      <c r="AF13" s="19"/>
      <c r="AG13" s="20">
        <f t="shared" si="9"/>
        <v>45</v>
      </c>
      <c r="AH13" s="21">
        <f>'16.Spieltag'!AJ13</f>
        <v>360</v>
      </c>
      <c r="AI13" s="28">
        <f>'16.Spieltag'!AK13</f>
        <v>6</v>
      </c>
      <c r="AJ13" s="23">
        <f t="shared" si="10"/>
        <v>405</v>
      </c>
      <c r="AK13" s="24">
        <f t="shared" si="11"/>
        <v>6</v>
      </c>
      <c r="AL13" s="1"/>
    </row>
    <row r="14" spans="1:41" ht="24.95" customHeight="1" thickBot="1" x14ac:dyDescent="0.25">
      <c r="A14" s="28">
        <f t="shared" si="0"/>
        <v>7</v>
      </c>
      <c r="B14" s="20" t="str">
        <f>'13.Spieltag'!B14</f>
        <v>UltraGE</v>
      </c>
      <c r="C14" s="17"/>
      <c r="D14" s="18"/>
      <c r="E14" s="19" t="str">
        <f t="shared" si="12"/>
        <v>5</v>
      </c>
      <c r="F14" s="17"/>
      <c r="G14" s="18"/>
      <c r="H14" s="19" t="str">
        <f t="shared" si="13"/>
        <v>5</v>
      </c>
      <c r="I14" s="17"/>
      <c r="J14" s="18"/>
      <c r="K14" s="19" t="str">
        <f t="shared" si="14"/>
        <v>5</v>
      </c>
      <c r="L14" s="17"/>
      <c r="M14" s="18"/>
      <c r="N14" s="19" t="str">
        <f t="shared" si="15"/>
        <v>5</v>
      </c>
      <c r="O14" s="17"/>
      <c r="P14" s="18"/>
      <c r="Q14" s="19" t="str">
        <f t="shared" si="16"/>
        <v>5</v>
      </c>
      <c r="R14" s="17"/>
      <c r="S14" s="18"/>
      <c r="T14" s="19" t="str">
        <f t="shared" si="17"/>
        <v>5</v>
      </c>
      <c r="U14" s="17"/>
      <c r="V14" s="18"/>
      <c r="W14" s="19" t="str">
        <f t="shared" si="18"/>
        <v>5</v>
      </c>
      <c r="X14" s="17"/>
      <c r="Y14" s="18"/>
      <c r="Z14" s="19" t="str">
        <f t="shared" si="19"/>
        <v>5</v>
      </c>
      <c r="AA14" s="17"/>
      <c r="AB14" s="18"/>
      <c r="AC14" s="19" t="str">
        <f t="shared" si="20"/>
        <v>5</v>
      </c>
      <c r="AD14" s="27"/>
      <c r="AE14" s="25"/>
      <c r="AF14" s="19"/>
      <c r="AG14" s="20">
        <f t="shared" si="9"/>
        <v>45</v>
      </c>
      <c r="AH14" s="21">
        <f>'16.Spieltag'!AJ14</f>
        <v>359</v>
      </c>
      <c r="AI14" s="28">
        <f>'16.Spieltag'!AK14</f>
        <v>7</v>
      </c>
      <c r="AJ14" s="23">
        <f t="shared" si="10"/>
        <v>404</v>
      </c>
      <c r="AK14" s="24">
        <f t="shared" si="11"/>
        <v>7</v>
      </c>
      <c r="AL14" s="1"/>
    </row>
    <row r="15" spans="1:41" ht="24.95" customHeight="1" thickBot="1" x14ac:dyDescent="0.25">
      <c r="A15" s="28">
        <f t="shared" si="0"/>
        <v>8</v>
      </c>
      <c r="B15" s="20" t="str">
        <f>'13.Spieltag'!B15</f>
        <v>Reinhold</v>
      </c>
      <c r="C15" s="17"/>
      <c r="D15" s="18"/>
      <c r="E15" s="19" t="str">
        <f t="shared" si="12"/>
        <v>5</v>
      </c>
      <c r="F15" s="17"/>
      <c r="G15" s="18"/>
      <c r="H15" s="19" t="str">
        <f t="shared" si="13"/>
        <v>5</v>
      </c>
      <c r="I15" s="17"/>
      <c r="J15" s="18"/>
      <c r="K15" s="19" t="str">
        <f t="shared" si="14"/>
        <v>5</v>
      </c>
      <c r="L15" s="17"/>
      <c r="M15" s="18"/>
      <c r="N15" s="19" t="str">
        <f t="shared" si="15"/>
        <v>5</v>
      </c>
      <c r="O15" s="17"/>
      <c r="P15" s="18"/>
      <c r="Q15" s="19" t="str">
        <f t="shared" si="16"/>
        <v>5</v>
      </c>
      <c r="R15" s="17"/>
      <c r="S15" s="18"/>
      <c r="T15" s="19" t="str">
        <f t="shared" si="17"/>
        <v>5</v>
      </c>
      <c r="U15" s="17"/>
      <c r="V15" s="18"/>
      <c r="W15" s="19" t="str">
        <f t="shared" si="18"/>
        <v>5</v>
      </c>
      <c r="X15" s="17"/>
      <c r="Y15" s="18"/>
      <c r="Z15" s="19" t="str">
        <f t="shared" si="19"/>
        <v>5</v>
      </c>
      <c r="AA15" s="17"/>
      <c r="AB15" s="18"/>
      <c r="AC15" s="19" t="str">
        <f t="shared" si="20"/>
        <v>5</v>
      </c>
      <c r="AD15" s="27"/>
      <c r="AE15" s="25"/>
      <c r="AF15" s="19"/>
      <c r="AG15" s="20">
        <f t="shared" si="9"/>
        <v>45</v>
      </c>
      <c r="AH15" s="21">
        <f>'16.Spieltag'!AJ15</f>
        <v>353</v>
      </c>
      <c r="AI15" s="28">
        <f>'16.Spieltag'!AK15</f>
        <v>8</v>
      </c>
      <c r="AJ15" s="23">
        <f t="shared" si="10"/>
        <v>398</v>
      </c>
      <c r="AK15" s="24">
        <f t="shared" si="11"/>
        <v>8</v>
      </c>
      <c r="AL15" s="1"/>
    </row>
    <row r="16" spans="1:41" ht="24.95" customHeight="1" thickBot="1" x14ac:dyDescent="0.25">
      <c r="A16" s="28">
        <f t="shared" si="0"/>
        <v>9</v>
      </c>
      <c r="B16" s="20" t="str">
        <f>'13.Spieltag'!B16</f>
        <v>Ricardo04</v>
      </c>
      <c r="C16" s="17"/>
      <c r="D16" s="18"/>
      <c r="E16" s="19" t="str">
        <f t="shared" si="12"/>
        <v>5</v>
      </c>
      <c r="F16" s="17"/>
      <c r="G16" s="18"/>
      <c r="H16" s="19" t="str">
        <f t="shared" si="13"/>
        <v>5</v>
      </c>
      <c r="I16" s="17"/>
      <c r="J16" s="18"/>
      <c r="K16" s="19" t="str">
        <f t="shared" si="14"/>
        <v>5</v>
      </c>
      <c r="L16" s="17"/>
      <c r="M16" s="18"/>
      <c r="N16" s="19" t="str">
        <f t="shared" si="15"/>
        <v>5</v>
      </c>
      <c r="O16" s="17"/>
      <c r="P16" s="18"/>
      <c r="Q16" s="19" t="str">
        <f t="shared" si="16"/>
        <v>5</v>
      </c>
      <c r="R16" s="17"/>
      <c r="S16" s="18"/>
      <c r="T16" s="19" t="str">
        <f t="shared" si="17"/>
        <v>5</v>
      </c>
      <c r="U16" s="17"/>
      <c r="V16" s="18"/>
      <c r="W16" s="19" t="str">
        <f t="shared" si="18"/>
        <v>5</v>
      </c>
      <c r="X16" s="17"/>
      <c r="Y16" s="18"/>
      <c r="Z16" s="19" t="str">
        <f t="shared" si="19"/>
        <v>5</v>
      </c>
      <c r="AA16" s="17"/>
      <c r="AB16" s="18"/>
      <c r="AC16" s="19" t="str">
        <f t="shared" si="20"/>
        <v>5</v>
      </c>
      <c r="AD16" s="27"/>
      <c r="AE16" s="25"/>
      <c r="AF16" s="19"/>
      <c r="AG16" s="20">
        <f t="shared" si="9"/>
        <v>45</v>
      </c>
      <c r="AH16" s="21">
        <f>'16.Spieltag'!AJ16</f>
        <v>352</v>
      </c>
      <c r="AI16" s="28">
        <f>'16.Spieltag'!AK16</f>
        <v>9</v>
      </c>
      <c r="AJ16" s="23">
        <f t="shared" si="10"/>
        <v>397</v>
      </c>
      <c r="AK16" s="24">
        <f t="shared" si="11"/>
        <v>9</v>
      </c>
      <c r="AL16" s="1"/>
    </row>
    <row r="17" spans="1:38" ht="24.95" customHeight="1" thickBot="1" x14ac:dyDescent="0.25">
      <c r="A17" s="28">
        <f t="shared" si="0"/>
        <v>10</v>
      </c>
      <c r="B17" s="20" t="str">
        <f>'13.Spieltag'!B17</f>
        <v>FlorianS04</v>
      </c>
      <c r="C17" s="17"/>
      <c r="D17" s="18"/>
      <c r="E17" s="19" t="str">
        <f t="shared" si="12"/>
        <v>5</v>
      </c>
      <c r="F17" s="17"/>
      <c r="G17" s="18"/>
      <c r="H17" s="19" t="str">
        <f t="shared" si="13"/>
        <v>5</v>
      </c>
      <c r="I17" s="17"/>
      <c r="J17" s="18"/>
      <c r="K17" s="19" t="str">
        <f t="shared" si="14"/>
        <v>5</v>
      </c>
      <c r="L17" s="17"/>
      <c r="M17" s="18"/>
      <c r="N17" s="19" t="str">
        <f t="shared" si="15"/>
        <v>5</v>
      </c>
      <c r="O17" s="17"/>
      <c r="P17" s="18"/>
      <c r="Q17" s="19" t="str">
        <f t="shared" si="16"/>
        <v>5</v>
      </c>
      <c r="R17" s="17"/>
      <c r="S17" s="18"/>
      <c r="T17" s="19" t="str">
        <f t="shared" si="17"/>
        <v>5</v>
      </c>
      <c r="U17" s="17"/>
      <c r="V17" s="18"/>
      <c r="W17" s="19" t="str">
        <f t="shared" si="18"/>
        <v>5</v>
      </c>
      <c r="X17" s="17"/>
      <c r="Y17" s="18"/>
      <c r="Z17" s="19" t="str">
        <f t="shared" si="19"/>
        <v>5</v>
      </c>
      <c r="AA17" s="17"/>
      <c r="AB17" s="18"/>
      <c r="AC17" s="19" t="str">
        <f t="shared" si="20"/>
        <v>5</v>
      </c>
      <c r="AD17" s="27"/>
      <c r="AE17" s="25"/>
      <c r="AF17" s="19"/>
      <c r="AG17" s="20">
        <f t="shared" si="9"/>
        <v>45</v>
      </c>
      <c r="AH17" s="21">
        <f>'16.Spieltag'!AJ17</f>
        <v>351</v>
      </c>
      <c r="AI17" s="28">
        <f>'16.Spieltag'!AK17</f>
        <v>10</v>
      </c>
      <c r="AJ17" s="23">
        <f t="shared" si="10"/>
        <v>396</v>
      </c>
      <c r="AK17" s="24">
        <f t="shared" si="11"/>
        <v>10</v>
      </c>
      <c r="AL17" s="1"/>
    </row>
    <row r="18" spans="1:38" ht="24.95" customHeight="1" thickBot="1" x14ac:dyDescent="0.25">
      <c r="A18" s="28">
        <f t="shared" si="0"/>
        <v>11</v>
      </c>
      <c r="B18" s="20" t="str">
        <f>'13.Spieltag'!B18</f>
        <v>Lola04</v>
      </c>
      <c r="C18" s="17"/>
      <c r="D18" s="18"/>
      <c r="E18" s="19" t="str">
        <f t="shared" si="12"/>
        <v>5</v>
      </c>
      <c r="F18" s="17"/>
      <c r="G18" s="18"/>
      <c r="H18" s="19" t="str">
        <f t="shared" si="13"/>
        <v>5</v>
      </c>
      <c r="I18" s="17"/>
      <c r="J18" s="18"/>
      <c r="K18" s="19" t="str">
        <f t="shared" si="14"/>
        <v>5</v>
      </c>
      <c r="L18" s="17"/>
      <c r="M18" s="18"/>
      <c r="N18" s="19" t="str">
        <f t="shared" si="15"/>
        <v>5</v>
      </c>
      <c r="O18" s="17"/>
      <c r="P18" s="18"/>
      <c r="Q18" s="19" t="str">
        <f t="shared" si="16"/>
        <v>5</v>
      </c>
      <c r="R18" s="17"/>
      <c r="S18" s="18"/>
      <c r="T18" s="19" t="str">
        <f t="shared" si="17"/>
        <v>5</v>
      </c>
      <c r="U18" s="17"/>
      <c r="V18" s="18"/>
      <c r="W18" s="19" t="str">
        <f t="shared" si="18"/>
        <v>5</v>
      </c>
      <c r="X18" s="17"/>
      <c r="Y18" s="18"/>
      <c r="Z18" s="19" t="str">
        <f t="shared" si="19"/>
        <v>5</v>
      </c>
      <c r="AA18" s="17"/>
      <c r="AB18" s="18"/>
      <c r="AC18" s="19" t="str">
        <f t="shared" si="20"/>
        <v>5</v>
      </c>
      <c r="AD18" s="27"/>
      <c r="AE18" s="25"/>
      <c r="AF18" s="19"/>
      <c r="AG18" s="20">
        <f t="shared" si="9"/>
        <v>45</v>
      </c>
      <c r="AH18" s="21">
        <f>'16.Spieltag'!AJ18</f>
        <v>346</v>
      </c>
      <c r="AI18" s="28">
        <f>'16.Spieltag'!AK18</f>
        <v>11</v>
      </c>
      <c r="AJ18" s="23">
        <f t="shared" si="10"/>
        <v>391</v>
      </c>
      <c r="AK18" s="24">
        <f t="shared" si="11"/>
        <v>11</v>
      </c>
      <c r="AL18" s="1"/>
    </row>
    <row r="19" spans="1:38" ht="24.95" customHeight="1" thickBot="1" x14ac:dyDescent="0.25">
      <c r="A19" s="28">
        <f t="shared" si="0"/>
        <v>12</v>
      </c>
      <c r="B19" s="20" t="str">
        <f>'13.Spieltag'!B19</f>
        <v>schmiddi04</v>
      </c>
      <c r="C19" s="17"/>
      <c r="D19" s="18"/>
      <c r="E19" s="19" t="str">
        <f t="shared" si="12"/>
        <v>5</v>
      </c>
      <c r="F19" s="17"/>
      <c r="G19" s="18"/>
      <c r="H19" s="19" t="str">
        <f t="shared" si="13"/>
        <v>5</v>
      </c>
      <c r="I19" s="17"/>
      <c r="J19" s="18"/>
      <c r="K19" s="19" t="str">
        <f t="shared" si="14"/>
        <v>5</v>
      </c>
      <c r="L19" s="17"/>
      <c r="M19" s="18"/>
      <c r="N19" s="19" t="str">
        <f t="shared" si="15"/>
        <v>5</v>
      </c>
      <c r="O19" s="17"/>
      <c r="P19" s="18"/>
      <c r="Q19" s="19" t="str">
        <f t="shared" si="16"/>
        <v>5</v>
      </c>
      <c r="R19" s="17"/>
      <c r="S19" s="18"/>
      <c r="T19" s="19" t="str">
        <f t="shared" si="17"/>
        <v>5</v>
      </c>
      <c r="U19" s="17"/>
      <c r="V19" s="18"/>
      <c r="W19" s="19" t="str">
        <f t="shared" si="18"/>
        <v>5</v>
      </c>
      <c r="X19" s="17"/>
      <c r="Y19" s="18"/>
      <c r="Z19" s="19" t="str">
        <f t="shared" si="19"/>
        <v>5</v>
      </c>
      <c r="AA19" s="17"/>
      <c r="AB19" s="18"/>
      <c r="AC19" s="19" t="str">
        <f t="shared" si="20"/>
        <v>5</v>
      </c>
      <c r="AD19" s="27"/>
      <c r="AE19" s="25"/>
      <c r="AF19" s="19"/>
      <c r="AG19" s="20">
        <f t="shared" si="9"/>
        <v>45</v>
      </c>
      <c r="AH19" s="21">
        <f>'16.Spieltag'!AJ19</f>
        <v>345</v>
      </c>
      <c r="AI19" s="28">
        <f>'16.Spieltag'!AK19</f>
        <v>12</v>
      </c>
      <c r="AJ19" s="23">
        <f t="shared" si="10"/>
        <v>390</v>
      </c>
      <c r="AK19" s="24">
        <f t="shared" si="11"/>
        <v>12</v>
      </c>
      <c r="AL19" s="1"/>
    </row>
    <row r="20" spans="1:38" ht="24.95" customHeight="1" thickBot="1" x14ac:dyDescent="0.25">
      <c r="A20" s="28">
        <f>AK20</f>
        <v>12</v>
      </c>
      <c r="B20" s="20" t="str">
        <f>'13.Spieltag'!B20</f>
        <v>Thomas Bülles</v>
      </c>
      <c r="C20" s="17"/>
      <c r="D20" s="18"/>
      <c r="E20" s="19" t="str">
        <f t="shared" si="12"/>
        <v>5</v>
      </c>
      <c r="F20" s="17"/>
      <c r="G20" s="18"/>
      <c r="H20" s="19" t="str">
        <f t="shared" si="13"/>
        <v>5</v>
      </c>
      <c r="I20" s="17"/>
      <c r="J20" s="18"/>
      <c r="K20" s="19" t="str">
        <f t="shared" si="14"/>
        <v>5</v>
      </c>
      <c r="L20" s="17"/>
      <c r="M20" s="18"/>
      <c r="N20" s="19" t="str">
        <f t="shared" si="15"/>
        <v>5</v>
      </c>
      <c r="O20" s="17"/>
      <c r="P20" s="18"/>
      <c r="Q20" s="19" t="str">
        <f t="shared" si="16"/>
        <v>5</v>
      </c>
      <c r="R20" s="17"/>
      <c r="S20" s="18"/>
      <c r="T20" s="19" t="str">
        <f t="shared" si="17"/>
        <v>5</v>
      </c>
      <c r="U20" s="17"/>
      <c r="V20" s="18"/>
      <c r="W20" s="19" t="str">
        <f t="shared" si="18"/>
        <v>5</v>
      </c>
      <c r="X20" s="17"/>
      <c r="Y20" s="18"/>
      <c r="Z20" s="19" t="str">
        <f t="shared" si="19"/>
        <v>5</v>
      </c>
      <c r="AA20" s="17"/>
      <c r="AB20" s="18"/>
      <c r="AC20" s="19" t="str">
        <f t="shared" si="20"/>
        <v>5</v>
      </c>
      <c r="AD20" s="27"/>
      <c r="AE20" s="25"/>
      <c r="AF20" s="19"/>
      <c r="AG20" s="20">
        <f>E20+H20+K20+N20+Q20+T20+W20+Z20+AC20+AF20</f>
        <v>45</v>
      </c>
      <c r="AH20" s="21">
        <f>'16.Spieltag'!AJ20</f>
        <v>345</v>
      </c>
      <c r="AI20" s="28">
        <f>'16.Spieltag'!AK20</f>
        <v>12</v>
      </c>
      <c r="AJ20" s="23">
        <f>AG20+AH20</f>
        <v>390</v>
      </c>
      <c r="AK20" s="24">
        <f t="shared" si="11"/>
        <v>12</v>
      </c>
      <c r="AL20" s="1"/>
    </row>
    <row r="21" spans="1:38" ht="24.95" customHeight="1" thickBot="1" x14ac:dyDescent="0.25">
      <c r="A21" s="28">
        <f>AK21</f>
        <v>14</v>
      </c>
      <c r="B21" s="20" t="str">
        <f>'13.Spieltag'!B21</f>
        <v>atschi91</v>
      </c>
      <c r="C21" s="17"/>
      <c r="D21" s="18"/>
      <c r="E21" s="19" t="str">
        <f t="shared" si="12"/>
        <v>5</v>
      </c>
      <c r="F21" s="17"/>
      <c r="G21" s="18"/>
      <c r="H21" s="19" t="str">
        <f t="shared" si="13"/>
        <v>5</v>
      </c>
      <c r="I21" s="17"/>
      <c r="J21" s="18"/>
      <c r="K21" s="19" t="str">
        <f t="shared" si="14"/>
        <v>5</v>
      </c>
      <c r="L21" s="17"/>
      <c r="M21" s="18"/>
      <c r="N21" s="19" t="str">
        <f t="shared" si="15"/>
        <v>5</v>
      </c>
      <c r="O21" s="17"/>
      <c r="P21" s="18"/>
      <c r="Q21" s="19" t="str">
        <f t="shared" si="16"/>
        <v>5</v>
      </c>
      <c r="R21" s="17"/>
      <c r="S21" s="18"/>
      <c r="T21" s="19" t="str">
        <f t="shared" si="17"/>
        <v>5</v>
      </c>
      <c r="U21" s="17"/>
      <c r="V21" s="18"/>
      <c r="W21" s="19" t="str">
        <f t="shared" si="18"/>
        <v>5</v>
      </c>
      <c r="X21" s="17"/>
      <c r="Y21" s="18"/>
      <c r="Z21" s="19" t="str">
        <f t="shared" si="19"/>
        <v>5</v>
      </c>
      <c r="AA21" s="17"/>
      <c r="AB21" s="18"/>
      <c r="AC21" s="19" t="str">
        <f t="shared" si="20"/>
        <v>5</v>
      </c>
      <c r="AD21" s="27"/>
      <c r="AE21" s="25"/>
      <c r="AF21" s="19"/>
      <c r="AG21" s="20">
        <f>E21+H21+K21+N21+Q21+T21+W21+Z21+AC21+AF21</f>
        <v>45</v>
      </c>
      <c r="AH21" s="21">
        <f>'16.Spieltag'!AJ21</f>
        <v>337</v>
      </c>
      <c r="AI21" s="28">
        <f>'16.Spieltag'!AK21</f>
        <v>14</v>
      </c>
      <c r="AJ21" s="23">
        <f>AG21+AH21</f>
        <v>382</v>
      </c>
      <c r="AK21" s="24">
        <f t="shared" si="11"/>
        <v>14</v>
      </c>
      <c r="AL21" s="1"/>
    </row>
    <row r="22" spans="1:38" ht="24.95" customHeight="1" thickBot="1" x14ac:dyDescent="0.25">
      <c r="A22" s="28">
        <f>AK22</f>
        <v>15</v>
      </c>
      <c r="B22" s="20" t="str">
        <f>'13.Spieltag'!B22</f>
        <v>jupp04</v>
      </c>
      <c r="C22" s="17"/>
      <c r="D22" s="18"/>
      <c r="E22" s="19" t="str">
        <f t="shared" si="12"/>
        <v>5</v>
      </c>
      <c r="F22" s="17"/>
      <c r="G22" s="18"/>
      <c r="H22" s="19" t="str">
        <f t="shared" si="13"/>
        <v>5</v>
      </c>
      <c r="I22" s="17"/>
      <c r="J22" s="18"/>
      <c r="K22" s="19" t="str">
        <f t="shared" si="14"/>
        <v>5</v>
      </c>
      <c r="L22" s="17"/>
      <c r="M22" s="18"/>
      <c r="N22" s="19" t="str">
        <f t="shared" si="15"/>
        <v>5</v>
      </c>
      <c r="O22" s="17"/>
      <c r="P22" s="18"/>
      <c r="Q22" s="19" t="str">
        <f t="shared" si="16"/>
        <v>5</v>
      </c>
      <c r="R22" s="17"/>
      <c r="S22" s="18"/>
      <c r="T22" s="19" t="str">
        <f t="shared" si="17"/>
        <v>5</v>
      </c>
      <c r="U22" s="17"/>
      <c r="V22" s="18"/>
      <c r="W22" s="19" t="str">
        <f t="shared" si="18"/>
        <v>5</v>
      </c>
      <c r="X22" s="17"/>
      <c r="Y22" s="18"/>
      <c r="Z22" s="19" t="str">
        <f t="shared" si="19"/>
        <v>5</v>
      </c>
      <c r="AA22" s="17"/>
      <c r="AB22" s="18"/>
      <c r="AC22" s="19" t="str">
        <f t="shared" si="20"/>
        <v>5</v>
      </c>
      <c r="AD22" s="27"/>
      <c r="AE22" s="25"/>
      <c r="AF22" s="19"/>
      <c r="AG22" s="20">
        <f>E22+H22+K22+N22+Q22+T22+W22+Z22+AC22+AF22</f>
        <v>45</v>
      </c>
      <c r="AH22" s="21">
        <f>'16.Spieltag'!AJ22</f>
        <v>326</v>
      </c>
      <c r="AI22" s="28">
        <f>'16.Spieltag'!AK22</f>
        <v>15</v>
      </c>
      <c r="AJ22" s="23">
        <f>AG22+AH22</f>
        <v>371</v>
      </c>
      <c r="AK22" s="24">
        <f t="shared" si="11"/>
        <v>15</v>
      </c>
      <c r="AL22" s="1"/>
    </row>
    <row r="23" spans="1:38" ht="24.95" customHeight="1" thickBot="1" x14ac:dyDescent="0.25">
      <c r="A23" s="28">
        <f>AK23</f>
        <v>16</v>
      </c>
      <c r="B23" s="78" t="str">
        <f>'13.Spieltag'!B23</f>
        <v>Nico1904</v>
      </c>
      <c r="C23" s="17"/>
      <c r="D23" s="18"/>
      <c r="E23" s="19" t="str">
        <f t="shared" si="12"/>
        <v>5</v>
      </c>
      <c r="F23" s="17"/>
      <c r="G23" s="18"/>
      <c r="H23" s="19" t="str">
        <f t="shared" si="13"/>
        <v>5</v>
      </c>
      <c r="I23" s="17"/>
      <c r="J23" s="18"/>
      <c r="K23" s="19" t="str">
        <f t="shared" si="14"/>
        <v>5</v>
      </c>
      <c r="L23" s="17"/>
      <c r="M23" s="18"/>
      <c r="N23" s="19" t="str">
        <f t="shared" si="15"/>
        <v>5</v>
      </c>
      <c r="O23" s="17"/>
      <c r="P23" s="18"/>
      <c r="Q23" s="19" t="str">
        <f t="shared" si="16"/>
        <v>5</v>
      </c>
      <c r="R23" s="17"/>
      <c r="S23" s="18"/>
      <c r="T23" s="19" t="str">
        <f t="shared" si="17"/>
        <v>5</v>
      </c>
      <c r="U23" s="17"/>
      <c r="V23" s="18"/>
      <c r="W23" s="19" t="str">
        <f t="shared" si="18"/>
        <v>5</v>
      </c>
      <c r="X23" s="17"/>
      <c r="Y23" s="18"/>
      <c r="Z23" s="19" t="str">
        <f t="shared" si="19"/>
        <v>5</v>
      </c>
      <c r="AA23" s="17"/>
      <c r="AB23" s="18"/>
      <c r="AC23" s="19" t="str">
        <f t="shared" si="20"/>
        <v>5</v>
      </c>
      <c r="AD23" s="27"/>
      <c r="AE23" s="25"/>
      <c r="AF23" s="19"/>
      <c r="AG23" s="20">
        <f>E23+H23+K23+N23+Q23+T23+W23+Z23+AC23+AF23</f>
        <v>45</v>
      </c>
      <c r="AH23" s="21">
        <f>'16.Spieltag'!AJ23</f>
        <v>280</v>
      </c>
      <c r="AI23" s="28">
        <f>'16.Spieltag'!AK23</f>
        <v>16</v>
      </c>
      <c r="AJ23" s="23">
        <f>AG23+AH23</f>
        <v>325</v>
      </c>
      <c r="AK23" s="24">
        <f t="shared" si="11"/>
        <v>16</v>
      </c>
      <c r="AL23" s="1"/>
    </row>
    <row r="24" spans="1:38" ht="24.95" customHeight="1" thickBot="1" x14ac:dyDescent="0.25">
      <c r="A24" s="28">
        <f>AK24</f>
        <v>17</v>
      </c>
      <c r="B24" s="20" t="str">
        <f>'13.Spieltag'!B24</f>
        <v>Schalt04</v>
      </c>
      <c r="C24" s="17"/>
      <c r="D24" s="18"/>
      <c r="E24" s="19" t="str">
        <f t="shared" si="12"/>
        <v>5</v>
      </c>
      <c r="F24" s="17"/>
      <c r="G24" s="18"/>
      <c r="H24" s="19" t="str">
        <f t="shared" si="13"/>
        <v>5</v>
      </c>
      <c r="I24" s="17"/>
      <c r="J24" s="18"/>
      <c r="K24" s="19" t="str">
        <f t="shared" si="14"/>
        <v>5</v>
      </c>
      <c r="L24" s="17"/>
      <c r="M24" s="18"/>
      <c r="N24" s="19" t="str">
        <f t="shared" si="15"/>
        <v>5</v>
      </c>
      <c r="O24" s="17"/>
      <c r="P24" s="18"/>
      <c r="Q24" s="19" t="str">
        <f t="shared" si="16"/>
        <v>5</v>
      </c>
      <c r="R24" s="17"/>
      <c r="S24" s="18"/>
      <c r="T24" s="19" t="str">
        <f t="shared" si="17"/>
        <v>5</v>
      </c>
      <c r="U24" s="17"/>
      <c r="V24" s="18"/>
      <c r="W24" s="19" t="str">
        <f t="shared" si="18"/>
        <v>5</v>
      </c>
      <c r="X24" s="17"/>
      <c r="Y24" s="18"/>
      <c r="Z24" s="19" t="str">
        <f t="shared" si="19"/>
        <v>5</v>
      </c>
      <c r="AA24" s="17"/>
      <c r="AB24" s="18"/>
      <c r="AC24" s="19" t="str">
        <f t="shared" si="20"/>
        <v>5</v>
      </c>
      <c r="AD24" s="27"/>
      <c r="AE24" s="25"/>
      <c r="AF24" s="19"/>
      <c r="AG24" s="20">
        <f>E24+H24+K24+N24+Q24+T24+W24+Z24+AC24+AF24</f>
        <v>45</v>
      </c>
      <c r="AH24" s="21">
        <f>'16.Spieltag'!AJ24</f>
        <v>232</v>
      </c>
      <c r="AI24" s="28">
        <f>'16.Spieltag'!AK24</f>
        <v>17</v>
      </c>
      <c r="AJ24" s="23">
        <f>AG24+AH24</f>
        <v>277</v>
      </c>
      <c r="AK24" s="24">
        <f t="shared" si="11"/>
        <v>17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90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93" priority="4">
      <formula>($AG8&gt;40)</formula>
    </cfRule>
  </conditionalFormatting>
  <conditionalFormatting sqref="C1 F1 I1 L1 O1 R1 U1 AA1 I3 R3 X3 AA3">
    <cfRule type="cellIs" dxfId="92" priority="3" operator="equal">
      <formula>"Schalke 04"</formula>
    </cfRule>
  </conditionalFormatting>
  <conditionalFormatting sqref="X1 C3 F3 L3 O3 U3">
    <cfRule type="cellIs" dxfId="91" priority="2" operator="equal">
      <formula>"Schalke 04"</formula>
    </cfRule>
  </conditionalFormatting>
  <conditionalFormatting sqref="AG1:AG26 AG28:AG1048576">
    <cfRule type="top10" dxfId="90" priority="1490" rank="3"/>
  </conditionalFormatting>
  <conditionalFormatting sqref="AI8:AI26">
    <cfRule type="colorScale" priority="129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89" priority="910" rank="3"/>
  </conditionalFormatting>
  <pageMargins left="0.19685039370078741" right="0" top="0" bottom="0" header="0.51181102362204722" footer="0.51181102362204722"/>
  <pageSetup paperSize="9" scale="89" orientation="landscape" horizontalDpi="4294967295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tabColor theme="3"/>
  </sheetPr>
  <dimension ref="A1:AU36"/>
  <sheetViews>
    <sheetView workbookViewId="0">
      <pane xSplit="2" ySplit="2" topLeftCell="X3" activePane="bottomRight" state="frozen"/>
      <selection activeCell="AN15" sqref="AN15"/>
      <selection pane="topRight" activeCell="AN15" sqref="AN15"/>
      <selection pane="bottomLeft" activeCell="AN15" sqref="AN15"/>
      <selection pane="bottomRight" activeCell="AT14" sqref="AT14"/>
    </sheetView>
  </sheetViews>
  <sheetFormatPr baseColWidth="10" defaultRowHeight="12.75" x14ac:dyDescent="0.2"/>
  <cols>
    <col min="1" max="1" width="4.85546875" bestFit="1" customWidth="1"/>
    <col min="2" max="2" width="13.5703125" bestFit="1" customWidth="1"/>
    <col min="3" max="3" width="8" bestFit="1" customWidth="1"/>
    <col min="4" max="4" width="8.5703125" bestFit="1" customWidth="1"/>
    <col min="5" max="36" width="8" customWidth="1"/>
    <col min="46" max="46" width="19.140625" bestFit="1" customWidth="1"/>
    <col min="47" max="47" width="5.7109375" bestFit="1" customWidth="1"/>
  </cols>
  <sheetData>
    <row r="1" spans="1:47" x14ac:dyDescent="0.2">
      <c r="A1" s="45"/>
      <c r="B1" s="45"/>
      <c r="C1" s="51">
        <v>1</v>
      </c>
      <c r="D1" s="51">
        <v>2</v>
      </c>
      <c r="E1" s="51">
        <v>3</v>
      </c>
      <c r="F1" s="51">
        <v>4</v>
      </c>
      <c r="G1" s="51">
        <v>5</v>
      </c>
      <c r="H1" s="51">
        <v>6</v>
      </c>
      <c r="I1" s="51">
        <v>7</v>
      </c>
      <c r="J1" s="51">
        <v>8</v>
      </c>
      <c r="K1" s="51">
        <v>9</v>
      </c>
      <c r="L1" s="51">
        <v>10</v>
      </c>
      <c r="M1" s="51">
        <v>11</v>
      </c>
      <c r="N1" s="51">
        <v>12</v>
      </c>
      <c r="O1" s="51">
        <v>13</v>
      </c>
      <c r="P1" s="51">
        <v>14</v>
      </c>
      <c r="Q1" s="51">
        <v>15</v>
      </c>
      <c r="R1" s="51">
        <v>16</v>
      </c>
      <c r="S1" s="51">
        <v>17</v>
      </c>
      <c r="T1" s="51">
        <v>18</v>
      </c>
      <c r="U1" s="51">
        <v>19</v>
      </c>
      <c r="V1" s="51">
        <v>20</v>
      </c>
      <c r="W1" s="51">
        <v>21</v>
      </c>
      <c r="X1" s="51">
        <v>22</v>
      </c>
      <c r="Y1" s="51">
        <v>23</v>
      </c>
      <c r="Z1" s="51">
        <v>24</v>
      </c>
      <c r="AA1" s="51">
        <v>25</v>
      </c>
      <c r="AB1" s="51">
        <v>26</v>
      </c>
      <c r="AC1" s="51">
        <v>27</v>
      </c>
      <c r="AD1" s="51">
        <v>28</v>
      </c>
      <c r="AE1" s="51">
        <v>29</v>
      </c>
      <c r="AF1" s="51">
        <v>30</v>
      </c>
      <c r="AG1" s="51">
        <v>31</v>
      </c>
      <c r="AH1" s="51">
        <v>32</v>
      </c>
      <c r="AI1" s="51">
        <v>33</v>
      </c>
      <c r="AJ1" s="51">
        <v>34</v>
      </c>
      <c r="AK1" s="52"/>
      <c r="AL1" s="45"/>
      <c r="AM1" s="45"/>
      <c r="AN1" s="45"/>
      <c r="AO1" s="45"/>
      <c r="AP1" s="52"/>
      <c r="AQ1" s="62"/>
    </row>
    <row r="2" spans="1:47" x14ac:dyDescent="0.2">
      <c r="A2" s="45" t="s">
        <v>4</v>
      </c>
      <c r="B2" s="45" t="s">
        <v>48</v>
      </c>
      <c r="C2" s="46" t="s">
        <v>8</v>
      </c>
      <c r="D2" s="46" t="s">
        <v>8</v>
      </c>
      <c r="E2" s="46" t="s">
        <v>8</v>
      </c>
      <c r="F2" s="46" t="s">
        <v>8</v>
      </c>
      <c r="G2" s="46" t="s">
        <v>8</v>
      </c>
      <c r="H2" s="46" t="s">
        <v>8</v>
      </c>
      <c r="I2" s="46" t="s">
        <v>8</v>
      </c>
      <c r="J2" s="46" t="s">
        <v>8</v>
      </c>
      <c r="K2" s="46" t="s">
        <v>8</v>
      </c>
      <c r="L2" s="46" t="s">
        <v>8</v>
      </c>
      <c r="M2" s="46" t="s">
        <v>8</v>
      </c>
      <c r="N2" s="46" t="s">
        <v>8</v>
      </c>
      <c r="O2" s="46" t="s">
        <v>8</v>
      </c>
      <c r="P2" s="46" t="s">
        <v>8</v>
      </c>
      <c r="Q2" s="46" t="s">
        <v>8</v>
      </c>
      <c r="R2" s="46" t="s">
        <v>8</v>
      </c>
      <c r="S2" s="46" t="s">
        <v>8</v>
      </c>
      <c r="T2" s="46" t="s">
        <v>8</v>
      </c>
      <c r="U2" s="46" t="s">
        <v>8</v>
      </c>
      <c r="V2" s="46" t="s">
        <v>8</v>
      </c>
      <c r="W2" s="46" t="s">
        <v>8</v>
      </c>
      <c r="X2" s="46" t="s">
        <v>8</v>
      </c>
      <c r="Y2" s="46" t="s">
        <v>8</v>
      </c>
      <c r="Z2" s="46" t="s">
        <v>8</v>
      </c>
      <c r="AA2" s="46" t="s">
        <v>8</v>
      </c>
      <c r="AB2" s="46" t="s">
        <v>8</v>
      </c>
      <c r="AC2" s="46" t="s">
        <v>8</v>
      </c>
      <c r="AD2" s="46" t="s">
        <v>8</v>
      </c>
      <c r="AE2" s="46" t="s">
        <v>8</v>
      </c>
      <c r="AF2" s="46" t="s">
        <v>8</v>
      </c>
      <c r="AG2" s="46" t="s">
        <v>8</v>
      </c>
      <c r="AH2" s="46" t="s">
        <v>8</v>
      </c>
      <c r="AI2" s="46" t="s">
        <v>8</v>
      </c>
      <c r="AJ2" s="46" t="s">
        <v>8</v>
      </c>
      <c r="AK2" s="47" t="s">
        <v>49</v>
      </c>
      <c r="AL2" s="48" t="s">
        <v>50</v>
      </c>
      <c r="AM2" s="48" t="s">
        <v>50</v>
      </c>
      <c r="AN2" s="48" t="s">
        <v>50</v>
      </c>
      <c r="AO2" s="48" t="s">
        <v>50</v>
      </c>
      <c r="AP2" s="47" t="s">
        <v>51</v>
      </c>
      <c r="AQ2" s="61"/>
      <c r="AS2" s="49" t="s">
        <v>52</v>
      </c>
      <c r="AT2" s="50" t="s">
        <v>48</v>
      </c>
      <c r="AU2" s="50" t="s">
        <v>3</v>
      </c>
    </row>
    <row r="3" spans="1:47" ht="14.25" x14ac:dyDescent="0.25">
      <c r="A3" s="55"/>
      <c r="B3" s="55" t="str">
        <f>'1.Spieltag'!B8</f>
        <v>atschi91</v>
      </c>
      <c r="C3" s="55">
        <f>'1.Spieltag'!$AG8</f>
        <v>9</v>
      </c>
      <c r="D3" s="55">
        <f>'2.Spieltag '!$AG8</f>
        <v>11</v>
      </c>
      <c r="E3" s="55">
        <f>'3.Spieltag'!$AG8</f>
        <v>6</v>
      </c>
      <c r="F3" s="55">
        <f>'4.Spieltag'!$AG8</f>
        <v>7</v>
      </c>
      <c r="G3" s="55">
        <f>'5.Spieltag'!$AG8</f>
        <v>6</v>
      </c>
      <c r="H3" s="55">
        <f>'6.Spieltag'!$AG8</f>
        <v>19</v>
      </c>
      <c r="I3" s="55">
        <f>'7.Spieltag'!$AG8</f>
        <v>12</v>
      </c>
      <c r="J3" s="55">
        <f>'8.Spieltag'!$AG8</f>
        <v>2</v>
      </c>
      <c r="K3" s="55">
        <f>'9.Spieltag'!$AG8</f>
        <v>18</v>
      </c>
      <c r="L3" s="55">
        <f>'10.Spieltag'!$AG8</f>
        <v>10</v>
      </c>
      <c r="M3" s="55">
        <f>'11.Spieltag'!$AG8</f>
        <v>26</v>
      </c>
      <c r="N3" s="55">
        <f>'12.Spieltag'!$AG8</f>
        <v>45</v>
      </c>
      <c r="O3" s="55">
        <f>'13.Spieltag'!$AG8</f>
        <v>45</v>
      </c>
      <c r="P3" s="55">
        <f>'14.Spieltag'!$AG8</f>
        <v>45</v>
      </c>
      <c r="Q3" s="55">
        <f>'15.Spieltag'!$AG8</f>
        <v>45</v>
      </c>
      <c r="R3" s="55">
        <f>'16.Spieltag'!$AG8</f>
        <v>45</v>
      </c>
      <c r="S3" s="55">
        <f>'17.Spieltag'!$AG8</f>
        <v>45</v>
      </c>
      <c r="T3" s="55">
        <f>'18.Spieltag'!$AG8</f>
        <v>45</v>
      </c>
      <c r="U3" s="55">
        <f>'19.Spieltag'!$AG8</f>
        <v>45</v>
      </c>
      <c r="V3" s="55">
        <f>'20.Spieltag'!$AG8</f>
        <v>45</v>
      </c>
      <c r="W3" s="55">
        <f>'21.Spieltag'!$AG8</f>
        <v>45</v>
      </c>
      <c r="X3" s="55">
        <f>'22.Spieltag'!$AG8</f>
        <v>45</v>
      </c>
      <c r="Y3" s="55">
        <f>'23.Spieltag'!$AG8</f>
        <v>45</v>
      </c>
      <c r="Z3" s="55">
        <f>'24.Spieltag'!$AG8</f>
        <v>45</v>
      </c>
      <c r="AA3" s="55">
        <f>'25.Spieltag'!$AG8</f>
        <v>45</v>
      </c>
      <c r="AB3" s="55">
        <f>'26.Spieltag'!$AG8</f>
        <v>45</v>
      </c>
      <c r="AC3" s="55">
        <f>'27.Spieltag'!$AG8</f>
        <v>45</v>
      </c>
      <c r="AD3" s="55">
        <f>'28.Spieltag'!$AG8</f>
        <v>45</v>
      </c>
      <c r="AE3" s="55">
        <f>'29.Spieltag'!$AG8</f>
        <v>45</v>
      </c>
      <c r="AF3" s="55">
        <f>'30.Spieltag'!$AG8</f>
        <v>45</v>
      </c>
      <c r="AG3" s="55">
        <f>'31.Spieltag'!$AG8</f>
        <v>45</v>
      </c>
      <c r="AH3" s="55">
        <f>'32.Spieltag'!$AG8</f>
        <v>45</v>
      </c>
      <c r="AI3" s="55">
        <f>'33.Spieltag'!$AG8</f>
        <v>45</v>
      </c>
      <c r="AJ3" s="55">
        <f>'34.Spieltag'!$AG8</f>
        <v>45</v>
      </c>
      <c r="AK3" s="59">
        <f t="shared" ref="AK3:AK20" si="0">SUM(C3:AJ3)</f>
        <v>1161</v>
      </c>
      <c r="AL3" s="58">
        <f t="shared" ref="AL3:AL24" si="1">SMALL($C3:$AJ3,1)</f>
        <v>2</v>
      </c>
      <c r="AM3" s="58">
        <f t="shared" ref="AM3:AM24" si="2">SMALL($C3:$AJ3,2)</f>
        <v>6</v>
      </c>
      <c r="AN3" s="58">
        <f t="shared" ref="AN3:AN24" si="3">SMALL($C3:$AJ3,3)</f>
        <v>6</v>
      </c>
      <c r="AO3" s="58">
        <f t="shared" ref="AO3:AO24" si="4">SMALL($C3:$AJ3,4)</f>
        <v>7</v>
      </c>
      <c r="AP3" s="59">
        <f t="shared" ref="AP3:AP24" si="5">AK3-AO3-AN3-AM3-AL3</f>
        <v>1140</v>
      </c>
      <c r="AQ3" s="63">
        <f t="shared" ref="AQ3:AQ24" si="6">SUM(AL3:AO3)</f>
        <v>21</v>
      </c>
      <c r="AS3" s="53">
        <v>1</v>
      </c>
      <c r="AT3" s="57" t="s">
        <v>93</v>
      </c>
      <c r="AU3" s="54">
        <v>14</v>
      </c>
    </row>
    <row r="4" spans="1:47" ht="14.25" x14ac:dyDescent="0.25">
      <c r="A4" s="55"/>
      <c r="B4" s="55" t="str">
        <f>'1.Spieltag'!B9</f>
        <v>Delze1312</v>
      </c>
      <c r="C4" s="55">
        <f>'1.Spieltag'!$AG9</f>
        <v>14</v>
      </c>
      <c r="D4" s="55">
        <f>'2.Spieltag '!$AG9</f>
        <v>38</v>
      </c>
      <c r="E4" s="55">
        <f>'3.Spieltag'!$AG9</f>
        <v>0</v>
      </c>
      <c r="F4" s="55">
        <f>'4.Spieltag'!$AG9</f>
        <v>8</v>
      </c>
      <c r="G4" s="55">
        <f>'5.Spieltag'!$AG9</f>
        <v>7</v>
      </c>
      <c r="H4" s="55">
        <f>'6.Spieltag'!$AG9</f>
        <v>22</v>
      </c>
      <c r="I4" s="55">
        <f>'7.Spieltag'!$AG9</f>
        <v>6</v>
      </c>
      <c r="J4" s="55">
        <f>'8.Spieltag'!$AG9</f>
        <v>8</v>
      </c>
      <c r="K4" s="55">
        <f>'9.Spieltag'!$AG9</f>
        <v>11</v>
      </c>
      <c r="L4" s="55">
        <f>'10.Spieltag'!$AG9</f>
        <v>16</v>
      </c>
      <c r="M4" s="55">
        <f>'11.Spieltag'!$AG9</f>
        <v>24</v>
      </c>
      <c r="N4" s="55">
        <f>'12.Spieltag'!$AG9</f>
        <v>45</v>
      </c>
      <c r="O4" s="55">
        <f>'13.Spieltag'!$AG9</f>
        <v>45</v>
      </c>
      <c r="P4" s="55">
        <f>'14.Spieltag'!$AG9</f>
        <v>45</v>
      </c>
      <c r="Q4" s="55">
        <f>'15.Spieltag'!$AG9</f>
        <v>45</v>
      </c>
      <c r="R4" s="55">
        <f>'16.Spieltag'!$AG9</f>
        <v>45</v>
      </c>
      <c r="S4" s="55">
        <f>'17.Spieltag'!$AG9</f>
        <v>45</v>
      </c>
      <c r="T4" s="55">
        <f>'18.Spieltag'!$AG9</f>
        <v>45</v>
      </c>
      <c r="U4" s="55">
        <f>'19.Spieltag'!$AG9</f>
        <v>45</v>
      </c>
      <c r="V4" s="55">
        <f>'20.Spieltag'!$AG9</f>
        <v>45</v>
      </c>
      <c r="W4" s="55">
        <f>'21.Spieltag'!$AG9</f>
        <v>45</v>
      </c>
      <c r="X4" s="55">
        <f>'22.Spieltag'!$AG9</f>
        <v>45</v>
      </c>
      <c r="Y4" s="55">
        <f>'23.Spieltag'!$AG9</f>
        <v>45</v>
      </c>
      <c r="Z4" s="55">
        <f>'24.Spieltag'!$AG9</f>
        <v>45</v>
      </c>
      <c r="AA4" s="55">
        <f>'25.Spieltag'!$AG9</f>
        <v>45</v>
      </c>
      <c r="AB4" s="55">
        <f>'26.Spieltag'!$AG9</f>
        <v>45</v>
      </c>
      <c r="AC4" s="55">
        <f>'27.Spieltag'!$AG9</f>
        <v>45</v>
      </c>
      <c r="AD4" s="55">
        <f>'28.Spieltag'!$AG9</f>
        <v>45</v>
      </c>
      <c r="AE4" s="55">
        <f>'29.Spieltag'!$AG9</f>
        <v>45</v>
      </c>
      <c r="AF4" s="55">
        <f>'30.Spieltag'!$AG9</f>
        <v>45</v>
      </c>
      <c r="AG4" s="55">
        <f>'31.Spieltag'!$AG9</f>
        <v>45</v>
      </c>
      <c r="AH4" s="55">
        <f>'32.Spieltag'!$AG9</f>
        <v>45</v>
      </c>
      <c r="AI4" s="55">
        <f>'33.Spieltag'!$AG9</f>
        <v>45</v>
      </c>
      <c r="AJ4" s="55">
        <f>'34.Spieltag'!$AG9</f>
        <v>45</v>
      </c>
      <c r="AK4" s="59">
        <f t="shared" ref="AK4:AK15" si="7">SUM(C4:AJ4)</f>
        <v>1189</v>
      </c>
      <c r="AL4" s="58">
        <f t="shared" si="1"/>
        <v>0</v>
      </c>
      <c r="AM4" s="58">
        <f t="shared" si="2"/>
        <v>6</v>
      </c>
      <c r="AN4" s="58">
        <f t="shared" si="3"/>
        <v>7</v>
      </c>
      <c r="AO4" s="58">
        <f t="shared" si="4"/>
        <v>8</v>
      </c>
      <c r="AP4" s="59">
        <f t="shared" si="5"/>
        <v>1168</v>
      </c>
      <c r="AQ4" s="63">
        <f t="shared" si="6"/>
        <v>21</v>
      </c>
      <c r="AS4" s="53">
        <v>2</v>
      </c>
      <c r="AT4" s="57" t="s">
        <v>95</v>
      </c>
      <c r="AU4" s="56">
        <v>38</v>
      </c>
    </row>
    <row r="5" spans="1:47" ht="14.25" x14ac:dyDescent="0.25">
      <c r="A5" s="55"/>
      <c r="B5" s="55" t="str">
        <f>'1.Spieltag'!B10</f>
        <v>FlorianS04</v>
      </c>
      <c r="C5" s="55">
        <f>'1.Spieltag'!$AG10</f>
        <v>9</v>
      </c>
      <c r="D5" s="55">
        <f>'2.Spieltag '!$AG10</f>
        <v>24</v>
      </c>
      <c r="E5" s="55">
        <f>'3.Spieltag'!$AG10</f>
        <v>12</v>
      </c>
      <c r="F5" s="55">
        <f>'4.Spieltag'!$AG10</f>
        <v>12</v>
      </c>
      <c r="G5" s="55">
        <f>'5.Spieltag'!$AG10</f>
        <v>17</v>
      </c>
      <c r="H5" s="55">
        <f>'6.Spieltag'!$AG10</f>
        <v>19</v>
      </c>
      <c r="I5" s="55">
        <f>'7.Spieltag'!$AG10</f>
        <v>4</v>
      </c>
      <c r="J5" s="55">
        <f>'8.Spieltag'!$AG10</f>
        <v>11</v>
      </c>
      <c r="K5" s="55">
        <f>'9.Spieltag'!$AG10</f>
        <v>5</v>
      </c>
      <c r="L5" s="55">
        <f>'10.Spieltag'!$AG10</f>
        <v>9</v>
      </c>
      <c r="M5" s="55">
        <f>'11.Spieltag'!$AG10</f>
        <v>24</v>
      </c>
      <c r="N5" s="55">
        <f>'12.Spieltag'!$AG10</f>
        <v>45</v>
      </c>
      <c r="O5" s="55">
        <f>'13.Spieltag'!$AG10</f>
        <v>45</v>
      </c>
      <c r="P5" s="55">
        <f>'14.Spieltag'!$AG10</f>
        <v>45</v>
      </c>
      <c r="Q5" s="55">
        <f>'15.Spieltag'!$AG10</f>
        <v>45</v>
      </c>
      <c r="R5" s="55">
        <f>'16.Spieltag'!$AG10</f>
        <v>45</v>
      </c>
      <c r="S5" s="55">
        <f>'17.Spieltag'!$AG10</f>
        <v>45</v>
      </c>
      <c r="T5" s="55">
        <f>'18.Spieltag'!$AG10</f>
        <v>45</v>
      </c>
      <c r="U5" s="55">
        <f>'19.Spieltag'!$AG10</f>
        <v>45</v>
      </c>
      <c r="V5" s="55">
        <f>'20.Spieltag'!$AG10</f>
        <v>45</v>
      </c>
      <c r="W5" s="55">
        <f>'21.Spieltag'!$AG10</f>
        <v>45</v>
      </c>
      <c r="X5" s="55">
        <f>'22.Spieltag'!$AG10</f>
        <v>45</v>
      </c>
      <c r="Y5" s="55">
        <f>'23.Spieltag'!$AG10</f>
        <v>45</v>
      </c>
      <c r="Z5" s="55">
        <f>'24.Spieltag'!$AG10</f>
        <v>45</v>
      </c>
      <c r="AA5" s="55">
        <f>'25.Spieltag'!$AG10</f>
        <v>45</v>
      </c>
      <c r="AB5" s="55">
        <f>'26.Spieltag'!$AG10</f>
        <v>45</v>
      </c>
      <c r="AC5" s="55">
        <f>'27.Spieltag'!$AG10</f>
        <v>45</v>
      </c>
      <c r="AD5" s="55">
        <f>'28.Spieltag'!$AG10</f>
        <v>45</v>
      </c>
      <c r="AE5" s="55">
        <f>'29.Spieltag'!$AG10</f>
        <v>45</v>
      </c>
      <c r="AF5" s="55">
        <f>'30.Spieltag'!$AG10</f>
        <v>45</v>
      </c>
      <c r="AG5" s="55">
        <f>'31.Spieltag'!$AG10</f>
        <v>45</v>
      </c>
      <c r="AH5" s="55">
        <f>'32.Spieltag'!$AG10</f>
        <v>45</v>
      </c>
      <c r="AI5" s="55">
        <f>'33.Spieltag'!$AG10</f>
        <v>45</v>
      </c>
      <c r="AJ5" s="55">
        <f>'34.Spieltag'!$AG10</f>
        <v>45</v>
      </c>
      <c r="AK5" s="59">
        <f t="shared" si="7"/>
        <v>1181</v>
      </c>
      <c r="AL5" s="58">
        <f t="shared" si="1"/>
        <v>4</v>
      </c>
      <c r="AM5" s="58">
        <f t="shared" si="2"/>
        <v>5</v>
      </c>
      <c r="AN5" s="58">
        <f t="shared" si="3"/>
        <v>9</v>
      </c>
      <c r="AO5" s="58">
        <f t="shared" si="4"/>
        <v>9</v>
      </c>
      <c r="AP5" s="59">
        <f t="shared" si="5"/>
        <v>1154</v>
      </c>
      <c r="AQ5" s="63">
        <f t="shared" si="6"/>
        <v>27</v>
      </c>
      <c r="AS5" s="53">
        <v>3</v>
      </c>
      <c r="AT5" s="57" t="s">
        <v>56</v>
      </c>
      <c r="AU5" s="56">
        <v>13</v>
      </c>
    </row>
    <row r="6" spans="1:47" ht="14.25" x14ac:dyDescent="0.25">
      <c r="A6" s="55"/>
      <c r="B6" s="55" t="str">
        <f>'1.Spieltag'!B11</f>
        <v>Franzi04</v>
      </c>
      <c r="C6" s="55">
        <f>'1.Spieltag'!$AG11</f>
        <v>14</v>
      </c>
      <c r="D6" s="55">
        <f>'2.Spieltag '!$AG11</f>
        <v>13</v>
      </c>
      <c r="E6" s="55">
        <f>'3.Spieltag'!$AG11</f>
        <v>7</v>
      </c>
      <c r="F6" s="55">
        <f>'4.Spieltag'!$AG11</f>
        <v>15</v>
      </c>
      <c r="G6" s="55">
        <f>'5.Spieltag'!$AG11</f>
        <v>17</v>
      </c>
      <c r="H6" s="55">
        <f>'6.Spieltag'!$AG11</f>
        <v>22</v>
      </c>
      <c r="I6" s="55">
        <f>'7.Spieltag'!$AG11</f>
        <v>2</v>
      </c>
      <c r="J6" s="55">
        <f>'8.Spieltag'!$AG11</f>
        <v>9</v>
      </c>
      <c r="K6" s="55">
        <f>'9.Spieltag'!$AG11</f>
        <v>5</v>
      </c>
      <c r="L6" s="55">
        <f>'10.Spieltag'!$AG11</f>
        <v>11</v>
      </c>
      <c r="M6" s="55">
        <f>'11.Spieltag'!$AG11</f>
        <v>16</v>
      </c>
      <c r="N6" s="55">
        <f>'12.Spieltag'!$AG11</f>
        <v>45</v>
      </c>
      <c r="O6" s="55">
        <f>'13.Spieltag'!$AG11</f>
        <v>45</v>
      </c>
      <c r="P6" s="55">
        <f>'14.Spieltag'!$AG11</f>
        <v>45</v>
      </c>
      <c r="Q6" s="55">
        <f>'15.Spieltag'!$AG11</f>
        <v>45</v>
      </c>
      <c r="R6" s="55">
        <f>'16.Spieltag'!$AG11</f>
        <v>45</v>
      </c>
      <c r="S6" s="55">
        <f>'17.Spieltag'!$AG11</f>
        <v>45</v>
      </c>
      <c r="T6" s="55">
        <f>'18.Spieltag'!$AG11</f>
        <v>45</v>
      </c>
      <c r="U6" s="55">
        <f>'19.Spieltag'!$AG11</f>
        <v>45</v>
      </c>
      <c r="V6" s="55">
        <f>'20.Spieltag'!$AG11</f>
        <v>45</v>
      </c>
      <c r="W6" s="55">
        <f>'21.Spieltag'!$AG11</f>
        <v>45</v>
      </c>
      <c r="X6" s="55">
        <f>'22.Spieltag'!$AG11</f>
        <v>45</v>
      </c>
      <c r="Y6" s="55">
        <f>'23.Spieltag'!$AG11</f>
        <v>45</v>
      </c>
      <c r="Z6" s="55">
        <f>'24.Spieltag'!$AG11</f>
        <v>45</v>
      </c>
      <c r="AA6" s="55">
        <f>'25.Spieltag'!$AG11</f>
        <v>45</v>
      </c>
      <c r="AB6" s="55">
        <f>'26.Spieltag'!$AG11</f>
        <v>45</v>
      </c>
      <c r="AC6" s="55">
        <f>'27.Spieltag'!$AG11</f>
        <v>45</v>
      </c>
      <c r="AD6" s="55">
        <f>'28.Spieltag'!$AG11</f>
        <v>45</v>
      </c>
      <c r="AE6" s="55">
        <f>'29.Spieltag'!$AG11</f>
        <v>45</v>
      </c>
      <c r="AF6" s="55">
        <f>'30.Spieltag'!$AG11</f>
        <v>45</v>
      </c>
      <c r="AG6" s="55">
        <f>'31.Spieltag'!$AG11</f>
        <v>45</v>
      </c>
      <c r="AH6" s="55">
        <f>'32.Spieltag'!$AG11</f>
        <v>45</v>
      </c>
      <c r="AI6" s="55">
        <f>'33.Spieltag'!$AG11</f>
        <v>45</v>
      </c>
      <c r="AJ6" s="55">
        <f>'34.Spieltag'!$AG11</f>
        <v>45</v>
      </c>
      <c r="AK6" s="59">
        <f t="shared" si="7"/>
        <v>1166</v>
      </c>
      <c r="AL6" s="58">
        <f t="shared" si="1"/>
        <v>2</v>
      </c>
      <c r="AM6" s="58">
        <f t="shared" si="2"/>
        <v>5</v>
      </c>
      <c r="AN6" s="58">
        <f t="shared" si="3"/>
        <v>7</v>
      </c>
      <c r="AO6" s="58">
        <f t="shared" si="4"/>
        <v>9</v>
      </c>
      <c r="AP6" s="59">
        <f t="shared" si="5"/>
        <v>1143</v>
      </c>
      <c r="AQ6" s="63">
        <f t="shared" si="6"/>
        <v>23</v>
      </c>
      <c r="AS6" s="53">
        <v>4</v>
      </c>
      <c r="AT6" s="54" t="s">
        <v>96</v>
      </c>
      <c r="AU6" s="56">
        <v>19</v>
      </c>
    </row>
    <row r="7" spans="1:47" ht="14.25" x14ac:dyDescent="0.25">
      <c r="A7" s="55"/>
      <c r="B7" s="55" t="str">
        <f>'1.Spieltag'!B12</f>
        <v>jupp04</v>
      </c>
      <c r="C7" s="55">
        <f>'1.Spieltag'!$AG12</f>
        <v>8</v>
      </c>
      <c r="D7" s="55">
        <f>'2.Spieltag '!$AG12</f>
        <v>0</v>
      </c>
      <c r="E7" s="55">
        <f>'3.Spieltag'!$AG12</f>
        <v>10</v>
      </c>
      <c r="F7" s="55">
        <f>'4.Spieltag'!$AG12</f>
        <v>12</v>
      </c>
      <c r="G7" s="55">
        <f>'5.Spieltag'!$AG12</f>
        <v>14</v>
      </c>
      <c r="H7" s="55">
        <f>'6.Spieltag'!$AG12</f>
        <v>29</v>
      </c>
      <c r="I7" s="55">
        <f>'7.Spieltag'!$AG12</f>
        <v>11</v>
      </c>
      <c r="J7" s="55">
        <f>'8.Spieltag'!$AG12</f>
        <v>5</v>
      </c>
      <c r="K7" s="55">
        <f>'9.Spieltag'!$AG12</f>
        <v>4</v>
      </c>
      <c r="L7" s="55">
        <f>'10.Spieltag'!$AG12</f>
        <v>8</v>
      </c>
      <c r="M7" s="55">
        <f>'11.Spieltag'!$AG12</f>
        <v>23</v>
      </c>
      <c r="N7" s="55">
        <f>'12.Spieltag'!$AG12</f>
        <v>45</v>
      </c>
      <c r="O7" s="55">
        <f>'13.Spieltag'!$AG12</f>
        <v>45</v>
      </c>
      <c r="P7" s="55">
        <f>'14.Spieltag'!$AG12</f>
        <v>45</v>
      </c>
      <c r="Q7" s="55">
        <f>'15.Spieltag'!$AG12</f>
        <v>45</v>
      </c>
      <c r="R7" s="55">
        <f>'16.Spieltag'!$AG12</f>
        <v>45</v>
      </c>
      <c r="S7" s="55">
        <f>'17.Spieltag'!$AG12</f>
        <v>45</v>
      </c>
      <c r="T7" s="55">
        <f>'18.Spieltag'!$AG12</f>
        <v>45</v>
      </c>
      <c r="U7" s="55">
        <f>'19.Spieltag'!$AG12</f>
        <v>45</v>
      </c>
      <c r="V7" s="55">
        <f>'20.Spieltag'!$AG12</f>
        <v>45</v>
      </c>
      <c r="W7" s="55">
        <f>'21.Spieltag'!$AG12</f>
        <v>45</v>
      </c>
      <c r="X7" s="55">
        <f>'22.Spieltag'!$AG12</f>
        <v>45</v>
      </c>
      <c r="Y7" s="55">
        <f>'23.Spieltag'!$AG12</f>
        <v>45</v>
      </c>
      <c r="Z7" s="55">
        <f>'24.Spieltag'!$AG12</f>
        <v>45</v>
      </c>
      <c r="AA7" s="55">
        <f>'25.Spieltag'!$AG12</f>
        <v>45</v>
      </c>
      <c r="AB7" s="55">
        <f>'26.Spieltag'!$AG12</f>
        <v>45</v>
      </c>
      <c r="AC7" s="55">
        <f>'27.Spieltag'!$AG12</f>
        <v>45</v>
      </c>
      <c r="AD7" s="55">
        <f>'28.Spieltag'!$AG12</f>
        <v>45</v>
      </c>
      <c r="AE7" s="55">
        <f>'29.Spieltag'!$AG12</f>
        <v>45</v>
      </c>
      <c r="AF7" s="55">
        <f>'30.Spieltag'!$AG12</f>
        <v>45</v>
      </c>
      <c r="AG7" s="55">
        <f>'31.Spieltag'!$AG12</f>
        <v>45</v>
      </c>
      <c r="AH7" s="55">
        <f>'32.Spieltag'!$AG12</f>
        <v>45</v>
      </c>
      <c r="AI7" s="55">
        <f>'33.Spieltag'!$AG12</f>
        <v>45</v>
      </c>
      <c r="AJ7" s="55">
        <f>'34.Spieltag'!$AG12</f>
        <v>45</v>
      </c>
      <c r="AK7" s="52">
        <f t="shared" si="7"/>
        <v>1159</v>
      </c>
      <c r="AL7" s="58">
        <f t="shared" si="1"/>
        <v>0</v>
      </c>
      <c r="AM7" s="58">
        <f t="shared" si="2"/>
        <v>4</v>
      </c>
      <c r="AN7" s="58">
        <f t="shared" si="3"/>
        <v>5</v>
      </c>
      <c r="AO7" s="58">
        <f t="shared" si="4"/>
        <v>8</v>
      </c>
      <c r="AP7" s="59">
        <f t="shared" si="5"/>
        <v>1142</v>
      </c>
      <c r="AQ7" s="63">
        <f t="shared" si="6"/>
        <v>17</v>
      </c>
      <c r="AS7" s="53">
        <v>5</v>
      </c>
      <c r="AT7" s="57" t="s">
        <v>98</v>
      </c>
      <c r="AU7" s="75">
        <v>17</v>
      </c>
    </row>
    <row r="8" spans="1:47" ht="14.25" x14ac:dyDescent="0.25">
      <c r="A8" s="55"/>
      <c r="B8" s="55" t="str">
        <f>'1.Spieltag'!B13</f>
        <v>Lola04</v>
      </c>
      <c r="C8" s="55">
        <f>'1.Spieltag'!$AG13</f>
        <v>5</v>
      </c>
      <c r="D8" s="55">
        <f>'2.Spieltag '!$AG13</f>
        <v>21</v>
      </c>
      <c r="E8" s="55">
        <f>'3.Spieltag'!$AG13</f>
        <v>5</v>
      </c>
      <c r="F8" s="55">
        <f>'4.Spieltag'!$AG13</f>
        <v>13</v>
      </c>
      <c r="G8" s="55">
        <f>'5.Spieltag'!$AG13</f>
        <v>11</v>
      </c>
      <c r="H8" s="55">
        <f>'6.Spieltag'!$AG13</f>
        <v>22</v>
      </c>
      <c r="I8" s="55">
        <f>'7.Spieltag'!$AG13</f>
        <v>7</v>
      </c>
      <c r="J8" s="55">
        <f>'8.Spieltag'!$AG13</f>
        <v>7</v>
      </c>
      <c r="K8" s="55">
        <f>'9.Spieltag'!$AG13</f>
        <v>4</v>
      </c>
      <c r="L8" s="55">
        <f>'10.Spieltag'!$AG13</f>
        <v>11</v>
      </c>
      <c r="M8" s="55">
        <f>'11.Spieltag'!$AG13</f>
        <v>17</v>
      </c>
      <c r="N8" s="55">
        <f>'12.Spieltag'!$AG13</f>
        <v>45</v>
      </c>
      <c r="O8" s="55">
        <f>'13.Spieltag'!$AG13</f>
        <v>45</v>
      </c>
      <c r="P8" s="55">
        <f>'14.Spieltag'!$AG13</f>
        <v>45</v>
      </c>
      <c r="Q8" s="55">
        <f>'15.Spieltag'!$AG13</f>
        <v>45</v>
      </c>
      <c r="R8" s="55">
        <f>'16.Spieltag'!$AG13</f>
        <v>45</v>
      </c>
      <c r="S8" s="55">
        <f>'17.Spieltag'!$AG13</f>
        <v>45</v>
      </c>
      <c r="T8" s="55">
        <f>'18.Spieltag'!$AG13</f>
        <v>45</v>
      </c>
      <c r="U8" s="55">
        <f>'19.Spieltag'!$AG13</f>
        <v>45</v>
      </c>
      <c r="V8" s="55">
        <f>'20.Spieltag'!$AG13</f>
        <v>45</v>
      </c>
      <c r="W8" s="55">
        <f>'21.Spieltag'!$AG13</f>
        <v>45</v>
      </c>
      <c r="X8" s="55">
        <f>'22.Spieltag'!$AG13</f>
        <v>45</v>
      </c>
      <c r="Y8" s="55">
        <f>'23.Spieltag'!$AG13</f>
        <v>45</v>
      </c>
      <c r="Z8" s="55">
        <f>'24.Spieltag'!$AG13</f>
        <v>45</v>
      </c>
      <c r="AA8" s="55">
        <f>'25.Spieltag'!$AG13</f>
        <v>45</v>
      </c>
      <c r="AB8" s="55">
        <f>'26.Spieltag'!$AG13</f>
        <v>45</v>
      </c>
      <c r="AC8" s="55">
        <f>'27.Spieltag'!$AG13</f>
        <v>45</v>
      </c>
      <c r="AD8" s="55">
        <f>'28.Spieltag'!$AG13</f>
        <v>45</v>
      </c>
      <c r="AE8" s="55">
        <f>'29.Spieltag'!$AG13</f>
        <v>45</v>
      </c>
      <c r="AF8" s="55">
        <f>'30.Spieltag'!$AG13</f>
        <v>45</v>
      </c>
      <c r="AG8" s="55">
        <f>'31.Spieltag'!$AG13</f>
        <v>45</v>
      </c>
      <c r="AH8" s="55">
        <f>'32.Spieltag'!$AG13</f>
        <v>45</v>
      </c>
      <c r="AI8" s="55">
        <f>'33.Spieltag'!$AG13</f>
        <v>45</v>
      </c>
      <c r="AJ8" s="55">
        <f>'34.Spieltag'!$AG13</f>
        <v>45</v>
      </c>
      <c r="AK8" s="59">
        <f t="shared" si="7"/>
        <v>1158</v>
      </c>
      <c r="AL8" s="58">
        <f t="shared" si="1"/>
        <v>4</v>
      </c>
      <c r="AM8" s="58">
        <f t="shared" si="2"/>
        <v>5</v>
      </c>
      <c r="AN8" s="58">
        <f t="shared" si="3"/>
        <v>5</v>
      </c>
      <c r="AO8" s="58">
        <f t="shared" si="4"/>
        <v>7</v>
      </c>
      <c r="AP8" s="59">
        <f t="shared" si="5"/>
        <v>1137</v>
      </c>
      <c r="AQ8" s="63">
        <f t="shared" si="6"/>
        <v>21</v>
      </c>
      <c r="AS8" s="53">
        <v>6</v>
      </c>
      <c r="AT8" s="57" t="s">
        <v>62</v>
      </c>
      <c r="AU8" s="56">
        <v>29</v>
      </c>
    </row>
    <row r="9" spans="1:47" ht="14.25" x14ac:dyDescent="0.25">
      <c r="A9" s="55"/>
      <c r="B9" s="55" t="str">
        <f>'1.Spieltag'!B14</f>
        <v>Master1</v>
      </c>
      <c r="C9" s="55">
        <f>'1.Spieltag'!$AG14</f>
        <v>10</v>
      </c>
      <c r="D9" s="55">
        <f>'2.Spieltag '!$AG14</f>
        <v>16</v>
      </c>
      <c r="E9" s="55">
        <f>'3.Spieltag'!$AG14</f>
        <v>2</v>
      </c>
      <c r="F9" s="55">
        <f>'4.Spieltag'!$AG14</f>
        <v>10</v>
      </c>
      <c r="G9" s="55">
        <f>'5.Spieltag'!$AG14</f>
        <v>17</v>
      </c>
      <c r="H9" s="55">
        <f>'6.Spieltag'!$AG14</f>
        <v>28</v>
      </c>
      <c r="I9" s="55">
        <f>'7.Spieltag'!$AG14</f>
        <v>10</v>
      </c>
      <c r="J9" s="55">
        <f>'8.Spieltag'!$AG14</f>
        <v>8</v>
      </c>
      <c r="K9" s="55">
        <f>'9.Spieltag'!$AG14</f>
        <v>5</v>
      </c>
      <c r="L9" s="55">
        <f>'10.Spieltag'!$AG14</f>
        <v>16</v>
      </c>
      <c r="M9" s="55">
        <f>'11.Spieltag'!$AG14</f>
        <v>18</v>
      </c>
      <c r="N9" s="55">
        <f>'12.Spieltag'!$AG14</f>
        <v>45</v>
      </c>
      <c r="O9" s="55">
        <f>'13.Spieltag'!$AG14</f>
        <v>45</v>
      </c>
      <c r="P9" s="55">
        <f>'14.Spieltag'!$AG14</f>
        <v>45</v>
      </c>
      <c r="Q9" s="55">
        <f>'15.Spieltag'!$AG14</f>
        <v>45</v>
      </c>
      <c r="R9" s="55">
        <f>'16.Spieltag'!$AG14</f>
        <v>45</v>
      </c>
      <c r="S9" s="55">
        <f>'17.Spieltag'!$AG14</f>
        <v>45</v>
      </c>
      <c r="T9" s="55">
        <f>'18.Spieltag'!$AG14</f>
        <v>45</v>
      </c>
      <c r="U9" s="55">
        <f>'19.Spieltag'!$AG14</f>
        <v>45</v>
      </c>
      <c r="V9" s="55">
        <f>'20.Spieltag'!$AG14</f>
        <v>45</v>
      </c>
      <c r="W9" s="55">
        <f>'21.Spieltag'!$AG14</f>
        <v>45</v>
      </c>
      <c r="X9" s="55">
        <f>'22.Spieltag'!$AG14</f>
        <v>45</v>
      </c>
      <c r="Y9" s="55">
        <f>'23.Spieltag'!$AG14</f>
        <v>45</v>
      </c>
      <c r="Z9" s="55">
        <f>'24.Spieltag'!$AG14</f>
        <v>45</v>
      </c>
      <c r="AA9" s="55">
        <f>'25.Spieltag'!$AG14</f>
        <v>45</v>
      </c>
      <c r="AB9" s="55">
        <f>'26.Spieltag'!$AG14</f>
        <v>45</v>
      </c>
      <c r="AC9" s="55">
        <f>'27.Spieltag'!$AG14</f>
        <v>45</v>
      </c>
      <c r="AD9" s="55">
        <f>'28.Spieltag'!$AG14</f>
        <v>45</v>
      </c>
      <c r="AE9" s="55">
        <f>'29.Spieltag'!$AG14</f>
        <v>45</v>
      </c>
      <c r="AF9" s="55">
        <f>'30.Spieltag'!$AG14</f>
        <v>45</v>
      </c>
      <c r="AG9" s="55">
        <f>'31.Spieltag'!$AG14</f>
        <v>45</v>
      </c>
      <c r="AH9" s="55">
        <f>'32.Spieltag'!$AG14</f>
        <v>45</v>
      </c>
      <c r="AI9" s="55">
        <f>'33.Spieltag'!$AG14</f>
        <v>45</v>
      </c>
      <c r="AJ9" s="55">
        <f>'34.Spieltag'!$AG14</f>
        <v>45</v>
      </c>
      <c r="AK9" s="59">
        <f t="shared" si="7"/>
        <v>1175</v>
      </c>
      <c r="AL9" s="58">
        <f t="shared" si="1"/>
        <v>2</v>
      </c>
      <c r="AM9" s="58">
        <f t="shared" si="2"/>
        <v>5</v>
      </c>
      <c r="AN9" s="58">
        <f t="shared" si="3"/>
        <v>8</v>
      </c>
      <c r="AO9" s="58">
        <f t="shared" si="4"/>
        <v>10</v>
      </c>
      <c r="AP9" s="59">
        <f t="shared" si="5"/>
        <v>1150</v>
      </c>
      <c r="AQ9" s="63">
        <f t="shared" si="6"/>
        <v>25</v>
      </c>
      <c r="AS9" s="53">
        <v>7</v>
      </c>
      <c r="AT9" s="54" t="s">
        <v>58</v>
      </c>
      <c r="AU9" s="56">
        <v>14</v>
      </c>
    </row>
    <row r="10" spans="1:47" ht="14.25" x14ac:dyDescent="0.25">
      <c r="A10" s="55"/>
      <c r="B10" s="55" t="str">
        <f>'1.Spieltag'!B15</f>
        <v>Mike04</v>
      </c>
      <c r="C10" s="55">
        <f>'1.Spieltag'!$AG15</f>
        <v>4</v>
      </c>
      <c r="D10" s="55">
        <f>'2.Spieltag '!$AG15</f>
        <v>18</v>
      </c>
      <c r="E10" s="55">
        <f>'3.Spieltag'!$AG15</f>
        <v>13</v>
      </c>
      <c r="F10" s="55">
        <f>'4.Spieltag'!$AG15</f>
        <v>14</v>
      </c>
      <c r="G10" s="55">
        <f>'5.Spieltag'!$AG15</f>
        <v>17</v>
      </c>
      <c r="H10" s="55">
        <f>'6.Spieltag'!$AG15</f>
        <v>16</v>
      </c>
      <c r="I10" s="55">
        <f>'7.Spieltag'!$AG15</f>
        <v>8</v>
      </c>
      <c r="J10" s="55">
        <f>'8.Spieltag'!$AG15</f>
        <v>12</v>
      </c>
      <c r="K10" s="55">
        <f>'9.Spieltag'!$AG15</f>
        <v>4</v>
      </c>
      <c r="L10" s="55">
        <f>'10.Spieltag'!$AG15</f>
        <v>16</v>
      </c>
      <c r="M10" s="55">
        <f>'11.Spieltag'!$AG15</f>
        <v>15</v>
      </c>
      <c r="N10" s="55">
        <f>'12.Spieltag'!$AG15</f>
        <v>45</v>
      </c>
      <c r="O10" s="55">
        <f>'13.Spieltag'!$AG15</f>
        <v>45</v>
      </c>
      <c r="P10" s="55">
        <f>'14.Spieltag'!$AG15</f>
        <v>45</v>
      </c>
      <c r="Q10" s="55">
        <f>'15.Spieltag'!$AG15</f>
        <v>45</v>
      </c>
      <c r="R10" s="55">
        <f>'16.Spieltag'!$AG15</f>
        <v>45</v>
      </c>
      <c r="S10" s="55">
        <f>'17.Spieltag'!$AG15</f>
        <v>45</v>
      </c>
      <c r="T10" s="55">
        <f>'18.Spieltag'!$AG15</f>
        <v>45</v>
      </c>
      <c r="U10" s="55">
        <f>'19.Spieltag'!$AG15</f>
        <v>45</v>
      </c>
      <c r="V10" s="55">
        <f>'20.Spieltag'!$AG15</f>
        <v>45</v>
      </c>
      <c r="W10" s="55">
        <f>'21.Spieltag'!$AG15</f>
        <v>45</v>
      </c>
      <c r="X10" s="55">
        <f>'22.Spieltag'!$AG15</f>
        <v>45</v>
      </c>
      <c r="Y10" s="55">
        <f>'23.Spieltag'!$AG15</f>
        <v>45</v>
      </c>
      <c r="Z10" s="55">
        <f>'24.Spieltag'!$AG15</f>
        <v>45</v>
      </c>
      <c r="AA10" s="55">
        <f>'25.Spieltag'!$AG15</f>
        <v>45</v>
      </c>
      <c r="AB10" s="55">
        <f>'26.Spieltag'!$AG15</f>
        <v>45</v>
      </c>
      <c r="AC10" s="55">
        <f>'27.Spieltag'!$AG15</f>
        <v>45</v>
      </c>
      <c r="AD10" s="55">
        <f>'28.Spieltag'!$AG15</f>
        <v>45</v>
      </c>
      <c r="AE10" s="55">
        <f>'29.Spieltag'!$AG15</f>
        <v>45</v>
      </c>
      <c r="AF10" s="55">
        <f>'30.Spieltag'!$AG15</f>
        <v>45</v>
      </c>
      <c r="AG10" s="55">
        <f>'31.Spieltag'!$AG15</f>
        <v>45</v>
      </c>
      <c r="AH10" s="55">
        <f>'32.Spieltag'!$AG15</f>
        <v>45</v>
      </c>
      <c r="AI10" s="55">
        <f>'33.Spieltag'!$AG15</f>
        <v>45</v>
      </c>
      <c r="AJ10" s="55">
        <f>'34.Spieltag'!$AG15</f>
        <v>45</v>
      </c>
      <c r="AK10" s="59">
        <f t="shared" si="7"/>
        <v>1172</v>
      </c>
      <c r="AL10" s="58">
        <f t="shared" si="1"/>
        <v>4</v>
      </c>
      <c r="AM10" s="58">
        <f t="shared" si="2"/>
        <v>4</v>
      </c>
      <c r="AN10" s="58">
        <f t="shared" si="3"/>
        <v>8</v>
      </c>
      <c r="AO10" s="58">
        <f t="shared" si="4"/>
        <v>12</v>
      </c>
      <c r="AP10" s="59">
        <f t="shared" si="5"/>
        <v>1144</v>
      </c>
      <c r="AQ10" s="63">
        <f t="shared" si="6"/>
        <v>28</v>
      </c>
      <c r="AS10" s="53">
        <v>8</v>
      </c>
      <c r="AT10" s="54" t="s">
        <v>57</v>
      </c>
      <c r="AU10" s="56">
        <v>17</v>
      </c>
    </row>
    <row r="11" spans="1:47" ht="14.25" x14ac:dyDescent="0.25">
      <c r="A11" s="55"/>
      <c r="B11" s="55" t="str">
        <f>'1.Spieltag'!B16</f>
        <v>Nico1904</v>
      </c>
      <c r="C11" s="55">
        <f>'1.Spieltag'!$AG16</f>
        <v>11</v>
      </c>
      <c r="D11" s="55">
        <f>'2.Spieltag '!$AG16</f>
        <v>11</v>
      </c>
      <c r="E11" s="55">
        <f>'3.Spieltag'!$AG16</f>
        <v>0</v>
      </c>
      <c r="F11" s="55">
        <f>'4.Spieltag'!$AG16</f>
        <v>0</v>
      </c>
      <c r="G11" s="55">
        <f>'5.Spieltag'!$AG16</f>
        <v>0</v>
      </c>
      <c r="H11" s="55">
        <f>'6.Spieltag'!$AG16</f>
        <v>0</v>
      </c>
      <c r="I11" s="55">
        <f>'7.Spieltag'!$AG16</f>
        <v>5</v>
      </c>
      <c r="J11" s="55">
        <f>'8.Spieltag'!$AG16</f>
        <v>0</v>
      </c>
      <c r="K11" s="55">
        <f>'9.Spieltag'!$AG16</f>
        <v>0</v>
      </c>
      <c r="L11" s="55">
        <f>'10.Spieltag'!$AG16</f>
        <v>6</v>
      </c>
      <c r="M11" s="55">
        <f>'11.Spieltag'!$AG16</f>
        <v>20</v>
      </c>
      <c r="N11" s="55">
        <f>'12.Spieltag'!$AG16</f>
        <v>45</v>
      </c>
      <c r="O11" s="55">
        <f>'13.Spieltag'!$AG16</f>
        <v>45</v>
      </c>
      <c r="P11" s="55">
        <f>'14.Spieltag'!$AG16</f>
        <v>45</v>
      </c>
      <c r="Q11" s="55">
        <f>'15.Spieltag'!$AG16</f>
        <v>45</v>
      </c>
      <c r="R11" s="55">
        <f>'16.Spieltag'!$AG16</f>
        <v>45</v>
      </c>
      <c r="S11" s="55">
        <f>'17.Spieltag'!$AG16</f>
        <v>45</v>
      </c>
      <c r="T11" s="55">
        <f>'18.Spieltag'!$AG16</f>
        <v>45</v>
      </c>
      <c r="U11" s="55">
        <f>'19.Spieltag'!$AG16</f>
        <v>45</v>
      </c>
      <c r="V11" s="55">
        <f>'20.Spieltag'!$AG16</f>
        <v>45</v>
      </c>
      <c r="W11" s="55">
        <f>'21.Spieltag'!$AG16</f>
        <v>45</v>
      </c>
      <c r="X11" s="55">
        <f>'22.Spieltag'!$AG16</f>
        <v>45</v>
      </c>
      <c r="Y11" s="55">
        <f>'23.Spieltag'!$AG16</f>
        <v>45</v>
      </c>
      <c r="Z11" s="55">
        <f>'24.Spieltag'!$AG16</f>
        <v>45</v>
      </c>
      <c r="AA11" s="55">
        <f>'25.Spieltag'!$AG16</f>
        <v>45</v>
      </c>
      <c r="AB11" s="55">
        <f>'26.Spieltag'!$AG16</f>
        <v>45</v>
      </c>
      <c r="AC11" s="55">
        <f>'27.Spieltag'!$AG16</f>
        <v>45</v>
      </c>
      <c r="AD11" s="55">
        <f>'28.Spieltag'!$AG16</f>
        <v>45</v>
      </c>
      <c r="AE11" s="55">
        <f>'29.Spieltag'!$AG16</f>
        <v>45</v>
      </c>
      <c r="AF11" s="55">
        <f>'30.Spieltag'!$AG16</f>
        <v>45</v>
      </c>
      <c r="AG11" s="55">
        <f>'31.Spieltag'!$AG16</f>
        <v>45</v>
      </c>
      <c r="AH11" s="55">
        <f>'32.Spieltag'!$AG16</f>
        <v>45</v>
      </c>
      <c r="AI11" s="55">
        <f>'33.Spieltag'!$AG16</f>
        <v>45</v>
      </c>
      <c r="AJ11" s="55">
        <f>'34.Spieltag'!$AG16</f>
        <v>45</v>
      </c>
      <c r="AK11" s="59">
        <f t="shared" si="7"/>
        <v>1088</v>
      </c>
      <c r="AL11" s="58">
        <f t="shared" si="1"/>
        <v>0</v>
      </c>
      <c r="AM11" s="58">
        <f t="shared" si="2"/>
        <v>0</v>
      </c>
      <c r="AN11" s="58">
        <f t="shared" si="3"/>
        <v>0</v>
      </c>
      <c r="AO11" s="58">
        <f t="shared" si="4"/>
        <v>0</v>
      </c>
      <c r="AP11" s="59">
        <f t="shared" si="5"/>
        <v>1088</v>
      </c>
      <c r="AQ11" s="63">
        <f t="shared" si="6"/>
        <v>0</v>
      </c>
      <c r="AS11" s="53">
        <v>9</v>
      </c>
      <c r="AT11" s="54" t="s">
        <v>100</v>
      </c>
      <c r="AU11" s="56">
        <v>18</v>
      </c>
    </row>
    <row r="12" spans="1:47" ht="14.25" x14ac:dyDescent="0.25">
      <c r="A12" s="55"/>
      <c r="B12" s="55" t="str">
        <f>'1.Spieltag'!B17</f>
        <v>Reinhold</v>
      </c>
      <c r="C12" s="55">
        <f>'1.Spieltag'!$AG17</f>
        <v>8</v>
      </c>
      <c r="D12" s="55">
        <f>'2.Spieltag '!$AG17</f>
        <v>20</v>
      </c>
      <c r="E12" s="55">
        <f>'3.Spieltag'!$AG17</f>
        <v>9</v>
      </c>
      <c r="F12" s="55">
        <f>'4.Spieltag'!$AG17</f>
        <v>13</v>
      </c>
      <c r="G12" s="55">
        <f>'5.Spieltag'!$AG17</f>
        <v>11</v>
      </c>
      <c r="H12" s="55">
        <f>'6.Spieltag'!$AG17</f>
        <v>23</v>
      </c>
      <c r="I12" s="55">
        <f>'7.Spieltag'!$AG17</f>
        <v>2</v>
      </c>
      <c r="J12" s="55">
        <f>'8.Spieltag'!$AG17</f>
        <v>7</v>
      </c>
      <c r="K12" s="55">
        <f>'9.Spieltag'!$AG17</f>
        <v>5</v>
      </c>
      <c r="L12" s="55">
        <f>'10.Spieltag'!$AG17</f>
        <v>15</v>
      </c>
      <c r="M12" s="55">
        <f>'11.Spieltag'!$AG17</f>
        <v>4</v>
      </c>
      <c r="N12" s="55">
        <f>'12.Spieltag'!$AG17</f>
        <v>45</v>
      </c>
      <c r="O12" s="55">
        <f>'13.Spieltag'!$AG17</f>
        <v>45</v>
      </c>
      <c r="P12" s="55">
        <f>'14.Spieltag'!$AG17</f>
        <v>45</v>
      </c>
      <c r="Q12" s="55">
        <f>'15.Spieltag'!$AG17</f>
        <v>45</v>
      </c>
      <c r="R12" s="55">
        <f>'16.Spieltag'!$AG17</f>
        <v>45</v>
      </c>
      <c r="S12" s="55">
        <f>'17.Spieltag'!$AG17</f>
        <v>45</v>
      </c>
      <c r="T12" s="55">
        <f>'18.Spieltag'!$AG17</f>
        <v>45</v>
      </c>
      <c r="U12" s="55">
        <f>'19.Spieltag'!$AG17</f>
        <v>45</v>
      </c>
      <c r="V12" s="55">
        <f>'20.Spieltag'!$AG17</f>
        <v>45</v>
      </c>
      <c r="W12" s="55">
        <f>'21.Spieltag'!$AG17</f>
        <v>45</v>
      </c>
      <c r="X12" s="55">
        <f>'22.Spieltag'!$AG17</f>
        <v>45</v>
      </c>
      <c r="Y12" s="55">
        <f>'23.Spieltag'!$AG17</f>
        <v>45</v>
      </c>
      <c r="Z12" s="55">
        <f>'24.Spieltag'!$AG17</f>
        <v>45</v>
      </c>
      <c r="AA12" s="55">
        <f>'25.Spieltag'!$AG17</f>
        <v>45</v>
      </c>
      <c r="AB12" s="55">
        <f>'26.Spieltag'!$AG17</f>
        <v>45</v>
      </c>
      <c r="AC12" s="55">
        <f>'27.Spieltag'!$AG17</f>
        <v>45</v>
      </c>
      <c r="AD12" s="55">
        <f>'28.Spieltag'!$AG17</f>
        <v>45</v>
      </c>
      <c r="AE12" s="55">
        <f>'29.Spieltag'!$AG17</f>
        <v>45</v>
      </c>
      <c r="AF12" s="55">
        <f>'30.Spieltag'!$AG17</f>
        <v>45</v>
      </c>
      <c r="AG12" s="55">
        <f>'31.Spieltag'!$AG17</f>
        <v>45</v>
      </c>
      <c r="AH12" s="55">
        <f>'32.Spieltag'!$AG17</f>
        <v>45</v>
      </c>
      <c r="AI12" s="55">
        <f>'33.Spieltag'!$AG17</f>
        <v>45</v>
      </c>
      <c r="AJ12" s="55">
        <f>'34.Spieltag'!$AG17</f>
        <v>45</v>
      </c>
      <c r="AK12" s="59">
        <f t="shared" si="7"/>
        <v>1152</v>
      </c>
      <c r="AL12" s="58">
        <f t="shared" si="1"/>
        <v>2</v>
      </c>
      <c r="AM12" s="58">
        <f t="shared" si="2"/>
        <v>4</v>
      </c>
      <c r="AN12" s="58">
        <f t="shared" si="3"/>
        <v>5</v>
      </c>
      <c r="AO12" s="58">
        <f t="shared" si="4"/>
        <v>7</v>
      </c>
      <c r="AP12" s="59">
        <f t="shared" si="5"/>
        <v>1134</v>
      </c>
      <c r="AQ12" s="63">
        <f t="shared" si="6"/>
        <v>18</v>
      </c>
      <c r="AS12" s="53">
        <v>10</v>
      </c>
      <c r="AT12" s="54" t="s">
        <v>101</v>
      </c>
      <c r="AU12" s="56">
        <v>16</v>
      </c>
    </row>
    <row r="13" spans="1:47" ht="14.25" x14ac:dyDescent="0.25">
      <c r="A13" s="55"/>
      <c r="B13" s="55" t="str">
        <f>'1.Spieltag'!B18</f>
        <v>Ricardo04</v>
      </c>
      <c r="C13" s="55">
        <f>'1.Spieltag'!$AG18</f>
        <v>6</v>
      </c>
      <c r="D13" s="55">
        <f>'2.Spieltag '!$AG18</f>
        <v>15</v>
      </c>
      <c r="E13" s="55">
        <f>'3.Spieltag'!$AG18</f>
        <v>0</v>
      </c>
      <c r="F13" s="55">
        <f>'4.Spieltag'!$AG18</f>
        <v>19</v>
      </c>
      <c r="G13" s="55">
        <f>'5.Spieltag'!$AG18</f>
        <v>12</v>
      </c>
      <c r="H13" s="55">
        <f>'6.Spieltag'!$AG18</f>
        <v>19</v>
      </c>
      <c r="I13" s="55">
        <f>'7.Spieltag'!$AG18</f>
        <v>8</v>
      </c>
      <c r="J13" s="55">
        <f>'8.Spieltag'!$AG18</f>
        <v>14</v>
      </c>
      <c r="K13" s="55">
        <f>'9.Spieltag'!$AG18</f>
        <v>4</v>
      </c>
      <c r="L13" s="55">
        <f>'10.Spieltag'!$AG18</f>
        <v>10</v>
      </c>
      <c r="M13" s="55">
        <f>'11.Spieltag'!$AG18</f>
        <v>15</v>
      </c>
      <c r="N13" s="55">
        <f>'12.Spieltag'!$AG18</f>
        <v>45</v>
      </c>
      <c r="O13" s="55">
        <f>'13.Spieltag'!$AG18</f>
        <v>45</v>
      </c>
      <c r="P13" s="55">
        <f>'14.Spieltag'!$AG18</f>
        <v>45</v>
      </c>
      <c r="Q13" s="55">
        <f>'15.Spieltag'!$AG18</f>
        <v>45</v>
      </c>
      <c r="R13" s="55">
        <f>'16.Spieltag'!$AG18</f>
        <v>45</v>
      </c>
      <c r="S13" s="55">
        <f>'17.Spieltag'!$AG18</f>
        <v>45</v>
      </c>
      <c r="T13" s="55">
        <f>'18.Spieltag'!$AG18</f>
        <v>45</v>
      </c>
      <c r="U13" s="55">
        <f>'19.Spieltag'!$AG18</f>
        <v>45</v>
      </c>
      <c r="V13" s="55">
        <f>'20.Spieltag'!$AG18</f>
        <v>45</v>
      </c>
      <c r="W13" s="55">
        <f>'21.Spieltag'!$AG18</f>
        <v>45</v>
      </c>
      <c r="X13" s="55">
        <f>'22.Spieltag'!$AG18</f>
        <v>45</v>
      </c>
      <c r="Y13" s="55">
        <f>'23.Spieltag'!$AG18</f>
        <v>45</v>
      </c>
      <c r="Z13" s="55">
        <f>'24.Spieltag'!$AG18</f>
        <v>45</v>
      </c>
      <c r="AA13" s="55">
        <f>'25.Spieltag'!$AG18</f>
        <v>45</v>
      </c>
      <c r="AB13" s="55">
        <f>'26.Spieltag'!$AG18</f>
        <v>45</v>
      </c>
      <c r="AC13" s="55">
        <f>'27.Spieltag'!$AG18</f>
        <v>45</v>
      </c>
      <c r="AD13" s="55">
        <f>'28.Spieltag'!$AG18</f>
        <v>45</v>
      </c>
      <c r="AE13" s="55">
        <f>'29.Spieltag'!$AG18</f>
        <v>45</v>
      </c>
      <c r="AF13" s="55">
        <f>'30.Spieltag'!$AG18</f>
        <v>45</v>
      </c>
      <c r="AG13" s="55">
        <f>'31.Spieltag'!$AG18</f>
        <v>45</v>
      </c>
      <c r="AH13" s="55">
        <f>'32.Spieltag'!$AG18</f>
        <v>45</v>
      </c>
      <c r="AI13" s="55">
        <f>'33.Spieltag'!$AG18</f>
        <v>45</v>
      </c>
      <c r="AJ13" s="55">
        <f>'34.Spieltag'!$AG18</f>
        <v>45</v>
      </c>
      <c r="AK13" s="59">
        <f t="shared" si="7"/>
        <v>1157</v>
      </c>
      <c r="AL13" s="58">
        <f t="shared" si="1"/>
        <v>0</v>
      </c>
      <c r="AM13" s="58">
        <f t="shared" si="2"/>
        <v>4</v>
      </c>
      <c r="AN13" s="58">
        <f t="shared" si="3"/>
        <v>6</v>
      </c>
      <c r="AO13" s="58">
        <f t="shared" si="4"/>
        <v>8</v>
      </c>
      <c r="AP13" s="59">
        <f t="shared" si="5"/>
        <v>1139</v>
      </c>
      <c r="AQ13" s="63">
        <f t="shared" si="6"/>
        <v>18</v>
      </c>
      <c r="AS13" s="53">
        <v>11</v>
      </c>
      <c r="AT13" s="54" t="s">
        <v>102</v>
      </c>
      <c r="AU13" s="56">
        <v>26</v>
      </c>
    </row>
    <row r="14" spans="1:47" ht="14.25" x14ac:dyDescent="0.25">
      <c r="A14" s="55"/>
      <c r="B14" s="55" t="str">
        <f>'1.Spieltag'!B19</f>
        <v>Schalt04</v>
      </c>
      <c r="C14" s="55">
        <f>'1.Spieltag'!$AG19</f>
        <v>7</v>
      </c>
      <c r="D14" s="55">
        <f>'2.Spieltag '!$AG19</f>
        <v>0</v>
      </c>
      <c r="E14" s="55">
        <f>'3.Spieltag'!$AG19</f>
        <v>0</v>
      </c>
      <c r="F14" s="55">
        <f>'4.Spieltag'!$AG19</f>
        <v>0</v>
      </c>
      <c r="G14" s="55">
        <f>'5.Spieltag'!$AG19</f>
        <v>0</v>
      </c>
      <c r="H14" s="55">
        <f>'6.Spieltag'!$AG19</f>
        <v>0</v>
      </c>
      <c r="I14" s="55">
        <f>'7.Spieltag'!$AG19</f>
        <v>0</v>
      </c>
      <c r="J14" s="55">
        <f>'8.Spieltag'!$AG19</f>
        <v>0</v>
      </c>
      <c r="K14" s="55">
        <f>'9.Spieltag'!$AG19</f>
        <v>0</v>
      </c>
      <c r="L14" s="55">
        <f>'10.Spieltag'!$AG19</f>
        <v>0</v>
      </c>
      <c r="M14" s="55">
        <f>'11.Spieltag'!$AG19</f>
        <v>20</v>
      </c>
      <c r="N14" s="55">
        <f>'12.Spieltag'!$AG19</f>
        <v>45</v>
      </c>
      <c r="O14" s="55">
        <f>'13.Spieltag'!$AG19</f>
        <v>45</v>
      </c>
      <c r="P14" s="55">
        <f>'14.Spieltag'!$AG19</f>
        <v>45</v>
      </c>
      <c r="Q14" s="55">
        <f>'15.Spieltag'!$AG19</f>
        <v>45</v>
      </c>
      <c r="R14" s="55">
        <f>'16.Spieltag'!$AG19</f>
        <v>45</v>
      </c>
      <c r="S14" s="55">
        <f>'17.Spieltag'!$AG19</f>
        <v>45</v>
      </c>
      <c r="T14" s="55">
        <f>'18.Spieltag'!$AG19</f>
        <v>45</v>
      </c>
      <c r="U14" s="55">
        <f>'19.Spieltag'!$AG19</f>
        <v>45</v>
      </c>
      <c r="V14" s="55">
        <f>'20.Spieltag'!$AG19</f>
        <v>45</v>
      </c>
      <c r="W14" s="55">
        <f>'21.Spieltag'!$AG19</f>
        <v>45</v>
      </c>
      <c r="X14" s="55">
        <f>'22.Spieltag'!$AG19</f>
        <v>45</v>
      </c>
      <c r="Y14" s="55">
        <f>'23.Spieltag'!$AG19</f>
        <v>45</v>
      </c>
      <c r="Z14" s="55">
        <f>'24.Spieltag'!$AG19</f>
        <v>45</v>
      </c>
      <c r="AA14" s="55">
        <f>'25.Spieltag'!$AG19</f>
        <v>45</v>
      </c>
      <c r="AB14" s="55">
        <f>'26.Spieltag'!$AG19</f>
        <v>45</v>
      </c>
      <c r="AC14" s="55">
        <f>'27.Spieltag'!$AG19</f>
        <v>45</v>
      </c>
      <c r="AD14" s="55">
        <f>'28.Spieltag'!$AG19</f>
        <v>45</v>
      </c>
      <c r="AE14" s="55">
        <f>'29.Spieltag'!$AG19</f>
        <v>45</v>
      </c>
      <c r="AF14" s="55">
        <f>'30.Spieltag'!$AG19</f>
        <v>45</v>
      </c>
      <c r="AG14" s="55">
        <f>'31.Spieltag'!$AG19</f>
        <v>45</v>
      </c>
      <c r="AH14" s="55">
        <f>'32.Spieltag'!$AG19</f>
        <v>45</v>
      </c>
      <c r="AI14" s="55">
        <f>'33.Spieltag'!$AG19</f>
        <v>45</v>
      </c>
      <c r="AJ14" s="55">
        <f>'34.Spieltag'!$AG19</f>
        <v>45</v>
      </c>
      <c r="AK14" s="52">
        <f t="shared" si="7"/>
        <v>1062</v>
      </c>
      <c r="AL14" s="58">
        <f t="shared" si="1"/>
        <v>0</v>
      </c>
      <c r="AM14" s="58">
        <f t="shared" si="2"/>
        <v>0</v>
      </c>
      <c r="AN14" s="58">
        <f t="shared" si="3"/>
        <v>0</v>
      </c>
      <c r="AO14" s="58">
        <f t="shared" si="4"/>
        <v>0</v>
      </c>
      <c r="AP14" s="59">
        <f t="shared" si="5"/>
        <v>1062</v>
      </c>
      <c r="AQ14" s="63">
        <f t="shared" si="6"/>
        <v>0</v>
      </c>
      <c r="AS14" s="53">
        <v>12</v>
      </c>
      <c r="AT14" s="54"/>
      <c r="AU14" s="56"/>
    </row>
    <row r="15" spans="1:47" ht="14.25" x14ac:dyDescent="0.25">
      <c r="A15" s="55"/>
      <c r="B15" s="55" t="str">
        <f>'1.Spieltag'!B20</f>
        <v>schmiddi04</v>
      </c>
      <c r="C15" s="55">
        <f>'1.Spieltag'!$AG20</f>
        <v>6</v>
      </c>
      <c r="D15" s="55">
        <f>'2.Spieltag '!$AG20</f>
        <v>18</v>
      </c>
      <c r="E15" s="55">
        <f>'3.Spieltag'!$AG20</f>
        <v>7</v>
      </c>
      <c r="F15" s="55">
        <f>'4.Spieltag'!$AG20</f>
        <v>8</v>
      </c>
      <c r="G15" s="55">
        <f>'5.Spieltag'!$AG20</f>
        <v>14</v>
      </c>
      <c r="H15" s="55">
        <f>'6.Spieltag'!$AG20</f>
        <v>16</v>
      </c>
      <c r="I15" s="55">
        <f>'7.Spieltag'!$AG20</f>
        <v>2</v>
      </c>
      <c r="J15" s="55">
        <f>'8.Spieltag'!$AG20</f>
        <v>15</v>
      </c>
      <c r="K15" s="55">
        <f>'9.Spieltag'!$AG20</f>
        <v>7</v>
      </c>
      <c r="L15" s="55">
        <f>'10.Spieltag'!$AG20</f>
        <v>7</v>
      </c>
      <c r="M15" s="55">
        <f>'11.Spieltag'!$AG20</f>
        <v>9</v>
      </c>
      <c r="N15" s="55">
        <f>'12.Spieltag'!$AG20</f>
        <v>45</v>
      </c>
      <c r="O15" s="55">
        <f>'13.Spieltag'!$AG20</f>
        <v>45</v>
      </c>
      <c r="P15" s="55">
        <f>'14.Spieltag'!$AG20</f>
        <v>45</v>
      </c>
      <c r="Q15" s="55">
        <f>'15.Spieltag'!$AG20</f>
        <v>45</v>
      </c>
      <c r="R15" s="55">
        <f>'16.Spieltag'!$AG20</f>
        <v>45</v>
      </c>
      <c r="S15" s="55">
        <f>'17.Spieltag'!$AG20</f>
        <v>45</v>
      </c>
      <c r="T15" s="55">
        <f>'18.Spieltag'!$AG20</f>
        <v>45</v>
      </c>
      <c r="U15" s="55">
        <f>'19.Spieltag'!$AG20</f>
        <v>45</v>
      </c>
      <c r="V15" s="55">
        <f>'20.Spieltag'!$AG20</f>
        <v>45</v>
      </c>
      <c r="W15" s="55">
        <f>'21.Spieltag'!$AG20</f>
        <v>45</v>
      </c>
      <c r="X15" s="55">
        <f>'22.Spieltag'!$AG20</f>
        <v>45</v>
      </c>
      <c r="Y15" s="55">
        <f>'23.Spieltag'!$AG20</f>
        <v>45</v>
      </c>
      <c r="Z15" s="55">
        <f>'24.Spieltag'!$AG20</f>
        <v>45</v>
      </c>
      <c r="AA15" s="55">
        <f>'25.Spieltag'!$AG20</f>
        <v>45</v>
      </c>
      <c r="AB15" s="55">
        <f>'26.Spieltag'!$AG20</f>
        <v>45</v>
      </c>
      <c r="AC15" s="55">
        <f>'27.Spieltag'!$AG20</f>
        <v>45</v>
      </c>
      <c r="AD15" s="55">
        <f>'28.Spieltag'!$AG20</f>
        <v>45</v>
      </c>
      <c r="AE15" s="55">
        <f>'29.Spieltag'!$AG20</f>
        <v>45</v>
      </c>
      <c r="AF15" s="55">
        <f>'30.Spieltag'!$AG20</f>
        <v>45</v>
      </c>
      <c r="AG15" s="55">
        <f>'31.Spieltag'!$AG20</f>
        <v>45</v>
      </c>
      <c r="AH15" s="55">
        <f>'32.Spieltag'!$AG20</f>
        <v>45</v>
      </c>
      <c r="AI15" s="55">
        <f>'33.Spieltag'!$AG20</f>
        <v>45</v>
      </c>
      <c r="AJ15" s="55">
        <f>'34.Spieltag'!$AG20</f>
        <v>45</v>
      </c>
      <c r="AK15" s="59">
        <f t="shared" si="7"/>
        <v>1144</v>
      </c>
      <c r="AL15" s="58">
        <f t="shared" si="1"/>
        <v>2</v>
      </c>
      <c r="AM15" s="58">
        <f t="shared" si="2"/>
        <v>6</v>
      </c>
      <c r="AN15" s="58">
        <f t="shared" si="3"/>
        <v>7</v>
      </c>
      <c r="AO15" s="58">
        <f t="shared" si="4"/>
        <v>7</v>
      </c>
      <c r="AP15" s="59">
        <f t="shared" si="5"/>
        <v>1122</v>
      </c>
      <c r="AQ15" s="63">
        <f t="shared" si="6"/>
        <v>22</v>
      </c>
      <c r="AS15" s="53">
        <v>13</v>
      </c>
      <c r="AT15" s="54"/>
      <c r="AU15" s="56"/>
    </row>
    <row r="16" spans="1:47" ht="14.25" x14ac:dyDescent="0.25">
      <c r="A16" s="55"/>
      <c r="B16" s="55" t="str">
        <f>'1.Spieltag'!B21</f>
        <v>shiny</v>
      </c>
      <c r="C16" s="55">
        <f>'1.Spieltag'!$AG21</f>
        <v>14</v>
      </c>
      <c r="D16" s="55">
        <f>'2.Spieltag '!$AG21</f>
        <v>20</v>
      </c>
      <c r="E16" s="55">
        <f>'3.Spieltag'!$AG21</f>
        <v>8</v>
      </c>
      <c r="F16" s="55">
        <f>'4.Spieltag'!$AG21</f>
        <v>16</v>
      </c>
      <c r="G16" s="55">
        <f>'5.Spieltag'!$AG21</f>
        <v>9</v>
      </c>
      <c r="H16" s="55">
        <f>'6.Spieltag'!$AG21</f>
        <v>18</v>
      </c>
      <c r="I16" s="55">
        <f>'7.Spieltag'!$AG21</f>
        <v>5</v>
      </c>
      <c r="J16" s="55">
        <f>'8.Spieltag'!$AG21</f>
        <v>11</v>
      </c>
      <c r="K16" s="55">
        <f>'9.Spieltag'!$AG21</f>
        <v>5</v>
      </c>
      <c r="L16" s="55">
        <f>'10.Spieltag'!$AG21</f>
        <v>12</v>
      </c>
      <c r="M16" s="55">
        <f>'11.Spieltag'!$AG21</f>
        <v>12</v>
      </c>
      <c r="N16" s="55">
        <f>'12.Spieltag'!$AG21</f>
        <v>45</v>
      </c>
      <c r="O16" s="55">
        <f>'13.Spieltag'!$AG21</f>
        <v>45</v>
      </c>
      <c r="P16" s="55">
        <f>'14.Spieltag'!$AG21</f>
        <v>45</v>
      </c>
      <c r="Q16" s="55">
        <f>'15.Spieltag'!$AG21</f>
        <v>45</v>
      </c>
      <c r="R16" s="55">
        <f>'16.Spieltag'!$AG21</f>
        <v>45</v>
      </c>
      <c r="S16" s="55">
        <f>'17.Spieltag'!$AG21</f>
        <v>45</v>
      </c>
      <c r="T16" s="55">
        <f>'18.Spieltag'!$AG21</f>
        <v>45</v>
      </c>
      <c r="U16" s="55">
        <f>'19.Spieltag'!$AG21</f>
        <v>45</v>
      </c>
      <c r="V16" s="55">
        <f>'20.Spieltag'!$AG21</f>
        <v>45</v>
      </c>
      <c r="W16" s="55">
        <f>'21.Spieltag'!$AG21</f>
        <v>45</v>
      </c>
      <c r="X16" s="55">
        <f>'22.Spieltag'!$AG21</f>
        <v>45</v>
      </c>
      <c r="Y16" s="55">
        <f>'23.Spieltag'!$AG21</f>
        <v>45</v>
      </c>
      <c r="Z16" s="55">
        <f>'24.Spieltag'!$AG21</f>
        <v>45</v>
      </c>
      <c r="AA16" s="55">
        <f>'25.Spieltag'!$AG21</f>
        <v>45</v>
      </c>
      <c r="AB16" s="55">
        <f>'26.Spieltag'!$AG21</f>
        <v>45</v>
      </c>
      <c r="AC16" s="55">
        <f>'27.Spieltag'!$AG21</f>
        <v>45</v>
      </c>
      <c r="AD16" s="55">
        <f>'28.Spieltag'!$AG21</f>
        <v>45</v>
      </c>
      <c r="AE16" s="55">
        <f>'29.Spieltag'!$AG21</f>
        <v>45</v>
      </c>
      <c r="AF16" s="55">
        <f>'30.Spieltag'!$AG21</f>
        <v>45</v>
      </c>
      <c r="AG16" s="55">
        <f>'31.Spieltag'!$AG21</f>
        <v>45</v>
      </c>
      <c r="AH16" s="55">
        <f>'32.Spieltag'!$AG21</f>
        <v>45</v>
      </c>
      <c r="AI16" s="55">
        <f>'33.Spieltag'!$AG21</f>
        <v>45</v>
      </c>
      <c r="AJ16" s="55">
        <f>'34.Spieltag'!$AG21</f>
        <v>45</v>
      </c>
      <c r="AK16" s="59">
        <f t="shared" si="0"/>
        <v>1165</v>
      </c>
      <c r="AL16" s="58">
        <f t="shared" si="1"/>
        <v>5</v>
      </c>
      <c r="AM16" s="58">
        <f t="shared" si="2"/>
        <v>5</v>
      </c>
      <c r="AN16" s="58">
        <f t="shared" si="3"/>
        <v>8</v>
      </c>
      <c r="AO16" s="58">
        <f t="shared" si="4"/>
        <v>9</v>
      </c>
      <c r="AP16" s="59">
        <f t="shared" si="5"/>
        <v>1138</v>
      </c>
      <c r="AQ16" s="63">
        <f t="shared" si="6"/>
        <v>27</v>
      </c>
      <c r="AS16" s="53">
        <v>14</v>
      </c>
      <c r="AT16" s="54"/>
      <c r="AU16" s="56"/>
    </row>
    <row r="17" spans="1:47" ht="14.25" x14ac:dyDescent="0.25">
      <c r="A17" s="55"/>
      <c r="B17" s="55" t="str">
        <f>'1.Spieltag'!B22</f>
        <v>Tanja04</v>
      </c>
      <c r="C17" s="55">
        <f>'1.Spieltag'!$AG22</f>
        <v>2</v>
      </c>
      <c r="D17" s="55">
        <f>'2.Spieltag '!$AG22</f>
        <v>18</v>
      </c>
      <c r="E17" s="55">
        <f>'3.Spieltag'!$AG22</f>
        <v>7</v>
      </c>
      <c r="F17" s="55">
        <f>'4.Spieltag'!$AG22</f>
        <v>17</v>
      </c>
      <c r="G17" s="55">
        <f>'5.Spieltag'!$AG22</f>
        <v>9</v>
      </c>
      <c r="H17" s="55">
        <f>'6.Spieltag'!$AG22</f>
        <v>20</v>
      </c>
      <c r="I17" s="55">
        <f>'7.Spieltag'!$AG22</f>
        <v>3</v>
      </c>
      <c r="J17" s="55">
        <f>'8.Spieltag'!$AG22</f>
        <v>17</v>
      </c>
      <c r="K17" s="55">
        <f>'9.Spieltag'!$AG22</f>
        <v>10</v>
      </c>
      <c r="L17" s="55">
        <f>'10.Spieltag'!$AG22</f>
        <v>10</v>
      </c>
      <c r="M17" s="55">
        <f>'11.Spieltag'!$AG22</f>
        <v>0</v>
      </c>
      <c r="N17" s="55">
        <f>'12.Spieltag'!$AG22</f>
        <v>45</v>
      </c>
      <c r="O17" s="55">
        <f>'13.Spieltag'!$AG22</f>
        <v>45</v>
      </c>
      <c r="P17" s="55">
        <f>'14.Spieltag'!$AG22</f>
        <v>45</v>
      </c>
      <c r="Q17" s="55">
        <f>'15.Spieltag'!$AG22</f>
        <v>45</v>
      </c>
      <c r="R17" s="55">
        <f>'16.Spieltag'!$AG22</f>
        <v>45</v>
      </c>
      <c r="S17" s="55">
        <f>'17.Spieltag'!$AG22</f>
        <v>45</v>
      </c>
      <c r="T17" s="55">
        <f>'18.Spieltag'!$AG22</f>
        <v>45</v>
      </c>
      <c r="U17" s="55">
        <f>'19.Spieltag'!$AG22</f>
        <v>45</v>
      </c>
      <c r="V17" s="55">
        <f>'20.Spieltag'!$AG22</f>
        <v>45</v>
      </c>
      <c r="W17" s="55">
        <f>'21.Spieltag'!$AG22</f>
        <v>45</v>
      </c>
      <c r="X17" s="55">
        <f>'22.Spieltag'!$AG22</f>
        <v>45</v>
      </c>
      <c r="Y17" s="55">
        <f>'23.Spieltag'!$AG22</f>
        <v>45</v>
      </c>
      <c r="Z17" s="55">
        <f>'24.Spieltag'!$AG22</f>
        <v>45</v>
      </c>
      <c r="AA17" s="55">
        <f>'25.Spieltag'!$AG22</f>
        <v>45</v>
      </c>
      <c r="AB17" s="55">
        <f>'26.Spieltag'!$AG22</f>
        <v>45</v>
      </c>
      <c r="AC17" s="55">
        <f>'27.Spieltag'!$AG22</f>
        <v>45</v>
      </c>
      <c r="AD17" s="55">
        <f>'28.Spieltag'!$AG22</f>
        <v>45</v>
      </c>
      <c r="AE17" s="55">
        <f>'29.Spieltag'!$AG22</f>
        <v>45</v>
      </c>
      <c r="AF17" s="55">
        <f>'30.Spieltag'!$AG22</f>
        <v>45</v>
      </c>
      <c r="AG17" s="55">
        <f>'31.Spieltag'!$AG22</f>
        <v>45</v>
      </c>
      <c r="AH17" s="55">
        <f>'32.Spieltag'!$AG22</f>
        <v>45</v>
      </c>
      <c r="AI17" s="55">
        <f>'33.Spieltag'!$AG22</f>
        <v>45</v>
      </c>
      <c r="AJ17" s="55">
        <f>'34.Spieltag'!$AG22</f>
        <v>45</v>
      </c>
      <c r="AK17" s="59">
        <f t="shared" si="0"/>
        <v>1148</v>
      </c>
      <c r="AL17" s="58">
        <f t="shared" si="1"/>
        <v>0</v>
      </c>
      <c r="AM17" s="58">
        <f t="shared" si="2"/>
        <v>2</v>
      </c>
      <c r="AN17" s="58">
        <f t="shared" si="3"/>
        <v>3</v>
      </c>
      <c r="AO17" s="58">
        <f t="shared" si="4"/>
        <v>7</v>
      </c>
      <c r="AP17" s="59">
        <f t="shared" si="5"/>
        <v>1136</v>
      </c>
      <c r="AQ17" s="63">
        <f t="shared" si="6"/>
        <v>12</v>
      </c>
      <c r="AS17" s="53">
        <v>15</v>
      </c>
      <c r="AT17" s="57"/>
      <c r="AU17" s="56"/>
    </row>
    <row r="18" spans="1:47" ht="14.25" x14ac:dyDescent="0.25">
      <c r="A18" s="55"/>
      <c r="B18" s="55" t="str">
        <f>'1.Spieltag'!B23</f>
        <v>Thomas Bülles</v>
      </c>
      <c r="C18" s="55">
        <f>'1.Spieltag'!$AG23</f>
        <v>9</v>
      </c>
      <c r="D18" s="55">
        <f>'2.Spieltag '!$AG23</f>
        <v>14</v>
      </c>
      <c r="E18" s="55">
        <f>'3.Spieltag'!$AG23</f>
        <v>10</v>
      </c>
      <c r="F18" s="55">
        <f>'4.Spieltag'!$AG23</f>
        <v>8</v>
      </c>
      <c r="G18" s="55">
        <f>'5.Spieltag'!$AG23</f>
        <v>14</v>
      </c>
      <c r="H18" s="55">
        <f>'6.Spieltag'!$AG23</f>
        <v>16</v>
      </c>
      <c r="I18" s="55">
        <f>'7.Spieltag'!$AG23</f>
        <v>5</v>
      </c>
      <c r="J18" s="55">
        <f>'8.Spieltag'!$AG23</f>
        <v>15</v>
      </c>
      <c r="K18" s="55">
        <f>'9.Spieltag'!$AG23</f>
        <v>6</v>
      </c>
      <c r="L18" s="55">
        <f>'10.Spieltag'!$AG23</f>
        <v>14</v>
      </c>
      <c r="M18" s="55">
        <f>'11.Spieltag'!$AG23</f>
        <v>22</v>
      </c>
      <c r="N18" s="55">
        <f>'12.Spieltag'!$AG23</f>
        <v>45</v>
      </c>
      <c r="O18" s="55">
        <f>'13.Spieltag'!$AG23</f>
        <v>45</v>
      </c>
      <c r="P18" s="55">
        <f>'14.Spieltag'!$AG23</f>
        <v>45</v>
      </c>
      <c r="Q18" s="55">
        <f>'15.Spieltag'!$AG23</f>
        <v>45</v>
      </c>
      <c r="R18" s="55">
        <f>'16.Spieltag'!$AG23</f>
        <v>45</v>
      </c>
      <c r="S18" s="55">
        <f>'17.Spieltag'!$AG23</f>
        <v>45</v>
      </c>
      <c r="T18" s="55">
        <f>'18.Spieltag'!$AG23</f>
        <v>45</v>
      </c>
      <c r="U18" s="55">
        <f>'19.Spieltag'!$AG23</f>
        <v>45</v>
      </c>
      <c r="V18" s="55">
        <f>'20.Spieltag'!$AG23</f>
        <v>45</v>
      </c>
      <c r="W18" s="55">
        <f>'21.Spieltag'!$AG23</f>
        <v>45</v>
      </c>
      <c r="X18" s="55">
        <f>'22.Spieltag'!$AG23</f>
        <v>45</v>
      </c>
      <c r="Y18" s="55">
        <f>'23.Spieltag'!$AG23</f>
        <v>45</v>
      </c>
      <c r="Z18" s="55">
        <f>'24.Spieltag'!$AG23</f>
        <v>45</v>
      </c>
      <c r="AA18" s="55">
        <f>'25.Spieltag'!$AG23</f>
        <v>45</v>
      </c>
      <c r="AB18" s="55">
        <f>'26.Spieltag'!$AG23</f>
        <v>45</v>
      </c>
      <c r="AC18" s="55">
        <f>'27.Spieltag'!$AG23</f>
        <v>45</v>
      </c>
      <c r="AD18" s="55">
        <f>'28.Spieltag'!$AG23</f>
        <v>45</v>
      </c>
      <c r="AE18" s="55">
        <f>'29.Spieltag'!$AG23</f>
        <v>45</v>
      </c>
      <c r="AF18" s="55">
        <f>'30.Spieltag'!$AG23</f>
        <v>45</v>
      </c>
      <c r="AG18" s="55">
        <f>'31.Spieltag'!$AG23</f>
        <v>45</v>
      </c>
      <c r="AH18" s="55">
        <f>'32.Spieltag'!$AG23</f>
        <v>45</v>
      </c>
      <c r="AI18" s="55">
        <f>'33.Spieltag'!$AG23</f>
        <v>45</v>
      </c>
      <c r="AJ18" s="55">
        <f>'34.Spieltag'!$AG23</f>
        <v>45</v>
      </c>
      <c r="AK18" s="59">
        <f t="shared" si="0"/>
        <v>1168</v>
      </c>
      <c r="AL18" s="58">
        <f t="shared" si="1"/>
        <v>5</v>
      </c>
      <c r="AM18" s="58">
        <f t="shared" si="2"/>
        <v>6</v>
      </c>
      <c r="AN18" s="58">
        <f t="shared" si="3"/>
        <v>8</v>
      </c>
      <c r="AO18" s="58">
        <f t="shared" si="4"/>
        <v>9</v>
      </c>
      <c r="AP18" s="59">
        <f t="shared" si="5"/>
        <v>1140</v>
      </c>
      <c r="AQ18" s="63">
        <f t="shared" si="6"/>
        <v>28</v>
      </c>
      <c r="AS18" s="53">
        <v>16</v>
      </c>
      <c r="AT18" s="54"/>
      <c r="AU18" s="56"/>
    </row>
    <row r="19" spans="1:47" ht="14.25" x14ac:dyDescent="0.25">
      <c r="A19" s="55"/>
      <c r="B19" s="55" t="str">
        <f>'1.Spieltag'!B24</f>
        <v>UltraGE</v>
      </c>
      <c r="C19" s="55">
        <f>'1.Spieltag'!$AG24</f>
        <v>5</v>
      </c>
      <c r="D19" s="55">
        <f>'2.Spieltag '!$AG24</f>
        <v>26</v>
      </c>
      <c r="E19" s="55">
        <f>'3.Spieltag'!$AG24</f>
        <v>8</v>
      </c>
      <c r="F19" s="55">
        <f>'4.Spieltag'!$AG24</f>
        <v>9</v>
      </c>
      <c r="G19" s="55">
        <f>'5.Spieltag'!$AG24</f>
        <v>6</v>
      </c>
      <c r="H19" s="55">
        <f>'6.Spieltag'!$AG24</f>
        <v>25</v>
      </c>
      <c r="I19" s="55">
        <f>'7.Spieltag'!$AG24</f>
        <v>14</v>
      </c>
      <c r="J19" s="55">
        <f>'8.Spieltag'!$AG24</f>
        <v>12</v>
      </c>
      <c r="K19" s="55">
        <f>'9.Spieltag'!$AG24</f>
        <v>4</v>
      </c>
      <c r="L19" s="55">
        <f>'10.Spieltag'!$AG24</f>
        <v>7</v>
      </c>
      <c r="M19" s="55">
        <f>'11.Spieltag'!$AG24</f>
        <v>0</v>
      </c>
      <c r="N19" s="55">
        <f>'12.Spieltag'!$AG24</f>
        <v>45</v>
      </c>
      <c r="O19" s="55">
        <f>'13.Spieltag'!$AG24</f>
        <v>45</v>
      </c>
      <c r="P19" s="55">
        <f>'14.Spieltag'!$AG24</f>
        <v>45</v>
      </c>
      <c r="Q19" s="55">
        <f>'15.Spieltag'!$AG24</f>
        <v>45</v>
      </c>
      <c r="R19" s="55">
        <f>'16.Spieltag'!$AG24</f>
        <v>45</v>
      </c>
      <c r="S19" s="55">
        <f>'17.Spieltag'!$AG24</f>
        <v>45</v>
      </c>
      <c r="T19" s="55">
        <f>'18.Spieltag'!$AG24</f>
        <v>45</v>
      </c>
      <c r="U19" s="55">
        <f>'19.Spieltag'!$AG24</f>
        <v>45</v>
      </c>
      <c r="V19" s="55">
        <f>'20.Spieltag'!$AG24</f>
        <v>45</v>
      </c>
      <c r="W19" s="55">
        <f>'21.Spieltag'!$AG24</f>
        <v>45</v>
      </c>
      <c r="X19" s="55">
        <f>'22.Spieltag'!$AG24</f>
        <v>45</v>
      </c>
      <c r="Y19" s="55">
        <f>'23.Spieltag'!$AG24</f>
        <v>45</v>
      </c>
      <c r="Z19" s="55">
        <f>'24.Spieltag'!$AG24</f>
        <v>45</v>
      </c>
      <c r="AA19" s="55">
        <f>'25.Spieltag'!$AG24</f>
        <v>45</v>
      </c>
      <c r="AB19" s="55">
        <f>'26.Spieltag'!$AG24</f>
        <v>45</v>
      </c>
      <c r="AC19" s="55">
        <f>'27.Spieltag'!$AG24</f>
        <v>45</v>
      </c>
      <c r="AD19" s="55">
        <f>'28.Spieltag'!$AG24</f>
        <v>45</v>
      </c>
      <c r="AE19" s="55">
        <f>'29.Spieltag'!$AG24</f>
        <v>45</v>
      </c>
      <c r="AF19" s="55">
        <f>'30.Spieltag'!$AG24</f>
        <v>45</v>
      </c>
      <c r="AG19" s="55">
        <f>'31.Spieltag'!$AG24</f>
        <v>45</v>
      </c>
      <c r="AH19" s="55">
        <f>'32.Spieltag'!$AG24</f>
        <v>45</v>
      </c>
      <c r="AI19" s="55">
        <f>'33.Spieltag'!$AG24</f>
        <v>45</v>
      </c>
      <c r="AJ19" s="55">
        <f>'34.Spieltag'!$AG24</f>
        <v>45</v>
      </c>
      <c r="AK19" s="59">
        <f t="shared" si="0"/>
        <v>1151</v>
      </c>
      <c r="AL19" s="58">
        <f t="shared" si="1"/>
        <v>0</v>
      </c>
      <c r="AM19" s="58">
        <f t="shared" si="2"/>
        <v>4</v>
      </c>
      <c r="AN19" s="58">
        <f t="shared" si="3"/>
        <v>5</v>
      </c>
      <c r="AO19" s="58">
        <f t="shared" si="4"/>
        <v>6</v>
      </c>
      <c r="AP19" s="59">
        <f t="shared" si="5"/>
        <v>1136</v>
      </c>
      <c r="AQ19" s="63">
        <f t="shared" si="6"/>
        <v>15</v>
      </c>
      <c r="AS19" s="53">
        <v>17</v>
      </c>
      <c r="AT19" s="54"/>
      <c r="AU19" s="56"/>
    </row>
    <row r="20" spans="1:47" ht="14.25" x14ac:dyDescent="0.25">
      <c r="A20" s="55"/>
      <c r="B20" s="55">
        <f>'1.Spieltag'!B25</f>
        <v>0</v>
      </c>
      <c r="C20" s="55">
        <f>'1.Spieltag'!$AG25</f>
        <v>0</v>
      </c>
      <c r="D20" s="55">
        <f>'2.Spieltag '!$AG25</f>
        <v>0</v>
      </c>
      <c r="E20" s="55">
        <f>'3.Spieltag'!$AG25</f>
        <v>0</v>
      </c>
      <c r="F20" s="55">
        <f>'4.Spieltag'!$AG25</f>
        <v>0</v>
      </c>
      <c r="G20" s="55">
        <f>'5.Spieltag'!$AG25</f>
        <v>0</v>
      </c>
      <c r="H20" s="55">
        <f>'6.Spieltag'!$AG25</f>
        <v>0</v>
      </c>
      <c r="I20" s="55">
        <f>'7.Spieltag'!$AG25</f>
        <v>0</v>
      </c>
      <c r="J20" s="55">
        <f>'8.Spieltag'!$AG25</f>
        <v>0</v>
      </c>
      <c r="K20" s="55">
        <f>'9.Spieltag'!$AG25</f>
        <v>0</v>
      </c>
      <c r="L20" s="55">
        <f>'10.Spieltag'!$AG25</f>
        <v>0</v>
      </c>
      <c r="M20" s="55">
        <f>'11.Spieltag'!$AG25</f>
        <v>0</v>
      </c>
      <c r="N20" s="55">
        <f>'12.Spieltag'!$AG25</f>
        <v>0</v>
      </c>
      <c r="O20" s="55">
        <f>'13.Spieltag'!$AG25</f>
        <v>0</v>
      </c>
      <c r="P20" s="55">
        <f>'14.Spieltag'!$AG25</f>
        <v>0</v>
      </c>
      <c r="Q20" s="55">
        <f>'15.Spieltag'!$AG25</f>
        <v>0</v>
      </c>
      <c r="R20" s="55">
        <f>'16.Spieltag'!$AG25</f>
        <v>0</v>
      </c>
      <c r="S20" s="55">
        <f>'17.Spieltag'!$AG25</f>
        <v>0</v>
      </c>
      <c r="T20" s="55">
        <f>'18.Spieltag'!$AG25</f>
        <v>0</v>
      </c>
      <c r="U20" s="55">
        <f>'19.Spieltag'!$AG25</f>
        <v>0</v>
      </c>
      <c r="V20" s="55">
        <f>'20.Spieltag'!$AG25</f>
        <v>0</v>
      </c>
      <c r="W20" s="55">
        <f>'21.Spieltag'!$AG25</f>
        <v>0</v>
      </c>
      <c r="X20" s="55">
        <f>'22.Spieltag'!$AG25</f>
        <v>0</v>
      </c>
      <c r="Y20" s="55">
        <f>'23.Spieltag'!$AG25</f>
        <v>0</v>
      </c>
      <c r="Z20" s="55">
        <f>'24.Spieltag'!$AG25</f>
        <v>0</v>
      </c>
      <c r="AA20" s="55">
        <f>'25.Spieltag'!$AG25</f>
        <v>0</v>
      </c>
      <c r="AB20" s="55">
        <f>'26.Spieltag'!$AG25</f>
        <v>0</v>
      </c>
      <c r="AC20" s="55">
        <f>'27.Spieltag'!$AG25</f>
        <v>0</v>
      </c>
      <c r="AD20" s="55">
        <f>'28.Spieltag'!$AG25</f>
        <v>0</v>
      </c>
      <c r="AE20" s="55">
        <f>'29.Spieltag'!$AG25</f>
        <v>0</v>
      </c>
      <c r="AF20" s="55">
        <f>'30.Spieltag'!$AG25</f>
        <v>0</v>
      </c>
      <c r="AG20" s="55">
        <f>'31.Spieltag'!$AG25</f>
        <v>0</v>
      </c>
      <c r="AH20" s="55">
        <f>'32.Spieltag'!$AG25</f>
        <v>0</v>
      </c>
      <c r="AI20" s="55">
        <f>'33.Spieltag'!$AG25</f>
        <v>0</v>
      </c>
      <c r="AJ20" s="55">
        <f>'34.Spieltag'!$AG25</f>
        <v>0</v>
      </c>
      <c r="AK20" s="59">
        <f t="shared" si="0"/>
        <v>0</v>
      </c>
      <c r="AL20" s="58">
        <f t="shared" si="1"/>
        <v>0</v>
      </c>
      <c r="AM20" s="58">
        <f t="shared" si="2"/>
        <v>0</v>
      </c>
      <c r="AN20" s="58">
        <f t="shared" si="3"/>
        <v>0</v>
      </c>
      <c r="AO20" s="58">
        <f t="shared" si="4"/>
        <v>0</v>
      </c>
      <c r="AP20" s="59">
        <f t="shared" si="5"/>
        <v>0</v>
      </c>
      <c r="AQ20" s="63">
        <f t="shared" si="6"/>
        <v>0</v>
      </c>
      <c r="AS20" s="53">
        <v>18</v>
      </c>
      <c r="AT20" s="54"/>
      <c r="AU20" s="56"/>
    </row>
    <row r="21" spans="1:47" ht="14.25" x14ac:dyDescent="0.25">
      <c r="A21" s="55"/>
      <c r="B21" s="55">
        <f>'1.Spieltag'!B26</f>
        <v>0</v>
      </c>
      <c r="C21" s="55">
        <f>'1.Spieltag'!$AG26</f>
        <v>0</v>
      </c>
      <c r="D21" s="55">
        <f>'2.Spieltag '!$AG26</f>
        <v>0</v>
      </c>
      <c r="E21" s="55">
        <f>'3.Spieltag'!$AG26</f>
        <v>0</v>
      </c>
      <c r="F21" s="55">
        <f>'4.Spieltag'!$AG26</f>
        <v>0</v>
      </c>
      <c r="G21" s="55">
        <f>'5.Spieltag'!$AG26</f>
        <v>0</v>
      </c>
      <c r="H21" s="55">
        <f>'6.Spieltag'!$AG26</f>
        <v>0</v>
      </c>
      <c r="I21" s="55">
        <f>'7.Spieltag'!$AG26</f>
        <v>0</v>
      </c>
      <c r="J21" s="55">
        <f>'8.Spieltag'!$AG26</f>
        <v>0</v>
      </c>
      <c r="K21" s="55">
        <f>'9.Spieltag'!$AG26</f>
        <v>0</v>
      </c>
      <c r="L21" s="55">
        <f>'10.Spieltag'!$AG26</f>
        <v>0</v>
      </c>
      <c r="M21" s="55">
        <f>'11.Spieltag'!$AG26</f>
        <v>0</v>
      </c>
      <c r="N21" s="55">
        <f>'12.Spieltag'!$AG26</f>
        <v>0</v>
      </c>
      <c r="O21" s="55">
        <f>'13.Spieltag'!$AG26</f>
        <v>0</v>
      </c>
      <c r="P21" s="55">
        <f>'14.Spieltag'!$AG26</f>
        <v>0</v>
      </c>
      <c r="Q21" s="55">
        <f>'15.Spieltag'!$AG26</f>
        <v>0</v>
      </c>
      <c r="R21" s="55">
        <f>'16.Spieltag'!$AG26</f>
        <v>0</v>
      </c>
      <c r="S21" s="55">
        <f>'17.Spieltag'!$AG26</f>
        <v>0</v>
      </c>
      <c r="T21" s="55">
        <f>'18.Spieltag'!$AG26</f>
        <v>0</v>
      </c>
      <c r="U21" s="55">
        <f>'19.Spieltag'!$AG26</f>
        <v>0</v>
      </c>
      <c r="V21" s="55">
        <f>'20.Spieltag'!$AG26</f>
        <v>0</v>
      </c>
      <c r="W21" s="55">
        <f>'21.Spieltag'!$AG26</f>
        <v>0</v>
      </c>
      <c r="X21" s="55">
        <f>'22.Spieltag'!$AG26</f>
        <v>0</v>
      </c>
      <c r="Y21" s="55">
        <f>'23.Spieltag'!$AG26</f>
        <v>0</v>
      </c>
      <c r="Z21" s="55">
        <f>'24.Spieltag'!$AG26</f>
        <v>0</v>
      </c>
      <c r="AA21" s="55">
        <f>'25.Spieltag'!$AG26</f>
        <v>0</v>
      </c>
      <c r="AB21" s="55">
        <f>'26.Spieltag'!$AG26</f>
        <v>0</v>
      </c>
      <c r="AC21" s="55">
        <f>'27.Spieltag'!$AG26</f>
        <v>0</v>
      </c>
      <c r="AD21" s="55">
        <f>'28.Spieltag'!$AG26</f>
        <v>0</v>
      </c>
      <c r="AE21" s="55">
        <f>'29.Spieltag'!$AG26</f>
        <v>0</v>
      </c>
      <c r="AF21" s="55">
        <f>'30.Spieltag'!$AG26</f>
        <v>0</v>
      </c>
      <c r="AG21" s="55">
        <f>'31.Spieltag'!$AG26</f>
        <v>0</v>
      </c>
      <c r="AH21" s="55">
        <f>'32.Spieltag'!$AG26</f>
        <v>0</v>
      </c>
      <c r="AI21" s="55">
        <f>'33.Spieltag'!$AG26</f>
        <v>0</v>
      </c>
      <c r="AJ21" s="55">
        <f>'34.Spieltag'!$AG26</f>
        <v>0</v>
      </c>
      <c r="AK21" s="59">
        <f t="shared" ref="AK21:AK24" si="8">SUM(C21:AJ21)</f>
        <v>0</v>
      </c>
      <c r="AL21" s="58">
        <f t="shared" si="1"/>
        <v>0</v>
      </c>
      <c r="AM21" s="58">
        <f t="shared" si="2"/>
        <v>0</v>
      </c>
      <c r="AN21" s="58">
        <f t="shared" si="3"/>
        <v>0</v>
      </c>
      <c r="AO21" s="58">
        <f t="shared" si="4"/>
        <v>0</v>
      </c>
      <c r="AP21" s="59">
        <f t="shared" si="5"/>
        <v>0</v>
      </c>
      <c r="AQ21" s="63">
        <f t="shared" si="6"/>
        <v>0</v>
      </c>
      <c r="AS21" s="53">
        <v>19</v>
      </c>
      <c r="AT21" s="54"/>
      <c r="AU21" s="56"/>
    </row>
    <row r="22" spans="1:47" ht="14.25" x14ac:dyDescent="0.25">
      <c r="A22" s="55"/>
      <c r="B22" s="55">
        <f>'1.Spieltag'!B28</f>
        <v>0</v>
      </c>
      <c r="C22" s="55">
        <f>'1.Spieltag'!$AG27</f>
        <v>0</v>
      </c>
      <c r="D22" s="55">
        <f>'2.Spieltag '!$AG27</f>
        <v>0</v>
      </c>
      <c r="E22" s="55">
        <f>'3.Spieltag'!$AG27</f>
        <v>0</v>
      </c>
      <c r="F22" s="55">
        <f>'4.Spieltag'!$AG27</f>
        <v>0</v>
      </c>
      <c r="G22" s="55">
        <f>'5.Spieltag'!$AG27</f>
        <v>0</v>
      </c>
      <c r="H22" s="55">
        <f>'6.Spieltag'!$AG27</f>
        <v>0</v>
      </c>
      <c r="I22" s="55">
        <f>'7.Spieltag'!$AG27</f>
        <v>0</v>
      </c>
      <c r="J22" s="55">
        <f>'8.Spieltag'!$AG27</f>
        <v>0</v>
      </c>
      <c r="K22" s="55">
        <f>'9.Spieltag'!$AG27</f>
        <v>0</v>
      </c>
      <c r="L22" s="55">
        <f>'10.Spieltag'!$AG27</f>
        <v>0</v>
      </c>
      <c r="M22" s="55">
        <f>'11.Spieltag'!$AG27</f>
        <v>0</v>
      </c>
      <c r="N22" s="55">
        <f>'12.Spieltag'!$AG27</f>
        <v>0</v>
      </c>
      <c r="O22" s="55">
        <f>'13.Spieltag'!$AG27</f>
        <v>0</v>
      </c>
      <c r="P22" s="55">
        <f>'14.Spieltag'!$AG27</f>
        <v>0</v>
      </c>
      <c r="Q22" s="55">
        <f>'15.Spieltag'!$AG27</f>
        <v>0</v>
      </c>
      <c r="R22" s="55">
        <f>'16.Spieltag'!$AG27</f>
        <v>0</v>
      </c>
      <c r="S22" s="55">
        <f>'17.Spieltag'!$AG27</f>
        <v>0</v>
      </c>
      <c r="T22" s="55">
        <f>'18.Spieltag'!$AG27</f>
        <v>0</v>
      </c>
      <c r="U22" s="55">
        <f>'19.Spieltag'!$AG27</f>
        <v>0</v>
      </c>
      <c r="V22" s="55">
        <f>'20.Spieltag'!$AG27</f>
        <v>0</v>
      </c>
      <c r="W22" s="55">
        <f>'21.Spieltag'!$AG27</f>
        <v>0</v>
      </c>
      <c r="X22" s="55">
        <f>'22.Spieltag'!$AG27</f>
        <v>0</v>
      </c>
      <c r="Y22" s="55">
        <f>'23.Spieltag'!$AG27</f>
        <v>0</v>
      </c>
      <c r="Z22" s="55">
        <f>'24.Spieltag'!$AG27</f>
        <v>0</v>
      </c>
      <c r="AA22" s="55">
        <f>'25.Spieltag'!$AG27</f>
        <v>0</v>
      </c>
      <c r="AB22" s="55">
        <f>'26.Spieltag'!$AG27</f>
        <v>0</v>
      </c>
      <c r="AC22" s="55">
        <f>'27.Spieltag'!$AG27</f>
        <v>0</v>
      </c>
      <c r="AD22" s="55">
        <f>'28.Spieltag'!$AG27</f>
        <v>0</v>
      </c>
      <c r="AE22" s="55">
        <f>'29.Spieltag'!$AG27</f>
        <v>0</v>
      </c>
      <c r="AF22" s="55">
        <f>'30.Spieltag'!$AG27</f>
        <v>0</v>
      </c>
      <c r="AG22" s="55">
        <f>'31.Spieltag'!$AG27</f>
        <v>0</v>
      </c>
      <c r="AH22" s="55">
        <f>'32.Spieltag'!$AG27</f>
        <v>0</v>
      </c>
      <c r="AI22" s="55">
        <f>'33.Spieltag'!$AG27</f>
        <v>0</v>
      </c>
      <c r="AJ22" s="55">
        <f>'34.Spieltag'!$AG27</f>
        <v>0</v>
      </c>
      <c r="AK22" s="59">
        <f t="shared" si="8"/>
        <v>0</v>
      </c>
      <c r="AL22" s="58"/>
      <c r="AM22" s="58"/>
      <c r="AN22" s="58"/>
      <c r="AO22" s="58"/>
      <c r="AP22" s="59">
        <f t="shared" si="5"/>
        <v>0</v>
      </c>
      <c r="AQ22" s="63">
        <f t="shared" si="6"/>
        <v>0</v>
      </c>
      <c r="AS22" s="53">
        <v>20</v>
      </c>
      <c r="AT22" s="57"/>
      <c r="AU22" s="56"/>
    </row>
    <row r="23" spans="1:47" ht="14.25" x14ac:dyDescent="0.25">
      <c r="A23" s="55"/>
      <c r="B23" s="55">
        <f>'1.Spieltag'!B29</f>
        <v>0</v>
      </c>
      <c r="C23" s="55">
        <f>'1.Spieltag'!$AG28</f>
        <v>0</v>
      </c>
      <c r="D23" s="55">
        <f>'2.Spieltag '!$AG28</f>
        <v>0</v>
      </c>
      <c r="E23" s="55">
        <f>'3.Spieltag'!$AG28</f>
        <v>0</v>
      </c>
      <c r="F23" s="55">
        <f>'4.Spieltag'!$AG28</f>
        <v>0</v>
      </c>
      <c r="G23" s="55">
        <f>'5.Spieltag'!$AG28</f>
        <v>0</v>
      </c>
      <c r="H23" s="55">
        <f>'6.Spieltag'!$AG28</f>
        <v>0</v>
      </c>
      <c r="I23" s="55">
        <f>'7.Spieltag'!$AG28</f>
        <v>0</v>
      </c>
      <c r="J23" s="55">
        <f>'8.Spieltag'!$AG28</f>
        <v>0</v>
      </c>
      <c r="K23" s="55">
        <f>'9.Spieltag'!$AG28</f>
        <v>0</v>
      </c>
      <c r="L23" s="55">
        <f>'10.Spieltag'!$AG28</f>
        <v>0</v>
      </c>
      <c r="M23" s="55">
        <f>'11.Spieltag'!$AG28</f>
        <v>0</v>
      </c>
      <c r="N23" s="55">
        <f>'12.Spieltag'!$AG28</f>
        <v>0</v>
      </c>
      <c r="O23" s="55">
        <f>'13.Spieltag'!$AG28</f>
        <v>0</v>
      </c>
      <c r="P23" s="55">
        <f>'14.Spieltag'!$AG28</f>
        <v>0</v>
      </c>
      <c r="Q23" s="55">
        <f>'15.Spieltag'!$AG28</f>
        <v>0</v>
      </c>
      <c r="R23" s="55">
        <f>'16.Spieltag'!$AG28</f>
        <v>0</v>
      </c>
      <c r="S23" s="55">
        <f>'17.Spieltag'!$AG28</f>
        <v>0</v>
      </c>
      <c r="T23" s="55">
        <f>'18.Spieltag'!$AG28</f>
        <v>0</v>
      </c>
      <c r="U23" s="55">
        <f>'19.Spieltag'!$AG28</f>
        <v>0</v>
      </c>
      <c r="V23" s="55">
        <f>'20.Spieltag'!$AG28</f>
        <v>0</v>
      </c>
      <c r="W23" s="55">
        <f>'21.Spieltag'!$AG28</f>
        <v>0</v>
      </c>
      <c r="X23" s="55">
        <f>'22.Spieltag'!$AG28</f>
        <v>0</v>
      </c>
      <c r="Y23" s="55">
        <f>'23.Spieltag'!$AG28</f>
        <v>0</v>
      </c>
      <c r="Z23" s="55">
        <f>'24.Spieltag'!$AG28</f>
        <v>0</v>
      </c>
      <c r="AA23" s="55">
        <f>'25.Spieltag'!$AG28</f>
        <v>0</v>
      </c>
      <c r="AB23" s="55">
        <f>'26.Spieltag'!$AG28</f>
        <v>0</v>
      </c>
      <c r="AC23" s="55">
        <f>'27.Spieltag'!$AG28</f>
        <v>0</v>
      </c>
      <c r="AD23" s="55">
        <f>'28.Spieltag'!$AG28</f>
        <v>0</v>
      </c>
      <c r="AE23" s="55">
        <f>'29.Spieltag'!$AG28</f>
        <v>0</v>
      </c>
      <c r="AF23" s="55">
        <f>'30.Spieltag'!$AG28</f>
        <v>0</v>
      </c>
      <c r="AG23" s="55">
        <f>'31.Spieltag'!$AG28</f>
        <v>0</v>
      </c>
      <c r="AH23" s="55">
        <f>'32.Spieltag'!$AG28</f>
        <v>0</v>
      </c>
      <c r="AI23" s="55">
        <f>'33.Spieltag'!$AG28</f>
        <v>0</v>
      </c>
      <c r="AJ23" s="55">
        <f>'34.Spieltag'!$AG28</f>
        <v>0</v>
      </c>
      <c r="AK23" s="59">
        <f t="shared" si="8"/>
        <v>0</v>
      </c>
      <c r="AL23" s="58">
        <f t="shared" si="1"/>
        <v>0</v>
      </c>
      <c r="AM23" s="58">
        <f t="shared" si="2"/>
        <v>0</v>
      </c>
      <c r="AN23" s="58">
        <f t="shared" si="3"/>
        <v>0</v>
      </c>
      <c r="AO23" s="58">
        <f t="shared" si="4"/>
        <v>0</v>
      </c>
      <c r="AP23" s="59">
        <f t="shared" si="5"/>
        <v>0</v>
      </c>
      <c r="AQ23" s="63">
        <f t="shared" si="6"/>
        <v>0</v>
      </c>
      <c r="AS23" s="53">
        <v>21</v>
      </c>
      <c r="AT23" s="54"/>
      <c r="AU23" s="56"/>
    </row>
    <row r="24" spans="1:47" ht="14.25" x14ac:dyDescent="0.25">
      <c r="A24" s="55"/>
      <c r="B24" s="55">
        <f>'1.Spieltag'!B30</f>
        <v>0</v>
      </c>
      <c r="C24" s="55">
        <f>'1.Spieltag'!$AG29</f>
        <v>0</v>
      </c>
      <c r="D24" s="55">
        <f>'2.Spieltag '!$AG29</f>
        <v>0</v>
      </c>
      <c r="E24" s="55">
        <f>'3.Spieltag'!$AG29</f>
        <v>0</v>
      </c>
      <c r="F24" s="55">
        <f>'4.Spieltag'!$AG29</f>
        <v>0</v>
      </c>
      <c r="G24" s="55">
        <f>'5.Spieltag'!$AG29</f>
        <v>0</v>
      </c>
      <c r="H24" s="55">
        <f>'6.Spieltag'!$AG29</f>
        <v>0</v>
      </c>
      <c r="I24" s="55">
        <f>'7.Spieltag'!$AG29</f>
        <v>0</v>
      </c>
      <c r="J24" s="55">
        <f>'8.Spieltag'!$AG29</f>
        <v>0</v>
      </c>
      <c r="K24" s="55">
        <f>'9.Spieltag'!$AG29</f>
        <v>0</v>
      </c>
      <c r="L24" s="55">
        <f>'10.Spieltag'!$AG29</f>
        <v>0</v>
      </c>
      <c r="M24" s="55">
        <f>'11.Spieltag'!$AG29</f>
        <v>0</v>
      </c>
      <c r="N24" s="55">
        <f>'12.Spieltag'!$AG29</f>
        <v>0</v>
      </c>
      <c r="O24" s="55">
        <f>'13.Spieltag'!$AG29</f>
        <v>0</v>
      </c>
      <c r="P24" s="55">
        <f>'14.Spieltag'!$AG29</f>
        <v>0</v>
      </c>
      <c r="Q24" s="55">
        <f>'15.Spieltag'!$AG29</f>
        <v>0</v>
      </c>
      <c r="R24" s="55">
        <f>'16.Spieltag'!$AG29</f>
        <v>0</v>
      </c>
      <c r="S24" s="55">
        <f>'17.Spieltag'!$AG29</f>
        <v>0</v>
      </c>
      <c r="T24" s="55">
        <f>'18.Spieltag'!$AG29</f>
        <v>0</v>
      </c>
      <c r="U24" s="55">
        <f>'19.Spieltag'!$AG29</f>
        <v>0</v>
      </c>
      <c r="V24" s="55">
        <f>'20.Spieltag'!$AG29</f>
        <v>0</v>
      </c>
      <c r="W24" s="55">
        <f>'21.Spieltag'!$AG29</f>
        <v>0</v>
      </c>
      <c r="X24" s="55">
        <f>'22.Spieltag'!$AG29</f>
        <v>0</v>
      </c>
      <c r="Y24" s="55">
        <f>'23.Spieltag'!$AG29</f>
        <v>0</v>
      </c>
      <c r="Z24" s="55">
        <f>'24.Spieltag'!$AG29</f>
        <v>0</v>
      </c>
      <c r="AA24" s="55">
        <f>'25.Spieltag'!$AG29</f>
        <v>0</v>
      </c>
      <c r="AB24" s="55">
        <f>'26.Spieltag'!$AG29</f>
        <v>0</v>
      </c>
      <c r="AC24" s="55">
        <f>'27.Spieltag'!$AG29</f>
        <v>0</v>
      </c>
      <c r="AD24" s="55">
        <f>'28.Spieltag'!$AG29</f>
        <v>0</v>
      </c>
      <c r="AE24" s="55">
        <f>'29.Spieltag'!$AG29</f>
        <v>0</v>
      </c>
      <c r="AF24" s="55">
        <f>'30.Spieltag'!$AG29</f>
        <v>0</v>
      </c>
      <c r="AG24" s="55">
        <f>'31.Spieltag'!$AG29</f>
        <v>0</v>
      </c>
      <c r="AH24" s="55">
        <f>'32.Spieltag'!$AG29</f>
        <v>0</v>
      </c>
      <c r="AI24" s="55">
        <f>'33.Spieltag'!$AG29</f>
        <v>0</v>
      </c>
      <c r="AJ24" s="55">
        <f>'34.Spieltag'!$AG29</f>
        <v>0</v>
      </c>
      <c r="AK24" s="59">
        <f t="shared" si="8"/>
        <v>0</v>
      </c>
      <c r="AL24" s="58">
        <f t="shared" si="1"/>
        <v>0</v>
      </c>
      <c r="AM24" s="58">
        <f t="shared" si="2"/>
        <v>0</v>
      </c>
      <c r="AN24" s="58">
        <f t="shared" si="3"/>
        <v>0</v>
      </c>
      <c r="AO24" s="58">
        <f t="shared" si="4"/>
        <v>0</v>
      </c>
      <c r="AP24" s="59">
        <f t="shared" si="5"/>
        <v>0</v>
      </c>
      <c r="AQ24" s="63">
        <f t="shared" si="6"/>
        <v>0</v>
      </c>
      <c r="AS24" s="53">
        <v>22</v>
      </c>
      <c r="AT24" s="54"/>
      <c r="AU24" s="56"/>
    </row>
    <row r="25" spans="1:47" x14ac:dyDescent="0.2">
      <c r="AS25" s="53">
        <v>23</v>
      </c>
      <c r="AT25" s="57"/>
      <c r="AU25" s="54"/>
    </row>
    <row r="26" spans="1:47" x14ac:dyDescent="0.2">
      <c r="AS26" s="53">
        <v>24</v>
      </c>
      <c r="AT26" s="54"/>
      <c r="AU26" s="54"/>
    </row>
    <row r="27" spans="1:47" x14ac:dyDescent="0.2">
      <c r="AS27" s="53">
        <v>25</v>
      </c>
      <c r="AT27" s="54"/>
      <c r="AU27" s="54"/>
    </row>
    <row r="28" spans="1:47" x14ac:dyDescent="0.2">
      <c r="C28" s="64">
        <f t="shared" ref="C28:AP28" si="9">SUM(C5:C24)</f>
        <v>118</v>
      </c>
      <c r="D28" s="64">
        <f t="shared" si="9"/>
        <v>234</v>
      </c>
      <c r="E28" s="64">
        <f t="shared" si="9"/>
        <v>98</v>
      </c>
      <c r="F28" s="64">
        <f t="shared" si="9"/>
        <v>166</v>
      </c>
      <c r="G28" s="64">
        <f t="shared" si="9"/>
        <v>168</v>
      </c>
      <c r="H28" s="64">
        <f t="shared" si="9"/>
        <v>273</v>
      </c>
      <c r="I28" s="64">
        <f t="shared" si="9"/>
        <v>86</v>
      </c>
      <c r="J28" s="64">
        <f t="shared" si="9"/>
        <v>143</v>
      </c>
      <c r="K28" s="64">
        <f t="shared" si="9"/>
        <v>68</v>
      </c>
      <c r="L28" s="64">
        <f t="shared" si="9"/>
        <v>152</v>
      </c>
      <c r="M28" s="64">
        <f t="shared" si="9"/>
        <v>215</v>
      </c>
      <c r="N28" s="64">
        <f t="shared" si="9"/>
        <v>675</v>
      </c>
      <c r="O28" s="64">
        <f t="shared" si="9"/>
        <v>675</v>
      </c>
      <c r="P28" s="64">
        <f t="shared" si="9"/>
        <v>675</v>
      </c>
      <c r="Q28" s="64">
        <f t="shared" si="9"/>
        <v>675</v>
      </c>
      <c r="R28" s="64">
        <f t="shared" si="9"/>
        <v>675</v>
      </c>
      <c r="S28" s="64">
        <f t="shared" si="9"/>
        <v>675</v>
      </c>
      <c r="T28" s="64">
        <f t="shared" si="9"/>
        <v>675</v>
      </c>
      <c r="U28" s="64">
        <f t="shared" si="9"/>
        <v>675</v>
      </c>
      <c r="V28" s="64">
        <f t="shared" si="9"/>
        <v>675</v>
      </c>
      <c r="W28" s="64">
        <f t="shared" si="9"/>
        <v>675</v>
      </c>
      <c r="X28" s="64">
        <f t="shared" si="9"/>
        <v>675</v>
      </c>
      <c r="Y28" s="64">
        <f t="shared" si="9"/>
        <v>675</v>
      </c>
      <c r="Z28" s="64">
        <f t="shared" si="9"/>
        <v>675</v>
      </c>
      <c r="AA28" s="64">
        <f t="shared" si="9"/>
        <v>675</v>
      </c>
      <c r="AB28" s="64">
        <f t="shared" si="9"/>
        <v>675</v>
      </c>
      <c r="AC28" s="64">
        <f t="shared" si="9"/>
        <v>675</v>
      </c>
      <c r="AD28" s="64">
        <f t="shared" si="9"/>
        <v>675</v>
      </c>
      <c r="AE28" s="64">
        <f t="shared" si="9"/>
        <v>675</v>
      </c>
      <c r="AF28" s="64">
        <f t="shared" si="9"/>
        <v>675</v>
      </c>
      <c r="AG28" s="64">
        <f t="shared" si="9"/>
        <v>675</v>
      </c>
      <c r="AH28" s="64">
        <f t="shared" si="9"/>
        <v>675</v>
      </c>
      <c r="AI28" s="64">
        <f t="shared" si="9"/>
        <v>675</v>
      </c>
      <c r="AJ28" s="64">
        <f t="shared" si="9"/>
        <v>675</v>
      </c>
      <c r="AK28" s="64">
        <f t="shared" si="9"/>
        <v>17246</v>
      </c>
      <c r="AL28" s="64">
        <f t="shared" si="9"/>
        <v>30</v>
      </c>
      <c r="AM28" s="64">
        <f t="shared" si="9"/>
        <v>59</v>
      </c>
      <c r="AN28" s="64">
        <f t="shared" si="9"/>
        <v>84</v>
      </c>
      <c r="AO28" s="64">
        <f t="shared" si="9"/>
        <v>108</v>
      </c>
      <c r="AP28" s="64">
        <f t="shared" si="9"/>
        <v>16965</v>
      </c>
      <c r="AQ28" s="64">
        <f>SUM(AQ4:AQ24)</f>
        <v>302</v>
      </c>
      <c r="AS28" s="53">
        <v>26</v>
      </c>
      <c r="AT28" s="54"/>
      <c r="AU28" s="54"/>
    </row>
    <row r="29" spans="1:47" x14ac:dyDescent="0.2">
      <c r="AS29" s="53">
        <v>27</v>
      </c>
      <c r="AT29" s="54"/>
      <c r="AU29" s="54"/>
    </row>
    <row r="30" spans="1:47" x14ac:dyDescent="0.2">
      <c r="AS30" s="53">
        <v>28</v>
      </c>
      <c r="AT30" s="54"/>
      <c r="AU30" s="54"/>
    </row>
    <row r="31" spans="1:47" x14ac:dyDescent="0.2">
      <c r="AS31" s="53">
        <v>29</v>
      </c>
      <c r="AT31" s="54"/>
      <c r="AU31" s="54"/>
    </row>
    <row r="32" spans="1:47" x14ac:dyDescent="0.2">
      <c r="AS32" s="53">
        <v>30</v>
      </c>
      <c r="AT32" s="54"/>
      <c r="AU32" s="54"/>
    </row>
    <row r="33" spans="1:47" ht="14.25" x14ac:dyDescent="0.25">
      <c r="A33" s="55"/>
      <c r="B33" s="55"/>
      <c r="C33" s="55"/>
      <c r="D33" s="55"/>
      <c r="E33" s="55"/>
      <c r="F33" s="55"/>
      <c r="G33" s="55"/>
      <c r="H33" s="55"/>
      <c r="I33" s="55"/>
      <c r="J33" s="55"/>
      <c r="K33" s="55"/>
      <c r="L33" s="55"/>
      <c r="M33" s="55"/>
      <c r="N33" s="55"/>
      <c r="O33" s="55"/>
      <c r="P33" s="55"/>
      <c r="Q33" s="55"/>
      <c r="R33" s="55"/>
      <c r="S33" s="55"/>
      <c r="T33" s="55"/>
      <c r="U33" s="55"/>
      <c r="V33" s="55"/>
      <c r="W33" s="55"/>
      <c r="X33" s="55"/>
      <c r="Y33" s="55"/>
      <c r="Z33" s="55"/>
      <c r="AA33" s="55"/>
      <c r="AB33" s="55"/>
      <c r="AC33" s="55"/>
      <c r="AD33" s="55"/>
      <c r="AE33" s="55"/>
      <c r="AF33" s="55"/>
      <c r="AG33" s="55"/>
      <c r="AH33" s="55"/>
      <c r="AI33" s="55"/>
      <c r="AJ33" s="55"/>
      <c r="AK33" s="59"/>
      <c r="AL33" s="58"/>
      <c r="AM33" s="58"/>
      <c r="AN33" s="58"/>
      <c r="AO33" s="58"/>
      <c r="AP33" s="59"/>
      <c r="AS33" s="53">
        <v>31</v>
      </c>
      <c r="AT33" s="54"/>
      <c r="AU33" s="54"/>
    </row>
    <row r="34" spans="1:47" x14ac:dyDescent="0.2">
      <c r="AS34" s="53">
        <v>32</v>
      </c>
      <c r="AT34" s="54"/>
      <c r="AU34" s="54"/>
    </row>
    <row r="35" spans="1:47" x14ac:dyDescent="0.2">
      <c r="AS35" s="53">
        <v>33</v>
      </c>
      <c r="AT35" s="54"/>
      <c r="AU35" s="54"/>
    </row>
    <row r="36" spans="1:47" x14ac:dyDescent="0.2">
      <c r="AS36" s="53">
        <v>34</v>
      </c>
      <c r="AT36" s="54"/>
      <c r="AU36" s="54"/>
    </row>
  </sheetData>
  <sortState xmlns:xlrd2="http://schemas.microsoft.com/office/spreadsheetml/2017/richdata2" ref="B3:AK24">
    <sortCondition ref="B3:B24"/>
  </sortState>
  <conditionalFormatting sqref="A3:A24 A33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C33:AJ33 C3:AJ24">
    <cfRule type="top10" dxfId="88" priority="3" bottom="1" rank="4"/>
  </conditionalFormatting>
  <conditionalFormatting sqref="AU3:AU36">
    <cfRule type="top10" dxfId="87" priority="1" rank="1"/>
  </conditionalFormatting>
  <pageMargins left="0.7" right="0.7" top="0.78740157499999996" bottom="0.78740157499999996" header="0.3" footer="0.3"/>
  <pageSetup paperSize="9" orientation="portrait" horizontalDpi="0" verticalDpi="0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pageSetUpPr fitToPage="1"/>
  </sheetPr>
  <dimension ref="A1:AO104"/>
  <sheetViews>
    <sheetView topLeftCell="A10" workbookViewId="0">
      <selection activeCell="AC8" sqref="E8:AC24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C1" s="16" t="s">
        <v>72</v>
      </c>
      <c r="F1" s="16" t="s">
        <v>74</v>
      </c>
      <c r="H1" s="1"/>
      <c r="I1" s="16" t="s">
        <v>75</v>
      </c>
      <c r="L1" s="16" t="s">
        <v>77</v>
      </c>
      <c r="O1" s="16" t="s">
        <v>79</v>
      </c>
      <c r="R1" s="16" t="s">
        <v>81</v>
      </c>
      <c r="U1" s="16" t="s">
        <v>83</v>
      </c>
      <c r="X1" s="16" t="s">
        <v>85</v>
      </c>
      <c r="AA1" s="16" t="s">
        <v>87</v>
      </c>
      <c r="AD1" s="16"/>
      <c r="AE1" s="65"/>
      <c r="AF1" s="65"/>
      <c r="AK1" s="31"/>
    </row>
    <row r="2" spans="1:41" ht="12" x14ac:dyDescent="0.2">
      <c r="B2" s="16"/>
      <c r="F2" s="1"/>
      <c r="AA2" s="13"/>
      <c r="AD2" s="16"/>
      <c r="AE2" s="66"/>
      <c r="AF2" s="66"/>
    </row>
    <row r="3" spans="1:41" ht="12" x14ac:dyDescent="0.2">
      <c r="B3" s="16"/>
      <c r="C3" s="16" t="s">
        <v>73</v>
      </c>
      <c r="F3" s="16" t="s">
        <v>67</v>
      </c>
      <c r="H3" s="1"/>
      <c r="I3" s="16" t="s">
        <v>76</v>
      </c>
      <c r="L3" s="16" t="s">
        <v>78</v>
      </c>
      <c r="O3" s="16" t="s">
        <v>80</v>
      </c>
      <c r="R3" s="16" t="s">
        <v>82</v>
      </c>
      <c r="U3" s="16" t="s">
        <v>84</v>
      </c>
      <c r="X3" s="16" t="s">
        <v>86</v>
      </c>
      <c r="AA3" s="16" t="s">
        <v>11</v>
      </c>
      <c r="AD3" s="16"/>
      <c r="AE3" s="65"/>
      <c r="AF3" s="65"/>
    </row>
    <row r="4" spans="1:41" ht="16.5" thickBot="1" x14ac:dyDescent="0.3">
      <c r="A4" s="2" t="s">
        <v>31</v>
      </c>
      <c r="B4" s="16"/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</v>
      </c>
      <c r="B8" s="20" t="str">
        <f>'13.Spieltag'!B8</f>
        <v>Delze1312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9">E8+H8+K8+N8+Q8+T8+W8+Z8+AC8+AF8</f>
        <v>45</v>
      </c>
      <c r="AH8" s="21">
        <f>'17.Spieltag'!AJ8</f>
        <v>426</v>
      </c>
      <c r="AI8" s="28">
        <f>'17.Spieltag'!AK8</f>
        <v>1</v>
      </c>
      <c r="AJ8" s="23">
        <f t="shared" ref="AJ8:AJ19" si="10">AG8+AH8</f>
        <v>471</v>
      </c>
      <c r="AK8" s="24">
        <f t="shared" ref="AK8:AK24" si="11">RANK(AJ8,$AJ$8:$AJ$26)</f>
        <v>1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'13.Spieltag'!B9</f>
        <v>Master1</v>
      </c>
      <c r="C9" s="17"/>
      <c r="D9" s="18"/>
      <c r="E9" s="19" t="str">
        <f t="shared" ref="E9:E24" si="12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4" si="13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4" si="14">IF(OR(EXACT($I$7,I9)*(EXACT($J$7,J9)))=TRUE,$AO$9,IF(($J$7-$I$7=J9-I9),$AO$8,IF(OR(EXACT($I$7&gt;$J$7,I9&gt;J9)*EXACT($I$7=$J$7,I9=J9)*EXACT($I$7&lt;$J$7,I9&lt;J9)),$AO$7,0)))</f>
        <v>5</v>
      </c>
      <c r="L9" s="17"/>
      <c r="M9" s="18"/>
      <c r="N9" s="19" t="str">
        <f t="shared" ref="N9:N24" si="15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4" si="16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4" si="17">IF(OR(EXACT($R$7,R9)*(EXACT($S$7,S9)))=TRUE,$AO$9,IF(($S$7-$R$7=S9-R9),$AO$8,IF(OR(EXACT($R$7&gt;$S$7,R9&gt;S9)*EXACT($R$7=$S$7,R9=S9)*EXACT($R$7&lt;$S$7,R9&lt;S9)),$AO$7,0)))</f>
        <v>5</v>
      </c>
      <c r="U9" s="17"/>
      <c r="V9" s="18"/>
      <c r="W9" s="19" t="str">
        <f t="shared" ref="W9:W24" si="18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4" si="19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4" si="20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9"/>
        <v>45</v>
      </c>
      <c r="AH9" s="21">
        <f>'17.Spieltag'!AJ9</f>
        <v>416</v>
      </c>
      <c r="AI9" s="28">
        <f>'17.Spieltag'!AK9</f>
        <v>2</v>
      </c>
      <c r="AJ9" s="23">
        <f t="shared" si="10"/>
        <v>461</v>
      </c>
      <c r="AK9" s="24">
        <f t="shared" si="11"/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3</v>
      </c>
      <c r="B10" s="20" t="str">
        <f>'13.Spieltag'!B10</f>
        <v>Franzi04</v>
      </c>
      <c r="C10" s="17"/>
      <c r="D10" s="18"/>
      <c r="E10" s="19" t="str">
        <f t="shared" si="12"/>
        <v>5</v>
      </c>
      <c r="F10" s="17"/>
      <c r="G10" s="18"/>
      <c r="H10" s="19" t="str">
        <f t="shared" si="13"/>
        <v>5</v>
      </c>
      <c r="I10" s="17"/>
      <c r="J10" s="18"/>
      <c r="K10" s="19" t="str">
        <f t="shared" si="14"/>
        <v>5</v>
      </c>
      <c r="L10" s="17"/>
      <c r="M10" s="18"/>
      <c r="N10" s="19" t="str">
        <f t="shared" si="15"/>
        <v>5</v>
      </c>
      <c r="O10" s="17"/>
      <c r="P10" s="18"/>
      <c r="Q10" s="19" t="str">
        <f t="shared" si="16"/>
        <v>5</v>
      </c>
      <c r="R10" s="17"/>
      <c r="S10" s="18"/>
      <c r="T10" s="19" t="str">
        <f t="shared" si="17"/>
        <v>5</v>
      </c>
      <c r="U10" s="17"/>
      <c r="V10" s="18"/>
      <c r="W10" s="19" t="str">
        <f t="shared" si="18"/>
        <v>5</v>
      </c>
      <c r="X10" s="17"/>
      <c r="Y10" s="18"/>
      <c r="Z10" s="19" t="str">
        <f t="shared" si="19"/>
        <v>5</v>
      </c>
      <c r="AA10" s="17"/>
      <c r="AB10" s="18"/>
      <c r="AC10" s="19" t="str">
        <f t="shared" si="20"/>
        <v>5</v>
      </c>
      <c r="AD10" s="27"/>
      <c r="AE10" s="25"/>
      <c r="AF10" s="19"/>
      <c r="AG10" s="20">
        <f t="shared" si="9"/>
        <v>45</v>
      </c>
      <c r="AH10" s="21">
        <f>'17.Spieltag'!AJ10</f>
        <v>409</v>
      </c>
      <c r="AI10" s="28">
        <f>'17.Spieltag'!AK10</f>
        <v>3</v>
      </c>
      <c r="AJ10" s="23">
        <f t="shared" si="10"/>
        <v>454</v>
      </c>
      <c r="AK10" s="24">
        <f t="shared" si="11"/>
        <v>3</v>
      </c>
      <c r="AL10" s="72"/>
    </row>
    <row r="11" spans="1:41" ht="24.95" customHeight="1" thickBot="1" x14ac:dyDescent="0.25">
      <c r="A11" s="28">
        <f t="shared" si="0"/>
        <v>4</v>
      </c>
      <c r="B11" s="20" t="str">
        <f>'13.Spieltag'!B11</f>
        <v>Mike04</v>
      </c>
      <c r="C11" s="17"/>
      <c r="D11" s="18"/>
      <c r="E11" s="19" t="str">
        <f t="shared" si="12"/>
        <v>5</v>
      </c>
      <c r="F11" s="17"/>
      <c r="G11" s="18"/>
      <c r="H11" s="19" t="str">
        <f t="shared" si="13"/>
        <v>5</v>
      </c>
      <c r="I11" s="17"/>
      <c r="J11" s="18"/>
      <c r="K11" s="19" t="str">
        <f t="shared" si="14"/>
        <v>5</v>
      </c>
      <c r="L11" s="17"/>
      <c r="M11" s="18"/>
      <c r="N11" s="19" t="str">
        <f t="shared" si="15"/>
        <v>5</v>
      </c>
      <c r="O11" s="17"/>
      <c r="P11" s="18"/>
      <c r="Q11" s="19" t="str">
        <f t="shared" si="16"/>
        <v>5</v>
      </c>
      <c r="R11" s="17"/>
      <c r="S11" s="18"/>
      <c r="T11" s="19" t="str">
        <f t="shared" si="17"/>
        <v>5</v>
      </c>
      <c r="U11" s="17"/>
      <c r="V11" s="18"/>
      <c r="W11" s="19" t="str">
        <f t="shared" si="18"/>
        <v>5</v>
      </c>
      <c r="X11" s="17"/>
      <c r="Y11" s="18"/>
      <c r="Z11" s="19" t="str">
        <f t="shared" si="19"/>
        <v>5</v>
      </c>
      <c r="AA11" s="17"/>
      <c r="AB11" s="18"/>
      <c r="AC11" s="19" t="str">
        <f t="shared" si="20"/>
        <v>5</v>
      </c>
      <c r="AD11" s="27"/>
      <c r="AE11" s="25"/>
      <c r="AF11" s="19"/>
      <c r="AG11" s="20">
        <f t="shared" si="9"/>
        <v>45</v>
      </c>
      <c r="AH11" s="21">
        <f>'17.Spieltag'!AJ11</f>
        <v>408</v>
      </c>
      <c r="AI11" s="28">
        <f>'17.Spieltag'!AK11</f>
        <v>4</v>
      </c>
      <c r="AJ11" s="23">
        <f t="shared" si="10"/>
        <v>453</v>
      </c>
      <c r="AK11" s="24">
        <f t="shared" si="11"/>
        <v>4</v>
      </c>
      <c r="AL11" s="1"/>
    </row>
    <row r="12" spans="1:41" ht="24.95" customHeight="1" thickBot="1" x14ac:dyDescent="0.25">
      <c r="A12" s="28">
        <f t="shared" si="0"/>
        <v>5</v>
      </c>
      <c r="B12" s="20" t="str">
        <f>'13.Spieltag'!B12</f>
        <v>Tanja04</v>
      </c>
      <c r="C12" s="17"/>
      <c r="D12" s="18"/>
      <c r="E12" s="19" t="str">
        <f t="shared" si="12"/>
        <v>5</v>
      </c>
      <c r="F12" s="17"/>
      <c r="G12" s="18"/>
      <c r="H12" s="19" t="str">
        <f t="shared" si="13"/>
        <v>5</v>
      </c>
      <c r="I12" s="17"/>
      <c r="J12" s="18"/>
      <c r="K12" s="19" t="str">
        <f t="shared" si="14"/>
        <v>5</v>
      </c>
      <c r="L12" s="17"/>
      <c r="M12" s="18"/>
      <c r="N12" s="19" t="str">
        <f t="shared" si="15"/>
        <v>5</v>
      </c>
      <c r="O12" s="17"/>
      <c r="P12" s="18"/>
      <c r="Q12" s="19" t="str">
        <f t="shared" si="16"/>
        <v>5</v>
      </c>
      <c r="R12" s="17"/>
      <c r="S12" s="18"/>
      <c r="T12" s="19" t="str">
        <f t="shared" si="17"/>
        <v>5</v>
      </c>
      <c r="U12" s="17"/>
      <c r="V12" s="18"/>
      <c r="W12" s="19" t="str">
        <f t="shared" si="18"/>
        <v>5</v>
      </c>
      <c r="X12" s="17"/>
      <c r="Y12" s="18"/>
      <c r="Z12" s="19" t="str">
        <f t="shared" si="19"/>
        <v>5</v>
      </c>
      <c r="AA12" s="17"/>
      <c r="AB12" s="18"/>
      <c r="AC12" s="19" t="str">
        <f t="shared" si="20"/>
        <v>5</v>
      </c>
      <c r="AD12" s="26"/>
      <c r="AE12" s="25"/>
      <c r="AF12" s="19"/>
      <c r="AG12" s="20">
        <f t="shared" si="9"/>
        <v>45</v>
      </c>
      <c r="AH12" s="21">
        <f>'17.Spieltag'!AJ12</f>
        <v>406</v>
      </c>
      <c r="AI12" s="28">
        <f>'17.Spieltag'!AK12</f>
        <v>5</v>
      </c>
      <c r="AJ12" s="23">
        <f t="shared" si="10"/>
        <v>451</v>
      </c>
      <c r="AK12" s="24">
        <f t="shared" si="11"/>
        <v>5</v>
      </c>
      <c r="AL12" s="1"/>
    </row>
    <row r="13" spans="1:41" ht="24.95" customHeight="1" thickBot="1" x14ac:dyDescent="0.25">
      <c r="A13" s="28">
        <f t="shared" si="0"/>
        <v>6</v>
      </c>
      <c r="B13" s="78" t="str">
        <f>'13.Spieltag'!B13</f>
        <v>shiny</v>
      </c>
      <c r="C13" s="17"/>
      <c r="D13" s="18"/>
      <c r="E13" s="19" t="str">
        <f t="shared" si="12"/>
        <v>5</v>
      </c>
      <c r="F13" s="17"/>
      <c r="G13" s="18"/>
      <c r="H13" s="19" t="str">
        <f t="shared" si="13"/>
        <v>5</v>
      </c>
      <c r="I13" s="17"/>
      <c r="J13" s="18"/>
      <c r="K13" s="19" t="str">
        <f t="shared" si="14"/>
        <v>5</v>
      </c>
      <c r="L13" s="17"/>
      <c r="M13" s="18"/>
      <c r="N13" s="19" t="str">
        <f t="shared" si="15"/>
        <v>5</v>
      </c>
      <c r="O13" s="17"/>
      <c r="P13" s="18"/>
      <c r="Q13" s="19" t="str">
        <f t="shared" si="16"/>
        <v>5</v>
      </c>
      <c r="R13" s="17"/>
      <c r="S13" s="18"/>
      <c r="T13" s="19" t="str">
        <f t="shared" si="17"/>
        <v>5</v>
      </c>
      <c r="U13" s="17"/>
      <c r="V13" s="18"/>
      <c r="W13" s="19" t="str">
        <f t="shared" si="18"/>
        <v>5</v>
      </c>
      <c r="X13" s="17"/>
      <c r="Y13" s="18"/>
      <c r="Z13" s="19" t="str">
        <f t="shared" si="19"/>
        <v>5</v>
      </c>
      <c r="AA13" s="17"/>
      <c r="AB13" s="18"/>
      <c r="AC13" s="19" t="str">
        <f t="shared" si="20"/>
        <v>5</v>
      </c>
      <c r="AD13" s="27"/>
      <c r="AE13" s="25"/>
      <c r="AF13" s="19"/>
      <c r="AG13" s="20">
        <f t="shared" si="9"/>
        <v>45</v>
      </c>
      <c r="AH13" s="21">
        <f>'17.Spieltag'!AJ13</f>
        <v>405</v>
      </c>
      <c r="AI13" s="28">
        <f>'17.Spieltag'!AK13</f>
        <v>6</v>
      </c>
      <c r="AJ13" s="23">
        <f t="shared" si="10"/>
        <v>450</v>
      </c>
      <c r="AK13" s="24">
        <f t="shared" si="11"/>
        <v>6</v>
      </c>
      <c r="AL13" s="1"/>
    </row>
    <row r="14" spans="1:41" ht="24.95" customHeight="1" thickBot="1" x14ac:dyDescent="0.25">
      <c r="A14" s="28">
        <f t="shared" si="0"/>
        <v>7</v>
      </c>
      <c r="B14" s="20" t="str">
        <f>'13.Spieltag'!B14</f>
        <v>UltraGE</v>
      </c>
      <c r="C14" s="17"/>
      <c r="D14" s="18"/>
      <c r="E14" s="19" t="str">
        <f t="shared" si="12"/>
        <v>5</v>
      </c>
      <c r="F14" s="17"/>
      <c r="G14" s="18"/>
      <c r="H14" s="19" t="str">
        <f t="shared" si="13"/>
        <v>5</v>
      </c>
      <c r="I14" s="17"/>
      <c r="J14" s="18"/>
      <c r="K14" s="19" t="str">
        <f t="shared" si="14"/>
        <v>5</v>
      </c>
      <c r="L14" s="17"/>
      <c r="M14" s="18"/>
      <c r="N14" s="19" t="str">
        <f t="shared" si="15"/>
        <v>5</v>
      </c>
      <c r="O14" s="17"/>
      <c r="P14" s="18"/>
      <c r="Q14" s="19" t="str">
        <f t="shared" si="16"/>
        <v>5</v>
      </c>
      <c r="R14" s="17"/>
      <c r="S14" s="18"/>
      <c r="T14" s="19" t="str">
        <f t="shared" si="17"/>
        <v>5</v>
      </c>
      <c r="U14" s="17"/>
      <c r="V14" s="18"/>
      <c r="W14" s="19" t="str">
        <f t="shared" si="18"/>
        <v>5</v>
      </c>
      <c r="X14" s="17"/>
      <c r="Y14" s="18"/>
      <c r="Z14" s="19" t="str">
        <f t="shared" si="19"/>
        <v>5</v>
      </c>
      <c r="AA14" s="17"/>
      <c r="AB14" s="18"/>
      <c r="AC14" s="19" t="str">
        <f t="shared" si="20"/>
        <v>5</v>
      </c>
      <c r="AD14" s="27"/>
      <c r="AE14" s="25"/>
      <c r="AF14" s="19"/>
      <c r="AG14" s="20">
        <f t="shared" si="9"/>
        <v>45</v>
      </c>
      <c r="AH14" s="21">
        <f>'17.Spieltag'!AJ14</f>
        <v>404</v>
      </c>
      <c r="AI14" s="28">
        <f>'17.Spieltag'!AK14</f>
        <v>7</v>
      </c>
      <c r="AJ14" s="23">
        <f t="shared" si="10"/>
        <v>449</v>
      </c>
      <c r="AK14" s="24">
        <f t="shared" si="11"/>
        <v>7</v>
      </c>
      <c r="AL14" s="1"/>
    </row>
    <row r="15" spans="1:41" ht="24.95" customHeight="1" thickBot="1" x14ac:dyDescent="0.25">
      <c r="A15" s="28">
        <f t="shared" si="0"/>
        <v>8</v>
      </c>
      <c r="B15" s="20" t="str">
        <f>'13.Spieltag'!B15</f>
        <v>Reinhold</v>
      </c>
      <c r="C15" s="17"/>
      <c r="D15" s="18"/>
      <c r="E15" s="19" t="str">
        <f t="shared" si="12"/>
        <v>5</v>
      </c>
      <c r="F15" s="17"/>
      <c r="G15" s="18"/>
      <c r="H15" s="19" t="str">
        <f t="shared" si="13"/>
        <v>5</v>
      </c>
      <c r="I15" s="17"/>
      <c r="J15" s="18"/>
      <c r="K15" s="19" t="str">
        <f t="shared" si="14"/>
        <v>5</v>
      </c>
      <c r="L15" s="17"/>
      <c r="M15" s="18"/>
      <c r="N15" s="19" t="str">
        <f t="shared" si="15"/>
        <v>5</v>
      </c>
      <c r="O15" s="17"/>
      <c r="P15" s="18"/>
      <c r="Q15" s="19" t="str">
        <f t="shared" si="16"/>
        <v>5</v>
      </c>
      <c r="R15" s="17"/>
      <c r="S15" s="18"/>
      <c r="T15" s="19" t="str">
        <f t="shared" si="17"/>
        <v>5</v>
      </c>
      <c r="U15" s="17"/>
      <c r="V15" s="18"/>
      <c r="W15" s="19" t="str">
        <f t="shared" si="18"/>
        <v>5</v>
      </c>
      <c r="X15" s="17"/>
      <c r="Y15" s="18"/>
      <c r="Z15" s="19" t="str">
        <f t="shared" si="19"/>
        <v>5</v>
      </c>
      <c r="AA15" s="17"/>
      <c r="AB15" s="18"/>
      <c r="AC15" s="19" t="str">
        <f t="shared" si="20"/>
        <v>5</v>
      </c>
      <c r="AD15" s="27"/>
      <c r="AE15" s="25"/>
      <c r="AF15" s="19"/>
      <c r="AG15" s="20">
        <f t="shared" si="9"/>
        <v>45</v>
      </c>
      <c r="AH15" s="21">
        <f>'17.Spieltag'!AJ15</f>
        <v>398</v>
      </c>
      <c r="AI15" s="28">
        <f>'17.Spieltag'!AK15</f>
        <v>8</v>
      </c>
      <c r="AJ15" s="23">
        <f t="shared" si="10"/>
        <v>443</v>
      </c>
      <c r="AK15" s="24">
        <f t="shared" si="11"/>
        <v>8</v>
      </c>
      <c r="AL15" s="1"/>
    </row>
    <row r="16" spans="1:41" ht="24.95" customHeight="1" thickBot="1" x14ac:dyDescent="0.25">
      <c r="A16" s="28">
        <f t="shared" si="0"/>
        <v>9</v>
      </c>
      <c r="B16" s="20" t="str">
        <f>'13.Spieltag'!B16</f>
        <v>Ricardo04</v>
      </c>
      <c r="C16" s="17"/>
      <c r="D16" s="18"/>
      <c r="E16" s="19" t="str">
        <f t="shared" si="12"/>
        <v>5</v>
      </c>
      <c r="F16" s="17"/>
      <c r="G16" s="18"/>
      <c r="H16" s="19" t="str">
        <f t="shared" si="13"/>
        <v>5</v>
      </c>
      <c r="I16" s="17"/>
      <c r="J16" s="18"/>
      <c r="K16" s="19" t="str">
        <f t="shared" si="14"/>
        <v>5</v>
      </c>
      <c r="L16" s="17"/>
      <c r="M16" s="18"/>
      <c r="N16" s="19" t="str">
        <f t="shared" si="15"/>
        <v>5</v>
      </c>
      <c r="O16" s="17"/>
      <c r="P16" s="18"/>
      <c r="Q16" s="19" t="str">
        <f t="shared" si="16"/>
        <v>5</v>
      </c>
      <c r="R16" s="17"/>
      <c r="S16" s="18"/>
      <c r="T16" s="19" t="str">
        <f t="shared" si="17"/>
        <v>5</v>
      </c>
      <c r="U16" s="17"/>
      <c r="V16" s="18"/>
      <c r="W16" s="19" t="str">
        <f t="shared" si="18"/>
        <v>5</v>
      </c>
      <c r="X16" s="17"/>
      <c r="Y16" s="18"/>
      <c r="Z16" s="19" t="str">
        <f t="shared" si="19"/>
        <v>5</v>
      </c>
      <c r="AA16" s="17"/>
      <c r="AB16" s="18"/>
      <c r="AC16" s="19" t="str">
        <f t="shared" si="20"/>
        <v>5</v>
      </c>
      <c r="AD16" s="27"/>
      <c r="AE16" s="25"/>
      <c r="AF16" s="19"/>
      <c r="AG16" s="20">
        <f t="shared" si="9"/>
        <v>45</v>
      </c>
      <c r="AH16" s="21">
        <f>'17.Spieltag'!AJ16</f>
        <v>397</v>
      </c>
      <c r="AI16" s="28">
        <f>'17.Spieltag'!AK16</f>
        <v>9</v>
      </c>
      <c r="AJ16" s="23">
        <f t="shared" si="10"/>
        <v>442</v>
      </c>
      <c r="AK16" s="24">
        <f t="shared" si="11"/>
        <v>9</v>
      </c>
      <c r="AL16" s="1"/>
    </row>
    <row r="17" spans="1:38" ht="24.95" customHeight="1" thickBot="1" x14ac:dyDescent="0.25">
      <c r="A17" s="28">
        <f t="shared" si="0"/>
        <v>10</v>
      </c>
      <c r="B17" s="20" t="str">
        <f>'13.Spieltag'!B17</f>
        <v>FlorianS04</v>
      </c>
      <c r="C17" s="17"/>
      <c r="D17" s="18"/>
      <c r="E17" s="19" t="str">
        <f t="shared" si="12"/>
        <v>5</v>
      </c>
      <c r="F17" s="17"/>
      <c r="G17" s="18"/>
      <c r="H17" s="19" t="str">
        <f t="shared" si="13"/>
        <v>5</v>
      </c>
      <c r="I17" s="17"/>
      <c r="J17" s="18"/>
      <c r="K17" s="19" t="str">
        <f t="shared" si="14"/>
        <v>5</v>
      </c>
      <c r="L17" s="17"/>
      <c r="M17" s="18"/>
      <c r="N17" s="19" t="str">
        <f t="shared" si="15"/>
        <v>5</v>
      </c>
      <c r="O17" s="17"/>
      <c r="P17" s="18"/>
      <c r="Q17" s="19" t="str">
        <f t="shared" si="16"/>
        <v>5</v>
      </c>
      <c r="R17" s="17"/>
      <c r="S17" s="18"/>
      <c r="T17" s="19" t="str">
        <f t="shared" si="17"/>
        <v>5</v>
      </c>
      <c r="U17" s="17"/>
      <c r="V17" s="18"/>
      <c r="W17" s="19" t="str">
        <f t="shared" si="18"/>
        <v>5</v>
      </c>
      <c r="X17" s="17"/>
      <c r="Y17" s="18"/>
      <c r="Z17" s="19" t="str">
        <f t="shared" si="19"/>
        <v>5</v>
      </c>
      <c r="AA17" s="17"/>
      <c r="AB17" s="18"/>
      <c r="AC17" s="19" t="str">
        <f t="shared" si="20"/>
        <v>5</v>
      </c>
      <c r="AD17" s="27"/>
      <c r="AE17" s="25"/>
      <c r="AF17" s="19"/>
      <c r="AG17" s="20">
        <f t="shared" si="9"/>
        <v>45</v>
      </c>
      <c r="AH17" s="21">
        <f>'17.Spieltag'!AJ17</f>
        <v>396</v>
      </c>
      <c r="AI17" s="28">
        <f>'17.Spieltag'!AK17</f>
        <v>10</v>
      </c>
      <c r="AJ17" s="23">
        <f t="shared" si="10"/>
        <v>441</v>
      </c>
      <c r="AK17" s="24">
        <f t="shared" si="11"/>
        <v>10</v>
      </c>
      <c r="AL17" s="1"/>
    </row>
    <row r="18" spans="1:38" ht="24.95" customHeight="1" thickBot="1" x14ac:dyDescent="0.25">
      <c r="A18" s="28">
        <f t="shared" si="0"/>
        <v>11</v>
      </c>
      <c r="B18" s="20" t="str">
        <f>'13.Spieltag'!B18</f>
        <v>Lola04</v>
      </c>
      <c r="C18" s="17"/>
      <c r="D18" s="18"/>
      <c r="E18" s="19" t="str">
        <f t="shared" si="12"/>
        <v>5</v>
      </c>
      <c r="F18" s="17"/>
      <c r="G18" s="18"/>
      <c r="H18" s="19" t="str">
        <f t="shared" si="13"/>
        <v>5</v>
      </c>
      <c r="I18" s="17"/>
      <c r="J18" s="18"/>
      <c r="K18" s="19" t="str">
        <f t="shared" si="14"/>
        <v>5</v>
      </c>
      <c r="L18" s="17"/>
      <c r="M18" s="18"/>
      <c r="N18" s="19" t="str">
        <f t="shared" si="15"/>
        <v>5</v>
      </c>
      <c r="O18" s="17"/>
      <c r="P18" s="18"/>
      <c r="Q18" s="19" t="str">
        <f t="shared" si="16"/>
        <v>5</v>
      </c>
      <c r="R18" s="17"/>
      <c r="S18" s="18"/>
      <c r="T18" s="19" t="str">
        <f t="shared" si="17"/>
        <v>5</v>
      </c>
      <c r="U18" s="17"/>
      <c r="V18" s="18"/>
      <c r="W18" s="19" t="str">
        <f t="shared" si="18"/>
        <v>5</v>
      </c>
      <c r="X18" s="17"/>
      <c r="Y18" s="18"/>
      <c r="Z18" s="19" t="str">
        <f t="shared" si="19"/>
        <v>5</v>
      </c>
      <c r="AA18" s="17"/>
      <c r="AB18" s="18"/>
      <c r="AC18" s="19" t="str">
        <f t="shared" si="20"/>
        <v>5</v>
      </c>
      <c r="AD18" s="27"/>
      <c r="AE18" s="25"/>
      <c r="AF18" s="19"/>
      <c r="AG18" s="20">
        <f t="shared" si="9"/>
        <v>45</v>
      </c>
      <c r="AH18" s="21">
        <f>'17.Spieltag'!AJ18</f>
        <v>391</v>
      </c>
      <c r="AI18" s="28">
        <f>'17.Spieltag'!AK18</f>
        <v>11</v>
      </c>
      <c r="AJ18" s="23">
        <f t="shared" si="10"/>
        <v>436</v>
      </c>
      <c r="AK18" s="24">
        <f t="shared" si="11"/>
        <v>11</v>
      </c>
      <c r="AL18" s="1"/>
    </row>
    <row r="19" spans="1:38" ht="24.95" customHeight="1" thickBot="1" x14ac:dyDescent="0.25">
      <c r="A19" s="28">
        <f t="shared" si="0"/>
        <v>12</v>
      </c>
      <c r="B19" s="20" t="str">
        <f>'13.Spieltag'!B19</f>
        <v>schmiddi04</v>
      </c>
      <c r="C19" s="17"/>
      <c r="D19" s="18"/>
      <c r="E19" s="19" t="str">
        <f t="shared" si="12"/>
        <v>5</v>
      </c>
      <c r="F19" s="17"/>
      <c r="G19" s="18"/>
      <c r="H19" s="19" t="str">
        <f t="shared" si="13"/>
        <v>5</v>
      </c>
      <c r="I19" s="17"/>
      <c r="J19" s="18"/>
      <c r="K19" s="19" t="str">
        <f t="shared" si="14"/>
        <v>5</v>
      </c>
      <c r="L19" s="17"/>
      <c r="M19" s="18"/>
      <c r="N19" s="19" t="str">
        <f t="shared" si="15"/>
        <v>5</v>
      </c>
      <c r="O19" s="17"/>
      <c r="P19" s="18"/>
      <c r="Q19" s="19" t="str">
        <f t="shared" si="16"/>
        <v>5</v>
      </c>
      <c r="R19" s="17"/>
      <c r="S19" s="18"/>
      <c r="T19" s="19" t="str">
        <f t="shared" si="17"/>
        <v>5</v>
      </c>
      <c r="U19" s="17"/>
      <c r="V19" s="18"/>
      <c r="W19" s="19" t="str">
        <f t="shared" si="18"/>
        <v>5</v>
      </c>
      <c r="X19" s="17"/>
      <c r="Y19" s="18"/>
      <c r="Z19" s="19" t="str">
        <f t="shared" si="19"/>
        <v>5</v>
      </c>
      <c r="AA19" s="17"/>
      <c r="AB19" s="18"/>
      <c r="AC19" s="19" t="str">
        <f t="shared" si="20"/>
        <v>5</v>
      </c>
      <c r="AD19" s="27"/>
      <c r="AE19" s="25"/>
      <c r="AF19" s="19"/>
      <c r="AG19" s="20">
        <f t="shared" si="9"/>
        <v>45</v>
      </c>
      <c r="AH19" s="21">
        <f>'17.Spieltag'!AJ19</f>
        <v>390</v>
      </c>
      <c r="AI19" s="28">
        <f>'17.Spieltag'!AK19</f>
        <v>12</v>
      </c>
      <c r="AJ19" s="23">
        <f t="shared" si="10"/>
        <v>435</v>
      </c>
      <c r="AK19" s="24">
        <f t="shared" si="11"/>
        <v>12</v>
      </c>
      <c r="AL19" s="1"/>
    </row>
    <row r="20" spans="1:38" ht="24.95" customHeight="1" thickBot="1" x14ac:dyDescent="0.25">
      <c r="A20" s="28">
        <f>AK20</f>
        <v>12</v>
      </c>
      <c r="B20" s="20" t="str">
        <f>'13.Spieltag'!B20</f>
        <v>Thomas Bülles</v>
      </c>
      <c r="C20" s="17"/>
      <c r="D20" s="18"/>
      <c r="E20" s="19" t="str">
        <f t="shared" si="12"/>
        <v>5</v>
      </c>
      <c r="F20" s="17"/>
      <c r="G20" s="18"/>
      <c r="H20" s="19" t="str">
        <f t="shared" si="13"/>
        <v>5</v>
      </c>
      <c r="I20" s="17"/>
      <c r="J20" s="18"/>
      <c r="K20" s="19" t="str">
        <f t="shared" si="14"/>
        <v>5</v>
      </c>
      <c r="L20" s="17"/>
      <c r="M20" s="18"/>
      <c r="N20" s="19" t="str">
        <f t="shared" si="15"/>
        <v>5</v>
      </c>
      <c r="O20" s="17"/>
      <c r="P20" s="18"/>
      <c r="Q20" s="19" t="str">
        <f t="shared" si="16"/>
        <v>5</v>
      </c>
      <c r="R20" s="17"/>
      <c r="S20" s="18"/>
      <c r="T20" s="19" t="str">
        <f t="shared" si="17"/>
        <v>5</v>
      </c>
      <c r="U20" s="17"/>
      <c r="V20" s="18"/>
      <c r="W20" s="19" t="str">
        <f t="shared" si="18"/>
        <v>5</v>
      </c>
      <c r="X20" s="17"/>
      <c r="Y20" s="18"/>
      <c r="Z20" s="19" t="str">
        <f t="shared" si="19"/>
        <v>5</v>
      </c>
      <c r="AA20" s="17"/>
      <c r="AB20" s="18"/>
      <c r="AC20" s="19" t="str">
        <f t="shared" si="20"/>
        <v>5</v>
      </c>
      <c r="AD20" s="27"/>
      <c r="AE20" s="25"/>
      <c r="AF20" s="19"/>
      <c r="AG20" s="20">
        <f>E20+H20+K20+N20+Q20+T20+W20+Z20+AC20+AF20</f>
        <v>45</v>
      </c>
      <c r="AH20" s="21">
        <f>'17.Spieltag'!AJ20</f>
        <v>390</v>
      </c>
      <c r="AI20" s="28">
        <f>'17.Spieltag'!AK20</f>
        <v>12</v>
      </c>
      <c r="AJ20" s="23">
        <f>AG20+AH20</f>
        <v>435</v>
      </c>
      <c r="AK20" s="24">
        <f t="shared" si="11"/>
        <v>12</v>
      </c>
      <c r="AL20" s="1"/>
    </row>
    <row r="21" spans="1:38" ht="24.95" customHeight="1" thickBot="1" x14ac:dyDescent="0.25">
      <c r="A21" s="28">
        <f>AK21</f>
        <v>14</v>
      </c>
      <c r="B21" s="20" t="str">
        <f>'13.Spieltag'!B21</f>
        <v>atschi91</v>
      </c>
      <c r="C21" s="17"/>
      <c r="D21" s="18"/>
      <c r="E21" s="19" t="str">
        <f t="shared" si="12"/>
        <v>5</v>
      </c>
      <c r="F21" s="17"/>
      <c r="G21" s="18"/>
      <c r="H21" s="19" t="str">
        <f t="shared" si="13"/>
        <v>5</v>
      </c>
      <c r="I21" s="17"/>
      <c r="J21" s="18"/>
      <c r="K21" s="19" t="str">
        <f t="shared" si="14"/>
        <v>5</v>
      </c>
      <c r="L21" s="17"/>
      <c r="M21" s="18"/>
      <c r="N21" s="19" t="str">
        <f t="shared" si="15"/>
        <v>5</v>
      </c>
      <c r="O21" s="17"/>
      <c r="P21" s="18"/>
      <c r="Q21" s="19" t="str">
        <f t="shared" si="16"/>
        <v>5</v>
      </c>
      <c r="R21" s="17"/>
      <c r="S21" s="18"/>
      <c r="T21" s="19" t="str">
        <f t="shared" si="17"/>
        <v>5</v>
      </c>
      <c r="U21" s="17"/>
      <c r="V21" s="18"/>
      <c r="W21" s="19" t="str">
        <f t="shared" si="18"/>
        <v>5</v>
      </c>
      <c r="X21" s="17"/>
      <c r="Y21" s="18"/>
      <c r="Z21" s="19" t="str">
        <f t="shared" si="19"/>
        <v>5</v>
      </c>
      <c r="AA21" s="17"/>
      <c r="AB21" s="18"/>
      <c r="AC21" s="19" t="str">
        <f t="shared" si="20"/>
        <v>5</v>
      </c>
      <c r="AD21" s="27"/>
      <c r="AE21" s="25"/>
      <c r="AF21" s="19"/>
      <c r="AG21" s="20">
        <f>E21+H21+K21+N21+Q21+T21+W21+Z21+AC21+AF21</f>
        <v>45</v>
      </c>
      <c r="AH21" s="21">
        <f>'17.Spieltag'!AJ21</f>
        <v>382</v>
      </c>
      <c r="AI21" s="28">
        <f>'17.Spieltag'!AK21</f>
        <v>14</v>
      </c>
      <c r="AJ21" s="23">
        <f>AG21+AH21</f>
        <v>427</v>
      </c>
      <c r="AK21" s="24">
        <f t="shared" si="11"/>
        <v>14</v>
      </c>
      <c r="AL21" s="1"/>
    </row>
    <row r="22" spans="1:38" ht="24.95" customHeight="1" thickBot="1" x14ac:dyDescent="0.25">
      <c r="A22" s="28">
        <f>AK22</f>
        <v>15</v>
      </c>
      <c r="B22" s="20" t="str">
        <f>'13.Spieltag'!B22</f>
        <v>jupp04</v>
      </c>
      <c r="C22" s="17"/>
      <c r="D22" s="18"/>
      <c r="E22" s="19" t="str">
        <f t="shared" si="12"/>
        <v>5</v>
      </c>
      <c r="F22" s="17"/>
      <c r="G22" s="18"/>
      <c r="H22" s="19" t="str">
        <f t="shared" si="13"/>
        <v>5</v>
      </c>
      <c r="I22" s="17"/>
      <c r="J22" s="18"/>
      <c r="K22" s="19" t="str">
        <f t="shared" si="14"/>
        <v>5</v>
      </c>
      <c r="L22" s="17"/>
      <c r="M22" s="18"/>
      <c r="N22" s="19" t="str">
        <f t="shared" si="15"/>
        <v>5</v>
      </c>
      <c r="O22" s="17"/>
      <c r="P22" s="18"/>
      <c r="Q22" s="19" t="str">
        <f t="shared" si="16"/>
        <v>5</v>
      </c>
      <c r="R22" s="17"/>
      <c r="S22" s="18"/>
      <c r="T22" s="19" t="str">
        <f t="shared" si="17"/>
        <v>5</v>
      </c>
      <c r="U22" s="17"/>
      <c r="V22" s="18"/>
      <c r="W22" s="19" t="str">
        <f t="shared" si="18"/>
        <v>5</v>
      </c>
      <c r="X22" s="17"/>
      <c r="Y22" s="18"/>
      <c r="Z22" s="19" t="str">
        <f t="shared" si="19"/>
        <v>5</v>
      </c>
      <c r="AA22" s="17"/>
      <c r="AB22" s="18"/>
      <c r="AC22" s="19" t="str">
        <f t="shared" si="20"/>
        <v>5</v>
      </c>
      <c r="AD22" s="27"/>
      <c r="AE22" s="25"/>
      <c r="AF22" s="19"/>
      <c r="AG22" s="20">
        <f>E22+H22+K22+N22+Q22+T22+W22+Z22+AC22+AF22</f>
        <v>45</v>
      </c>
      <c r="AH22" s="21">
        <f>'17.Spieltag'!AJ22</f>
        <v>371</v>
      </c>
      <c r="AI22" s="28">
        <f>'17.Spieltag'!AK22</f>
        <v>15</v>
      </c>
      <c r="AJ22" s="23">
        <f>AG22+AH22</f>
        <v>416</v>
      </c>
      <c r="AK22" s="24">
        <f t="shared" si="11"/>
        <v>15</v>
      </c>
      <c r="AL22" s="1"/>
    </row>
    <row r="23" spans="1:38" ht="24.95" customHeight="1" thickBot="1" x14ac:dyDescent="0.25">
      <c r="A23" s="28">
        <f>AK23</f>
        <v>16</v>
      </c>
      <c r="B23" s="78" t="str">
        <f>'13.Spieltag'!B23</f>
        <v>Nico1904</v>
      </c>
      <c r="C23" s="17"/>
      <c r="D23" s="18"/>
      <c r="E23" s="19" t="str">
        <f t="shared" si="12"/>
        <v>5</v>
      </c>
      <c r="F23" s="17"/>
      <c r="G23" s="18"/>
      <c r="H23" s="19" t="str">
        <f t="shared" si="13"/>
        <v>5</v>
      </c>
      <c r="I23" s="17"/>
      <c r="J23" s="18"/>
      <c r="K23" s="19" t="str">
        <f t="shared" si="14"/>
        <v>5</v>
      </c>
      <c r="L23" s="17"/>
      <c r="M23" s="18"/>
      <c r="N23" s="19" t="str">
        <f t="shared" si="15"/>
        <v>5</v>
      </c>
      <c r="O23" s="17"/>
      <c r="P23" s="18"/>
      <c r="Q23" s="19" t="str">
        <f t="shared" si="16"/>
        <v>5</v>
      </c>
      <c r="R23" s="17"/>
      <c r="S23" s="18"/>
      <c r="T23" s="19" t="str">
        <f t="shared" si="17"/>
        <v>5</v>
      </c>
      <c r="U23" s="17"/>
      <c r="V23" s="18"/>
      <c r="W23" s="19" t="str">
        <f t="shared" si="18"/>
        <v>5</v>
      </c>
      <c r="X23" s="17"/>
      <c r="Y23" s="18"/>
      <c r="Z23" s="19" t="str">
        <f t="shared" si="19"/>
        <v>5</v>
      </c>
      <c r="AA23" s="17"/>
      <c r="AB23" s="18"/>
      <c r="AC23" s="19" t="str">
        <f t="shared" si="20"/>
        <v>5</v>
      </c>
      <c r="AD23" s="27"/>
      <c r="AE23" s="25"/>
      <c r="AF23" s="19"/>
      <c r="AG23" s="20">
        <f>E23+H23+K23+N23+Q23+T23+W23+Z23+AC23+AF23</f>
        <v>45</v>
      </c>
      <c r="AH23" s="21">
        <f>'17.Spieltag'!AJ23</f>
        <v>325</v>
      </c>
      <c r="AI23" s="28">
        <f>'17.Spieltag'!AK23</f>
        <v>16</v>
      </c>
      <c r="AJ23" s="23">
        <f>AG23+AH23</f>
        <v>370</v>
      </c>
      <c r="AK23" s="24">
        <f t="shared" si="11"/>
        <v>16</v>
      </c>
      <c r="AL23" s="1"/>
    </row>
    <row r="24" spans="1:38" ht="24.95" customHeight="1" thickBot="1" x14ac:dyDescent="0.25">
      <c r="A24" s="28">
        <f>AK24</f>
        <v>17</v>
      </c>
      <c r="B24" s="20" t="str">
        <f>'13.Spieltag'!B24</f>
        <v>Schalt04</v>
      </c>
      <c r="C24" s="17"/>
      <c r="D24" s="18"/>
      <c r="E24" s="19" t="str">
        <f t="shared" si="12"/>
        <v>5</v>
      </c>
      <c r="F24" s="17"/>
      <c r="G24" s="18"/>
      <c r="H24" s="19" t="str">
        <f t="shared" si="13"/>
        <v>5</v>
      </c>
      <c r="I24" s="17"/>
      <c r="J24" s="18"/>
      <c r="K24" s="19" t="str">
        <f t="shared" si="14"/>
        <v>5</v>
      </c>
      <c r="L24" s="17"/>
      <c r="M24" s="18"/>
      <c r="N24" s="19" t="str">
        <f t="shared" si="15"/>
        <v>5</v>
      </c>
      <c r="O24" s="17"/>
      <c r="P24" s="18"/>
      <c r="Q24" s="19" t="str">
        <f t="shared" si="16"/>
        <v>5</v>
      </c>
      <c r="R24" s="17"/>
      <c r="S24" s="18"/>
      <c r="T24" s="19" t="str">
        <f t="shared" si="17"/>
        <v>5</v>
      </c>
      <c r="U24" s="17"/>
      <c r="V24" s="18"/>
      <c r="W24" s="19" t="str">
        <f t="shared" si="18"/>
        <v>5</v>
      </c>
      <c r="X24" s="17"/>
      <c r="Y24" s="18"/>
      <c r="Z24" s="19" t="str">
        <f t="shared" si="19"/>
        <v>5</v>
      </c>
      <c r="AA24" s="17"/>
      <c r="AB24" s="18"/>
      <c r="AC24" s="19" t="str">
        <f t="shared" si="20"/>
        <v>5</v>
      </c>
      <c r="AD24" s="27"/>
      <c r="AE24" s="25"/>
      <c r="AF24" s="19"/>
      <c r="AG24" s="20">
        <f>E24+H24+K24+N24+Q24+T24+W24+Z24+AC24+AF24</f>
        <v>45</v>
      </c>
      <c r="AH24" s="21">
        <f>'17.Spieltag'!AJ24</f>
        <v>277</v>
      </c>
      <c r="AI24" s="28">
        <f>'17.Spieltag'!AK24</f>
        <v>17</v>
      </c>
      <c r="AJ24" s="23">
        <f>AG24+AH24</f>
        <v>322</v>
      </c>
      <c r="AK24" s="24">
        <f t="shared" si="11"/>
        <v>17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89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86" priority="6">
      <formula>($AG8&gt;40)</formula>
    </cfRule>
  </conditionalFormatting>
  <conditionalFormatting sqref="C1 I1 O1 U1 AA1 C3 F3 X3">
    <cfRule type="cellIs" dxfId="85" priority="2" operator="equal">
      <formula>"Schalke 04"</formula>
    </cfRule>
  </conditionalFormatting>
  <conditionalFormatting sqref="F1 L1 R1 X1 I3 L3 O3 R3 U3 AA3">
    <cfRule type="cellIs" dxfId="84" priority="3" operator="equal">
      <formula>"Schalke 04"</formula>
    </cfRule>
  </conditionalFormatting>
  <conditionalFormatting sqref="AG1:AG26 AG28:AG1048576">
    <cfRule type="top10" dxfId="83" priority="1485" rank="3"/>
  </conditionalFormatting>
  <conditionalFormatting sqref="AI8:AI26">
    <cfRule type="colorScale" priority="129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82" priority="899" rank="3"/>
  </conditionalFormatting>
  <pageMargins left="0.19685039370078741" right="0" top="0" bottom="0" header="0.51181102362204722" footer="0.51181102362204722"/>
  <pageSetup paperSize="9" scale="85" orientation="landscape" horizontalDpi="4294967295" verticalDpi="300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pageSetUpPr fitToPage="1"/>
  </sheetPr>
  <dimension ref="A1:AO104"/>
  <sheetViews>
    <sheetView topLeftCell="A6" workbookViewId="0">
      <selection activeCell="AC8" sqref="E8:AC24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C1" s="16" t="s">
        <v>72</v>
      </c>
      <c r="F1" s="16" t="s">
        <v>74</v>
      </c>
      <c r="I1" s="16" t="s">
        <v>75</v>
      </c>
      <c r="L1" s="16" t="s">
        <v>77</v>
      </c>
      <c r="O1" s="16" t="s">
        <v>79</v>
      </c>
      <c r="R1" s="16" t="s">
        <v>81</v>
      </c>
      <c r="U1" s="16" t="s">
        <v>83</v>
      </c>
      <c r="X1" s="16" t="s">
        <v>85</v>
      </c>
      <c r="AA1" s="16" t="s">
        <v>87</v>
      </c>
      <c r="AD1" s="16"/>
      <c r="AE1" s="65"/>
      <c r="AF1" s="65"/>
      <c r="AK1" s="31"/>
    </row>
    <row r="2" spans="1:41" ht="12" x14ac:dyDescent="0.2">
      <c r="B2" s="16"/>
      <c r="C2" s="13"/>
      <c r="F2" s="1"/>
      <c r="AD2" s="31"/>
      <c r="AE2" s="66"/>
      <c r="AF2" s="66"/>
    </row>
    <row r="3" spans="1:41" ht="12" x14ac:dyDescent="0.2">
      <c r="B3" s="16"/>
      <c r="C3" s="16" t="s">
        <v>73</v>
      </c>
      <c r="F3" s="16" t="s">
        <v>67</v>
      </c>
      <c r="I3" s="16" t="s">
        <v>76</v>
      </c>
      <c r="L3" s="16" t="s">
        <v>78</v>
      </c>
      <c r="O3" s="16" t="s">
        <v>80</v>
      </c>
      <c r="R3" s="16" t="s">
        <v>82</v>
      </c>
      <c r="U3" s="16" t="s">
        <v>84</v>
      </c>
      <c r="X3" s="16" t="s">
        <v>86</v>
      </c>
      <c r="AA3" s="16" t="s">
        <v>11</v>
      </c>
      <c r="AD3" s="31"/>
      <c r="AE3" s="65"/>
      <c r="AF3" s="65"/>
    </row>
    <row r="4" spans="1:41" ht="16.5" thickBot="1" x14ac:dyDescent="0.3">
      <c r="A4" s="2" t="s">
        <v>32</v>
      </c>
      <c r="B4" s="16"/>
      <c r="AD4" s="31"/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</v>
      </c>
      <c r="B8" s="20" t="str">
        <f>'13.Spieltag'!B8</f>
        <v>Delze1312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9">E8+H8+K8+N8+Q8+T8+W8+Z8+AC8+AF8</f>
        <v>45</v>
      </c>
      <c r="AH8" s="21">
        <f>'18.Spieltag'!AJ8</f>
        <v>471</v>
      </c>
      <c r="AI8" s="28">
        <f>'18.Spieltag'!AK8</f>
        <v>1</v>
      </c>
      <c r="AJ8" s="23">
        <f t="shared" ref="AJ8:AJ19" si="10">AG8+AH8</f>
        <v>516</v>
      </c>
      <c r="AK8" s="24">
        <f t="shared" ref="AK8:AK24" si="11">RANK(AJ8,$AJ$8:$AJ$26)</f>
        <v>1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'13.Spieltag'!B9</f>
        <v>Master1</v>
      </c>
      <c r="C9" s="17"/>
      <c r="D9" s="18"/>
      <c r="E9" s="19" t="str">
        <f t="shared" ref="E9:E24" si="12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4" si="13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4" si="14">IF(OR(EXACT($I$7,I9)*(EXACT($J$7,J9)))=TRUE,$AO$9,IF(($J$7-$I$7=J9-I9),$AO$8,IF(OR(EXACT($I$7&gt;$J$7,I9&gt;J9)*EXACT($I$7=$J$7,I9=J9)*EXACT($I$7&lt;$J$7,I9&lt;J9)),$AO$7,0)))</f>
        <v>5</v>
      </c>
      <c r="L9" s="17"/>
      <c r="M9" s="18"/>
      <c r="N9" s="19" t="str">
        <f t="shared" ref="N9:N24" si="15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4" si="16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4" si="17">IF(OR(EXACT($R$7,R9)*(EXACT($S$7,S9)))=TRUE,$AO$9,IF(($S$7-$R$7=S9-R9),$AO$8,IF(OR(EXACT($R$7&gt;$S$7,R9&gt;S9)*EXACT($R$7=$S$7,R9=S9)*EXACT($R$7&lt;$S$7,R9&lt;S9)),$AO$7,0)))</f>
        <v>5</v>
      </c>
      <c r="U9" s="17"/>
      <c r="V9" s="18"/>
      <c r="W9" s="19" t="str">
        <f t="shared" ref="W9:W24" si="18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4" si="19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4" si="20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9"/>
        <v>45</v>
      </c>
      <c r="AH9" s="21">
        <f>'18.Spieltag'!AJ9</f>
        <v>461</v>
      </c>
      <c r="AI9" s="28">
        <f>'18.Spieltag'!AK9</f>
        <v>2</v>
      </c>
      <c r="AJ9" s="23">
        <f t="shared" si="10"/>
        <v>506</v>
      </c>
      <c r="AK9" s="24">
        <f t="shared" si="11"/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3</v>
      </c>
      <c r="B10" s="20" t="str">
        <f>'13.Spieltag'!B10</f>
        <v>Franzi04</v>
      </c>
      <c r="C10" s="17"/>
      <c r="D10" s="18"/>
      <c r="E10" s="19" t="str">
        <f t="shared" si="12"/>
        <v>5</v>
      </c>
      <c r="F10" s="17"/>
      <c r="G10" s="18"/>
      <c r="H10" s="19" t="str">
        <f t="shared" si="13"/>
        <v>5</v>
      </c>
      <c r="I10" s="17"/>
      <c r="J10" s="18"/>
      <c r="K10" s="19" t="str">
        <f t="shared" si="14"/>
        <v>5</v>
      </c>
      <c r="L10" s="17"/>
      <c r="M10" s="18"/>
      <c r="N10" s="19" t="str">
        <f t="shared" si="15"/>
        <v>5</v>
      </c>
      <c r="O10" s="17"/>
      <c r="P10" s="18"/>
      <c r="Q10" s="19" t="str">
        <f t="shared" si="16"/>
        <v>5</v>
      </c>
      <c r="R10" s="17"/>
      <c r="S10" s="18"/>
      <c r="T10" s="19" t="str">
        <f t="shared" si="17"/>
        <v>5</v>
      </c>
      <c r="U10" s="17"/>
      <c r="V10" s="18"/>
      <c r="W10" s="19" t="str">
        <f t="shared" si="18"/>
        <v>5</v>
      </c>
      <c r="X10" s="17"/>
      <c r="Y10" s="18"/>
      <c r="Z10" s="19" t="str">
        <f t="shared" si="19"/>
        <v>5</v>
      </c>
      <c r="AA10" s="17"/>
      <c r="AB10" s="18"/>
      <c r="AC10" s="19" t="str">
        <f t="shared" si="20"/>
        <v>5</v>
      </c>
      <c r="AD10" s="27"/>
      <c r="AE10" s="25"/>
      <c r="AF10" s="19"/>
      <c r="AG10" s="20">
        <f t="shared" si="9"/>
        <v>45</v>
      </c>
      <c r="AH10" s="21">
        <f>'18.Spieltag'!AJ10</f>
        <v>454</v>
      </c>
      <c r="AI10" s="28">
        <f>'18.Spieltag'!AK10</f>
        <v>3</v>
      </c>
      <c r="AJ10" s="23">
        <f t="shared" si="10"/>
        <v>499</v>
      </c>
      <c r="AK10" s="24">
        <f t="shared" si="11"/>
        <v>3</v>
      </c>
      <c r="AL10" s="72"/>
    </row>
    <row r="11" spans="1:41" ht="24.95" customHeight="1" thickBot="1" x14ac:dyDescent="0.25">
      <c r="A11" s="28">
        <f t="shared" si="0"/>
        <v>4</v>
      </c>
      <c r="B11" s="20" t="str">
        <f>'13.Spieltag'!B11</f>
        <v>Mike04</v>
      </c>
      <c r="C11" s="17"/>
      <c r="D11" s="18"/>
      <c r="E11" s="19" t="str">
        <f t="shared" si="12"/>
        <v>5</v>
      </c>
      <c r="F11" s="17"/>
      <c r="G11" s="18"/>
      <c r="H11" s="19" t="str">
        <f t="shared" si="13"/>
        <v>5</v>
      </c>
      <c r="I11" s="17"/>
      <c r="J11" s="18"/>
      <c r="K11" s="19" t="str">
        <f t="shared" si="14"/>
        <v>5</v>
      </c>
      <c r="L11" s="17"/>
      <c r="M11" s="18"/>
      <c r="N11" s="19" t="str">
        <f t="shared" si="15"/>
        <v>5</v>
      </c>
      <c r="O11" s="17"/>
      <c r="P11" s="18"/>
      <c r="Q11" s="19" t="str">
        <f t="shared" si="16"/>
        <v>5</v>
      </c>
      <c r="R11" s="17"/>
      <c r="S11" s="18"/>
      <c r="T11" s="19" t="str">
        <f t="shared" si="17"/>
        <v>5</v>
      </c>
      <c r="U11" s="17"/>
      <c r="V11" s="18"/>
      <c r="W11" s="19" t="str">
        <f t="shared" si="18"/>
        <v>5</v>
      </c>
      <c r="X11" s="17"/>
      <c r="Y11" s="18"/>
      <c r="Z11" s="19" t="str">
        <f t="shared" si="19"/>
        <v>5</v>
      </c>
      <c r="AA11" s="17"/>
      <c r="AB11" s="18"/>
      <c r="AC11" s="19" t="str">
        <f t="shared" si="20"/>
        <v>5</v>
      </c>
      <c r="AD11" s="27"/>
      <c r="AE11" s="25"/>
      <c r="AF11" s="19"/>
      <c r="AG11" s="20">
        <f t="shared" si="9"/>
        <v>45</v>
      </c>
      <c r="AH11" s="21">
        <f>'18.Spieltag'!AJ11</f>
        <v>453</v>
      </c>
      <c r="AI11" s="28">
        <f>'18.Spieltag'!AK11</f>
        <v>4</v>
      </c>
      <c r="AJ11" s="23">
        <f t="shared" si="10"/>
        <v>498</v>
      </c>
      <c r="AK11" s="24">
        <f t="shared" si="11"/>
        <v>4</v>
      </c>
      <c r="AL11" s="1"/>
    </row>
    <row r="12" spans="1:41" ht="24.95" customHeight="1" thickBot="1" x14ac:dyDescent="0.25">
      <c r="A12" s="28">
        <f t="shared" si="0"/>
        <v>5</v>
      </c>
      <c r="B12" s="20" t="str">
        <f>'13.Spieltag'!B12</f>
        <v>Tanja04</v>
      </c>
      <c r="C12" s="17"/>
      <c r="D12" s="18"/>
      <c r="E12" s="19" t="str">
        <f t="shared" si="12"/>
        <v>5</v>
      </c>
      <c r="F12" s="17"/>
      <c r="G12" s="18"/>
      <c r="H12" s="19" t="str">
        <f t="shared" si="13"/>
        <v>5</v>
      </c>
      <c r="I12" s="17"/>
      <c r="J12" s="18"/>
      <c r="K12" s="19" t="str">
        <f t="shared" si="14"/>
        <v>5</v>
      </c>
      <c r="L12" s="17"/>
      <c r="M12" s="18"/>
      <c r="N12" s="19" t="str">
        <f t="shared" si="15"/>
        <v>5</v>
      </c>
      <c r="O12" s="17"/>
      <c r="P12" s="18"/>
      <c r="Q12" s="19" t="str">
        <f t="shared" si="16"/>
        <v>5</v>
      </c>
      <c r="R12" s="17"/>
      <c r="S12" s="18"/>
      <c r="T12" s="19" t="str">
        <f t="shared" si="17"/>
        <v>5</v>
      </c>
      <c r="U12" s="17"/>
      <c r="V12" s="18"/>
      <c r="W12" s="19" t="str">
        <f t="shared" si="18"/>
        <v>5</v>
      </c>
      <c r="X12" s="17"/>
      <c r="Y12" s="18"/>
      <c r="Z12" s="19" t="str">
        <f t="shared" si="19"/>
        <v>5</v>
      </c>
      <c r="AA12" s="17"/>
      <c r="AB12" s="18"/>
      <c r="AC12" s="19" t="str">
        <f t="shared" si="20"/>
        <v>5</v>
      </c>
      <c r="AD12" s="26"/>
      <c r="AE12" s="25"/>
      <c r="AF12" s="19"/>
      <c r="AG12" s="20">
        <f t="shared" si="9"/>
        <v>45</v>
      </c>
      <c r="AH12" s="21">
        <f>'18.Spieltag'!AJ12</f>
        <v>451</v>
      </c>
      <c r="AI12" s="28">
        <f>'18.Spieltag'!AK12</f>
        <v>5</v>
      </c>
      <c r="AJ12" s="23">
        <f t="shared" si="10"/>
        <v>496</v>
      </c>
      <c r="AK12" s="24">
        <f t="shared" si="11"/>
        <v>5</v>
      </c>
      <c r="AL12" s="1"/>
    </row>
    <row r="13" spans="1:41" ht="24.95" customHeight="1" thickBot="1" x14ac:dyDescent="0.25">
      <c r="A13" s="28">
        <f t="shared" si="0"/>
        <v>6</v>
      </c>
      <c r="B13" s="78" t="str">
        <f>'13.Spieltag'!B13</f>
        <v>shiny</v>
      </c>
      <c r="C13" s="17"/>
      <c r="D13" s="18"/>
      <c r="E13" s="19" t="str">
        <f t="shared" si="12"/>
        <v>5</v>
      </c>
      <c r="F13" s="17"/>
      <c r="G13" s="18"/>
      <c r="H13" s="19" t="str">
        <f t="shared" si="13"/>
        <v>5</v>
      </c>
      <c r="I13" s="17"/>
      <c r="J13" s="18"/>
      <c r="K13" s="19" t="str">
        <f t="shared" si="14"/>
        <v>5</v>
      </c>
      <c r="L13" s="17"/>
      <c r="M13" s="18"/>
      <c r="N13" s="19" t="str">
        <f t="shared" si="15"/>
        <v>5</v>
      </c>
      <c r="O13" s="17"/>
      <c r="P13" s="18"/>
      <c r="Q13" s="19" t="str">
        <f t="shared" si="16"/>
        <v>5</v>
      </c>
      <c r="R13" s="17"/>
      <c r="S13" s="18"/>
      <c r="T13" s="19" t="str">
        <f t="shared" si="17"/>
        <v>5</v>
      </c>
      <c r="U13" s="17"/>
      <c r="V13" s="18"/>
      <c r="W13" s="19" t="str">
        <f t="shared" si="18"/>
        <v>5</v>
      </c>
      <c r="X13" s="17"/>
      <c r="Y13" s="18"/>
      <c r="Z13" s="19" t="str">
        <f t="shared" si="19"/>
        <v>5</v>
      </c>
      <c r="AA13" s="17"/>
      <c r="AB13" s="18"/>
      <c r="AC13" s="19" t="str">
        <f t="shared" si="20"/>
        <v>5</v>
      </c>
      <c r="AD13" s="27"/>
      <c r="AE13" s="25"/>
      <c r="AF13" s="19"/>
      <c r="AG13" s="20">
        <f t="shared" si="9"/>
        <v>45</v>
      </c>
      <c r="AH13" s="21">
        <f>'18.Spieltag'!AJ13</f>
        <v>450</v>
      </c>
      <c r="AI13" s="28">
        <f>'18.Spieltag'!AK13</f>
        <v>6</v>
      </c>
      <c r="AJ13" s="23">
        <f t="shared" si="10"/>
        <v>495</v>
      </c>
      <c r="AK13" s="24">
        <f t="shared" si="11"/>
        <v>6</v>
      </c>
      <c r="AL13" s="1"/>
    </row>
    <row r="14" spans="1:41" ht="24.95" customHeight="1" thickBot="1" x14ac:dyDescent="0.25">
      <c r="A14" s="28">
        <f t="shared" si="0"/>
        <v>7</v>
      </c>
      <c r="B14" s="20" t="str">
        <f>'13.Spieltag'!B14</f>
        <v>UltraGE</v>
      </c>
      <c r="C14" s="17"/>
      <c r="D14" s="18"/>
      <c r="E14" s="19" t="str">
        <f t="shared" si="12"/>
        <v>5</v>
      </c>
      <c r="F14" s="17"/>
      <c r="G14" s="18"/>
      <c r="H14" s="19" t="str">
        <f t="shared" si="13"/>
        <v>5</v>
      </c>
      <c r="I14" s="17"/>
      <c r="J14" s="18"/>
      <c r="K14" s="19" t="str">
        <f t="shared" si="14"/>
        <v>5</v>
      </c>
      <c r="L14" s="17"/>
      <c r="M14" s="18"/>
      <c r="N14" s="19" t="str">
        <f t="shared" si="15"/>
        <v>5</v>
      </c>
      <c r="O14" s="17"/>
      <c r="P14" s="18"/>
      <c r="Q14" s="19" t="str">
        <f t="shared" si="16"/>
        <v>5</v>
      </c>
      <c r="R14" s="17"/>
      <c r="S14" s="18"/>
      <c r="T14" s="19" t="str">
        <f t="shared" si="17"/>
        <v>5</v>
      </c>
      <c r="U14" s="17"/>
      <c r="V14" s="18"/>
      <c r="W14" s="19" t="str">
        <f t="shared" si="18"/>
        <v>5</v>
      </c>
      <c r="X14" s="17"/>
      <c r="Y14" s="18"/>
      <c r="Z14" s="19" t="str">
        <f t="shared" si="19"/>
        <v>5</v>
      </c>
      <c r="AA14" s="17"/>
      <c r="AB14" s="18"/>
      <c r="AC14" s="19" t="str">
        <f t="shared" si="20"/>
        <v>5</v>
      </c>
      <c r="AD14" s="27"/>
      <c r="AE14" s="25"/>
      <c r="AF14" s="19"/>
      <c r="AG14" s="20">
        <f t="shared" si="9"/>
        <v>45</v>
      </c>
      <c r="AH14" s="21">
        <f>'18.Spieltag'!AJ14</f>
        <v>449</v>
      </c>
      <c r="AI14" s="28">
        <f>'18.Spieltag'!AK14</f>
        <v>7</v>
      </c>
      <c r="AJ14" s="23">
        <f t="shared" si="10"/>
        <v>494</v>
      </c>
      <c r="AK14" s="24">
        <f t="shared" si="11"/>
        <v>7</v>
      </c>
      <c r="AL14" s="1"/>
    </row>
    <row r="15" spans="1:41" ht="24.95" customHeight="1" thickBot="1" x14ac:dyDescent="0.25">
      <c r="A15" s="28">
        <f t="shared" si="0"/>
        <v>8</v>
      </c>
      <c r="B15" s="20" t="str">
        <f>'13.Spieltag'!B15</f>
        <v>Reinhold</v>
      </c>
      <c r="C15" s="17"/>
      <c r="D15" s="18"/>
      <c r="E15" s="19" t="str">
        <f t="shared" si="12"/>
        <v>5</v>
      </c>
      <c r="F15" s="17"/>
      <c r="G15" s="18"/>
      <c r="H15" s="19" t="str">
        <f t="shared" si="13"/>
        <v>5</v>
      </c>
      <c r="I15" s="17"/>
      <c r="J15" s="18"/>
      <c r="K15" s="19" t="str">
        <f t="shared" si="14"/>
        <v>5</v>
      </c>
      <c r="L15" s="17"/>
      <c r="M15" s="18"/>
      <c r="N15" s="19" t="str">
        <f t="shared" si="15"/>
        <v>5</v>
      </c>
      <c r="O15" s="17"/>
      <c r="P15" s="18"/>
      <c r="Q15" s="19" t="str">
        <f t="shared" si="16"/>
        <v>5</v>
      </c>
      <c r="R15" s="17"/>
      <c r="S15" s="18"/>
      <c r="T15" s="19" t="str">
        <f t="shared" si="17"/>
        <v>5</v>
      </c>
      <c r="U15" s="17"/>
      <c r="V15" s="18"/>
      <c r="W15" s="19" t="str">
        <f t="shared" si="18"/>
        <v>5</v>
      </c>
      <c r="X15" s="17"/>
      <c r="Y15" s="18"/>
      <c r="Z15" s="19" t="str">
        <f t="shared" si="19"/>
        <v>5</v>
      </c>
      <c r="AA15" s="17"/>
      <c r="AB15" s="18"/>
      <c r="AC15" s="19" t="str">
        <f t="shared" si="20"/>
        <v>5</v>
      </c>
      <c r="AD15" s="27"/>
      <c r="AE15" s="25"/>
      <c r="AF15" s="19"/>
      <c r="AG15" s="20">
        <f t="shared" si="9"/>
        <v>45</v>
      </c>
      <c r="AH15" s="21">
        <f>'18.Spieltag'!AJ15</f>
        <v>443</v>
      </c>
      <c r="AI15" s="28">
        <f>'18.Spieltag'!AK15</f>
        <v>8</v>
      </c>
      <c r="AJ15" s="23">
        <f t="shared" si="10"/>
        <v>488</v>
      </c>
      <c r="AK15" s="24">
        <f t="shared" si="11"/>
        <v>8</v>
      </c>
      <c r="AL15" s="1"/>
    </row>
    <row r="16" spans="1:41" ht="24.95" customHeight="1" thickBot="1" x14ac:dyDescent="0.25">
      <c r="A16" s="28">
        <f t="shared" si="0"/>
        <v>9</v>
      </c>
      <c r="B16" s="20" t="str">
        <f>'13.Spieltag'!B16</f>
        <v>Ricardo04</v>
      </c>
      <c r="C16" s="17"/>
      <c r="D16" s="18"/>
      <c r="E16" s="19" t="str">
        <f t="shared" si="12"/>
        <v>5</v>
      </c>
      <c r="F16" s="17"/>
      <c r="G16" s="18"/>
      <c r="H16" s="19" t="str">
        <f t="shared" si="13"/>
        <v>5</v>
      </c>
      <c r="I16" s="17"/>
      <c r="J16" s="18"/>
      <c r="K16" s="19" t="str">
        <f t="shared" si="14"/>
        <v>5</v>
      </c>
      <c r="L16" s="17"/>
      <c r="M16" s="18"/>
      <c r="N16" s="19" t="str">
        <f t="shared" si="15"/>
        <v>5</v>
      </c>
      <c r="O16" s="17"/>
      <c r="P16" s="18"/>
      <c r="Q16" s="19" t="str">
        <f t="shared" si="16"/>
        <v>5</v>
      </c>
      <c r="R16" s="17"/>
      <c r="S16" s="18"/>
      <c r="T16" s="19" t="str">
        <f t="shared" si="17"/>
        <v>5</v>
      </c>
      <c r="U16" s="17"/>
      <c r="V16" s="18"/>
      <c r="W16" s="19" t="str">
        <f t="shared" si="18"/>
        <v>5</v>
      </c>
      <c r="X16" s="17"/>
      <c r="Y16" s="18"/>
      <c r="Z16" s="19" t="str">
        <f t="shared" si="19"/>
        <v>5</v>
      </c>
      <c r="AA16" s="17"/>
      <c r="AB16" s="18"/>
      <c r="AC16" s="19" t="str">
        <f t="shared" si="20"/>
        <v>5</v>
      </c>
      <c r="AD16" s="27"/>
      <c r="AE16" s="25"/>
      <c r="AF16" s="19"/>
      <c r="AG16" s="20">
        <f t="shared" si="9"/>
        <v>45</v>
      </c>
      <c r="AH16" s="21">
        <f>'18.Spieltag'!AJ16</f>
        <v>442</v>
      </c>
      <c r="AI16" s="28">
        <f>'18.Spieltag'!AK16</f>
        <v>9</v>
      </c>
      <c r="AJ16" s="23">
        <f t="shared" si="10"/>
        <v>487</v>
      </c>
      <c r="AK16" s="24">
        <f t="shared" si="11"/>
        <v>9</v>
      </c>
      <c r="AL16" s="1"/>
    </row>
    <row r="17" spans="1:38" ht="24.95" customHeight="1" thickBot="1" x14ac:dyDescent="0.25">
      <c r="A17" s="28">
        <f t="shared" si="0"/>
        <v>10</v>
      </c>
      <c r="B17" s="20" t="str">
        <f>'13.Spieltag'!B17</f>
        <v>FlorianS04</v>
      </c>
      <c r="C17" s="17"/>
      <c r="D17" s="18"/>
      <c r="E17" s="19" t="str">
        <f t="shared" si="12"/>
        <v>5</v>
      </c>
      <c r="F17" s="17"/>
      <c r="G17" s="18"/>
      <c r="H17" s="19" t="str">
        <f t="shared" si="13"/>
        <v>5</v>
      </c>
      <c r="I17" s="17"/>
      <c r="J17" s="18"/>
      <c r="K17" s="19" t="str">
        <f t="shared" si="14"/>
        <v>5</v>
      </c>
      <c r="L17" s="17"/>
      <c r="M17" s="18"/>
      <c r="N17" s="19" t="str">
        <f t="shared" si="15"/>
        <v>5</v>
      </c>
      <c r="O17" s="17"/>
      <c r="P17" s="18"/>
      <c r="Q17" s="19" t="str">
        <f t="shared" si="16"/>
        <v>5</v>
      </c>
      <c r="R17" s="17"/>
      <c r="S17" s="18"/>
      <c r="T17" s="19" t="str">
        <f t="shared" si="17"/>
        <v>5</v>
      </c>
      <c r="U17" s="17"/>
      <c r="V17" s="18"/>
      <c r="W17" s="19" t="str">
        <f t="shared" si="18"/>
        <v>5</v>
      </c>
      <c r="X17" s="17"/>
      <c r="Y17" s="18"/>
      <c r="Z17" s="19" t="str">
        <f t="shared" si="19"/>
        <v>5</v>
      </c>
      <c r="AA17" s="17"/>
      <c r="AB17" s="18"/>
      <c r="AC17" s="19" t="str">
        <f t="shared" si="20"/>
        <v>5</v>
      </c>
      <c r="AD17" s="27"/>
      <c r="AE17" s="25"/>
      <c r="AF17" s="19"/>
      <c r="AG17" s="20">
        <f t="shared" si="9"/>
        <v>45</v>
      </c>
      <c r="AH17" s="21">
        <f>'18.Spieltag'!AJ17</f>
        <v>441</v>
      </c>
      <c r="AI17" s="28">
        <f>'18.Spieltag'!AK17</f>
        <v>10</v>
      </c>
      <c r="AJ17" s="23">
        <f t="shared" si="10"/>
        <v>486</v>
      </c>
      <c r="AK17" s="24">
        <f t="shared" si="11"/>
        <v>10</v>
      </c>
      <c r="AL17" s="1"/>
    </row>
    <row r="18" spans="1:38" ht="24.95" customHeight="1" thickBot="1" x14ac:dyDescent="0.25">
      <c r="A18" s="28">
        <f t="shared" si="0"/>
        <v>11</v>
      </c>
      <c r="B18" s="20" t="str">
        <f>'13.Spieltag'!B18</f>
        <v>Lola04</v>
      </c>
      <c r="C18" s="17"/>
      <c r="D18" s="18"/>
      <c r="E18" s="19" t="str">
        <f t="shared" si="12"/>
        <v>5</v>
      </c>
      <c r="F18" s="17"/>
      <c r="G18" s="18"/>
      <c r="H18" s="19" t="str">
        <f t="shared" si="13"/>
        <v>5</v>
      </c>
      <c r="I18" s="17"/>
      <c r="J18" s="18"/>
      <c r="K18" s="19" t="str">
        <f t="shared" si="14"/>
        <v>5</v>
      </c>
      <c r="L18" s="17"/>
      <c r="M18" s="18"/>
      <c r="N18" s="19" t="str">
        <f t="shared" si="15"/>
        <v>5</v>
      </c>
      <c r="O18" s="17"/>
      <c r="P18" s="18"/>
      <c r="Q18" s="19" t="str">
        <f t="shared" si="16"/>
        <v>5</v>
      </c>
      <c r="R18" s="17"/>
      <c r="S18" s="18"/>
      <c r="T18" s="19" t="str">
        <f t="shared" si="17"/>
        <v>5</v>
      </c>
      <c r="U18" s="17"/>
      <c r="V18" s="18"/>
      <c r="W18" s="19" t="str">
        <f t="shared" si="18"/>
        <v>5</v>
      </c>
      <c r="X18" s="17"/>
      <c r="Y18" s="18"/>
      <c r="Z18" s="19" t="str">
        <f t="shared" si="19"/>
        <v>5</v>
      </c>
      <c r="AA18" s="17"/>
      <c r="AB18" s="18"/>
      <c r="AC18" s="19" t="str">
        <f t="shared" si="20"/>
        <v>5</v>
      </c>
      <c r="AD18" s="27"/>
      <c r="AE18" s="25"/>
      <c r="AF18" s="19"/>
      <c r="AG18" s="20">
        <f t="shared" si="9"/>
        <v>45</v>
      </c>
      <c r="AH18" s="21">
        <f>'18.Spieltag'!AJ18</f>
        <v>436</v>
      </c>
      <c r="AI18" s="28">
        <f>'18.Spieltag'!AK18</f>
        <v>11</v>
      </c>
      <c r="AJ18" s="23">
        <f t="shared" si="10"/>
        <v>481</v>
      </c>
      <c r="AK18" s="24">
        <f t="shared" si="11"/>
        <v>11</v>
      </c>
      <c r="AL18" s="1"/>
    </row>
    <row r="19" spans="1:38" ht="24.95" customHeight="1" thickBot="1" x14ac:dyDescent="0.25">
      <c r="A19" s="28">
        <f t="shared" si="0"/>
        <v>12</v>
      </c>
      <c r="B19" s="20" t="str">
        <f>'13.Spieltag'!B19</f>
        <v>schmiddi04</v>
      </c>
      <c r="C19" s="17"/>
      <c r="D19" s="18"/>
      <c r="E19" s="19" t="str">
        <f t="shared" si="12"/>
        <v>5</v>
      </c>
      <c r="F19" s="17"/>
      <c r="G19" s="18"/>
      <c r="H19" s="19" t="str">
        <f t="shared" si="13"/>
        <v>5</v>
      </c>
      <c r="I19" s="17"/>
      <c r="J19" s="18"/>
      <c r="K19" s="19" t="str">
        <f t="shared" si="14"/>
        <v>5</v>
      </c>
      <c r="L19" s="17"/>
      <c r="M19" s="18"/>
      <c r="N19" s="19" t="str">
        <f t="shared" si="15"/>
        <v>5</v>
      </c>
      <c r="O19" s="17"/>
      <c r="P19" s="18"/>
      <c r="Q19" s="19" t="str">
        <f t="shared" si="16"/>
        <v>5</v>
      </c>
      <c r="R19" s="17"/>
      <c r="S19" s="18"/>
      <c r="T19" s="19" t="str">
        <f t="shared" si="17"/>
        <v>5</v>
      </c>
      <c r="U19" s="17"/>
      <c r="V19" s="18"/>
      <c r="W19" s="19" t="str">
        <f t="shared" si="18"/>
        <v>5</v>
      </c>
      <c r="X19" s="17"/>
      <c r="Y19" s="18"/>
      <c r="Z19" s="19" t="str">
        <f t="shared" si="19"/>
        <v>5</v>
      </c>
      <c r="AA19" s="17"/>
      <c r="AB19" s="18"/>
      <c r="AC19" s="19" t="str">
        <f t="shared" si="20"/>
        <v>5</v>
      </c>
      <c r="AD19" s="27"/>
      <c r="AE19" s="25"/>
      <c r="AF19" s="19"/>
      <c r="AG19" s="20">
        <f t="shared" si="9"/>
        <v>45</v>
      </c>
      <c r="AH19" s="21">
        <f>'18.Spieltag'!AJ19</f>
        <v>435</v>
      </c>
      <c r="AI19" s="28">
        <f>'18.Spieltag'!AK19</f>
        <v>12</v>
      </c>
      <c r="AJ19" s="23">
        <f t="shared" si="10"/>
        <v>480</v>
      </c>
      <c r="AK19" s="24">
        <f t="shared" si="11"/>
        <v>12</v>
      </c>
      <c r="AL19" s="1"/>
    </row>
    <row r="20" spans="1:38" ht="24.95" customHeight="1" thickBot="1" x14ac:dyDescent="0.25">
      <c r="A20" s="28">
        <f>AK20</f>
        <v>12</v>
      </c>
      <c r="B20" s="20" t="str">
        <f>'13.Spieltag'!B20</f>
        <v>Thomas Bülles</v>
      </c>
      <c r="C20" s="17"/>
      <c r="D20" s="18"/>
      <c r="E20" s="19" t="str">
        <f t="shared" si="12"/>
        <v>5</v>
      </c>
      <c r="F20" s="17"/>
      <c r="G20" s="18"/>
      <c r="H20" s="19" t="str">
        <f t="shared" si="13"/>
        <v>5</v>
      </c>
      <c r="I20" s="17"/>
      <c r="J20" s="18"/>
      <c r="K20" s="19" t="str">
        <f t="shared" si="14"/>
        <v>5</v>
      </c>
      <c r="L20" s="17"/>
      <c r="M20" s="18"/>
      <c r="N20" s="19" t="str">
        <f t="shared" si="15"/>
        <v>5</v>
      </c>
      <c r="O20" s="17"/>
      <c r="P20" s="18"/>
      <c r="Q20" s="19" t="str">
        <f t="shared" si="16"/>
        <v>5</v>
      </c>
      <c r="R20" s="17"/>
      <c r="S20" s="18"/>
      <c r="T20" s="19" t="str">
        <f t="shared" si="17"/>
        <v>5</v>
      </c>
      <c r="U20" s="17"/>
      <c r="V20" s="18"/>
      <c r="W20" s="19" t="str">
        <f t="shared" si="18"/>
        <v>5</v>
      </c>
      <c r="X20" s="17"/>
      <c r="Y20" s="18"/>
      <c r="Z20" s="19" t="str">
        <f t="shared" si="19"/>
        <v>5</v>
      </c>
      <c r="AA20" s="17"/>
      <c r="AB20" s="18"/>
      <c r="AC20" s="19" t="str">
        <f t="shared" si="20"/>
        <v>5</v>
      </c>
      <c r="AD20" s="27"/>
      <c r="AE20" s="25"/>
      <c r="AF20" s="19"/>
      <c r="AG20" s="20">
        <f>E20+H20+K20+N20+Q20+T20+W20+Z20+AC20+AF20</f>
        <v>45</v>
      </c>
      <c r="AH20" s="21">
        <f>'18.Spieltag'!AJ20</f>
        <v>435</v>
      </c>
      <c r="AI20" s="28">
        <f>'18.Spieltag'!AK20</f>
        <v>12</v>
      </c>
      <c r="AJ20" s="23">
        <f>AG20+AH20</f>
        <v>480</v>
      </c>
      <c r="AK20" s="24">
        <f t="shared" si="11"/>
        <v>12</v>
      </c>
      <c r="AL20" s="1"/>
    </row>
    <row r="21" spans="1:38" ht="24.95" customHeight="1" thickBot="1" x14ac:dyDescent="0.25">
      <c r="A21" s="28">
        <f>AK21</f>
        <v>14</v>
      </c>
      <c r="B21" s="20" t="str">
        <f>'13.Spieltag'!B21</f>
        <v>atschi91</v>
      </c>
      <c r="C21" s="17"/>
      <c r="D21" s="18"/>
      <c r="E21" s="19" t="str">
        <f t="shared" si="12"/>
        <v>5</v>
      </c>
      <c r="F21" s="17"/>
      <c r="G21" s="18"/>
      <c r="H21" s="19" t="str">
        <f t="shared" si="13"/>
        <v>5</v>
      </c>
      <c r="I21" s="17"/>
      <c r="J21" s="18"/>
      <c r="K21" s="19" t="str">
        <f t="shared" si="14"/>
        <v>5</v>
      </c>
      <c r="L21" s="17"/>
      <c r="M21" s="18"/>
      <c r="N21" s="19" t="str">
        <f t="shared" si="15"/>
        <v>5</v>
      </c>
      <c r="O21" s="17"/>
      <c r="P21" s="18"/>
      <c r="Q21" s="19" t="str">
        <f t="shared" si="16"/>
        <v>5</v>
      </c>
      <c r="R21" s="17"/>
      <c r="S21" s="18"/>
      <c r="T21" s="19" t="str">
        <f t="shared" si="17"/>
        <v>5</v>
      </c>
      <c r="U21" s="17"/>
      <c r="V21" s="18"/>
      <c r="W21" s="19" t="str">
        <f t="shared" si="18"/>
        <v>5</v>
      </c>
      <c r="X21" s="17"/>
      <c r="Y21" s="18"/>
      <c r="Z21" s="19" t="str">
        <f t="shared" si="19"/>
        <v>5</v>
      </c>
      <c r="AA21" s="17"/>
      <c r="AB21" s="18"/>
      <c r="AC21" s="19" t="str">
        <f t="shared" si="20"/>
        <v>5</v>
      </c>
      <c r="AD21" s="27"/>
      <c r="AE21" s="25"/>
      <c r="AF21" s="19"/>
      <c r="AG21" s="20">
        <f>E21+H21+K21+N21+Q21+T21+W21+Z21+AC21+AF21</f>
        <v>45</v>
      </c>
      <c r="AH21" s="21">
        <f>'18.Spieltag'!AJ21</f>
        <v>427</v>
      </c>
      <c r="AI21" s="28">
        <f>'18.Spieltag'!AK21</f>
        <v>14</v>
      </c>
      <c r="AJ21" s="23">
        <f>AG21+AH21</f>
        <v>472</v>
      </c>
      <c r="AK21" s="24">
        <f t="shared" si="11"/>
        <v>14</v>
      </c>
      <c r="AL21" s="1"/>
    </row>
    <row r="22" spans="1:38" ht="24.95" customHeight="1" thickBot="1" x14ac:dyDescent="0.25">
      <c r="A22" s="28">
        <f>AK22</f>
        <v>15</v>
      </c>
      <c r="B22" s="20" t="str">
        <f>'13.Spieltag'!B22</f>
        <v>jupp04</v>
      </c>
      <c r="C22" s="17"/>
      <c r="D22" s="18"/>
      <c r="E22" s="19" t="str">
        <f t="shared" si="12"/>
        <v>5</v>
      </c>
      <c r="F22" s="17"/>
      <c r="G22" s="18"/>
      <c r="H22" s="19" t="str">
        <f t="shared" si="13"/>
        <v>5</v>
      </c>
      <c r="I22" s="17"/>
      <c r="J22" s="18"/>
      <c r="K22" s="19" t="str">
        <f t="shared" si="14"/>
        <v>5</v>
      </c>
      <c r="L22" s="17"/>
      <c r="M22" s="18"/>
      <c r="N22" s="19" t="str">
        <f t="shared" si="15"/>
        <v>5</v>
      </c>
      <c r="O22" s="17"/>
      <c r="P22" s="18"/>
      <c r="Q22" s="19" t="str">
        <f t="shared" si="16"/>
        <v>5</v>
      </c>
      <c r="R22" s="17"/>
      <c r="S22" s="18"/>
      <c r="T22" s="19" t="str">
        <f t="shared" si="17"/>
        <v>5</v>
      </c>
      <c r="U22" s="17"/>
      <c r="V22" s="18"/>
      <c r="W22" s="19" t="str">
        <f t="shared" si="18"/>
        <v>5</v>
      </c>
      <c r="X22" s="17"/>
      <c r="Y22" s="18"/>
      <c r="Z22" s="19" t="str">
        <f t="shared" si="19"/>
        <v>5</v>
      </c>
      <c r="AA22" s="17"/>
      <c r="AB22" s="18"/>
      <c r="AC22" s="19" t="str">
        <f t="shared" si="20"/>
        <v>5</v>
      </c>
      <c r="AD22" s="27"/>
      <c r="AE22" s="25"/>
      <c r="AF22" s="19"/>
      <c r="AG22" s="20">
        <f>E22+H22+K22+N22+Q22+T22+W22+Z22+AC22+AF22</f>
        <v>45</v>
      </c>
      <c r="AH22" s="21">
        <f>'18.Spieltag'!AJ22</f>
        <v>416</v>
      </c>
      <c r="AI22" s="28">
        <f>'18.Spieltag'!AK22</f>
        <v>15</v>
      </c>
      <c r="AJ22" s="23">
        <f>AG22+AH22</f>
        <v>461</v>
      </c>
      <c r="AK22" s="24">
        <f t="shared" si="11"/>
        <v>15</v>
      </c>
      <c r="AL22" s="1"/>
    </row>
    <row r="23" spans="1:38" ht="24.95" customHeight="1" thickBot="1" x14ac:dyDescent="0.25">
      <c r="A23" s="28">
        <f>AK23</f>
        <v>16</v>
      </c>
      <c r="B23" s="78" t="str">
        <f>'13.Spieltag'!B23</f>
        <v>Nico1904</v>
      </c>
      <c r="C23" s="17"/>
      <c r="D23" s="18"/>
      <c r="E23" s="19" t="str">
        <f t="shared" si="12"/>
        <v>5</v>
      </c>
      <c r="F23" s="17"/>
      <c r="G23" s="18"/>
      <c r="H23" s="19" t="str">
        <f t="shared" si="13"/>
        <v>5</v>
      </c>
      <c r="I23" s="17"/>
      <c r="J23" s="18"/>
      <c r="K23" s="19" t="str">
        <f t="shared" si="14"/>
        <v>5</v>
      </c>
      <c r="L23" s="17"/>
      <c r="M23" s="18"/>
      <c r="N23" s="19" t="str">
        <f t="shared" si="15"/>
        <v>5</v>
      </c>
      <c r="O23" s="17"/>
      <c r="P23" s="18"/>
      <c r="Q23" s="19" t="str">
        <f t="shared" si="16"/>
        <v>5</v>
      </c>
      <c r="R23" s="17"/>
      <c r="S23" s="18"/>
      <c r="T23" s="19" t="str">
        <f t="shared" si="17"/>
        <v>5</v>
      </c>
      <c r="U23" s="17"/>
      <c r="V23" s="18"/>
      <c r="W23" s="19" t="str">
        <f t="shared" si="18"/>
        <v>5</v>
      </c>
      <c r="X23" s="17"/>
      <c r="Y23" s="18"/>
      <c r="Z23" s="19" t="str">
        <f t="shared" si="19"/>
        <v>5</v>
      </c>
      <c r="AA23" s="17"/>
      <c r="AB23" s="18"/>
      <c r="AC23" s="19" t="str">
        <f t="shared" si="20"/>
        <v>5</v>
      </c>
      <c r="AD23" s="27"/>
      <c r="AE23" s="25"/>
      <c r="AF23" s="19"/>
      <c r="AG23" s="20">
        <f>E23+H23+K23+N23+Q23+T23+W23+Z23+AC23+AF23</f>
        <v>45</v>
      </c>
      <c r="AH23" s="21">
        <f>'18.Spieltag'!AJ23</f>
        <v>370</v>
      </c>
      <c r="AI23" s="28">
        <f>'18.Spieltag'!AK23</f>
        <v>16</v>
      </c>
      <c r="AJ23" s="23">
        <f>AG23+AH23</f>
        <v>415</v>
      </c>
      <c r="AK23" s="24">
        <f t="shared" si="11"/>
        <v>16</v>
      </c>
      <c r="AL23" s="1"/>
    </row>
    <row r="24" spans="1:38" ht="24.95" customHeight="1" thickBot="1" x14ac:dyDescent="0.25">
      <c r="A24" s="28">
        <f>AK24</f>
        <v>17</v>
      </c>
      <c r="B24" s="20" t="str">
        <f>'13.Spieltag'!B24</f>
        <v>Schalt04</v>
      </c>
      <c r="C24" s="17"/>
      <c r="D24" s="18"/>
      <c r="E24" s="19" t="str">
        <f t="shared" si="12"/>
        <v>5</v>
      </c>
      <c r="F24" s="17"/>
      <c r="G24" s="18"/>
      <c r="H24" s="19" t="str">
        <f t="shared" si="13"/>
        <v>5</v>
      </c>
      <c r="I24" s="17"/>
      <c r="J24" s="18"/>
      <c r="K24" s="19" t="str">
        <f t="shared" si="14"/>
        <v>5</v>
      </c>
      <c r="L24" s="17"/>
      <c r="M24" s="18"/>
      <c r="N24" s="19" t="str">
        <f t="shared" si="15"/>
        <v>5</v>
      </c>
      <c r="O24" s="17"/>
      <c r="P24" s="18"/>
      <c r="Q24" s="19" t="str">
        <f t="shared" si="16"/>
        <v>5</v>
      </c>
      <c r="R24" s="17"/>
      <c r="S24" s="18"/>
      <c r="T24" s="19" t="str">
        <f t="shared" si="17"/>
        <v>5</v>
      </c>
      <c r="U24" s="17"/>
      <c r="V24" s="18"/>
      <c r="W24" s="19" t="str">
        <f t="shared" si="18"/>
        <v>5</v>
      </c>
      <c r="X24" s="17"/>
      <c r="Y24" s="18"/>
      <c r="Z24" s="19" t="str">
        <f t="shared" si="19"/>
        <v>5</v>
      </c>
      <c r="AA24" s="17"/>
      <c r="AB24" s="18"/>
      <c r="AC24" s="19" t="str">
        <f t="shared" si="20"/>
        <v>5</v>
      </c>
      <c r="AD24" s="27"/>
      <c r="AE24" s="25"/>
      <c r="AF24" s="19"/>
      <c r="AG24" s="20">
        <f>E24+H24+K24+N24+Q24+T24+W24+Z24+AC24+AF24</f>
        <v>45</v>
      </c>
      <c r="AH24" s="21">
        <f>'18.Spieltag'!AJ24</f>
        <v>322</v>
      </c>
      <c r="AI24" s="28">
        <f>'18.Spieltag'!AK24</f>
        <v>17</v>
      </c>
      <c r="AJ24" s="23">
        <f>AG24+AH24</f>
        <v>367</v>
      </c>
      <c r="AK24" s="24">
        <f t="shared" si="11"/>
        <v>17</v>
      </c>
      <c r="AL24" s="1"/>
    </row>
    <row r="25" spans="1:38" ht="24.95" customHeight="1" thickBot="1" x14ac:dyDescent="0.25">
      <c r="A25" s="28">
        <f t="shared" ref="A25:A26" si="21">AK25</f>
        <v>0</v>
      </c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>
        <f t="shared" si="21"/>
        <v>0</v>
      </c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87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81" priority="6">
      <formula>($AG8&gt;40)</formula>
    </cfRule>
  </conditionalFormatting>
  <conditionalFormatting sqref="C1 I1 R1 U1 AA1 C3 F3 I3 O3 R3 U3 AA3">
    <cfRule type="cellIs" dxfId="80" priority="3" operator="equal">
      <formula>"Schalke 04"</formula>
    </cfRule>
  </conditionalFormatting>
  <conditionalFormatting sqref="F1 L1 O1 X1 L3 X3">
    <cfRule type="cellIs" dxfId="79" priority="2" operator="equal">
      <formula>"Schalke 04"</formula>
    </cfRule>
  </conditionalFormatting>
  <conditionalFormatting sqref="AG1:AG26 AG28:AG1048576">
    <cfRule type="top10" dxfId="78" priority="1480" rank="3"/>
  </conditionalFormatting>
  <conditionalFormatting sqref="AI8:AI26">
    <cfRule type="colorScale" priority="127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77" priority="883" rank="3"/>
  </conditionalFormatting>
  <pageMargins left="0.19685039370078741" right="0" top="0" bottom="0" header="0.51181102362204722" footer="0.51181102362204722"/>
  <pageSetup paperSize="9" scale="89" orientation="landscape" horizontalDpi="300" verticalDpi="300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pageSetUpPr fitToPage="1"/>
  </sheetPr>
  <dimension ref="A1:AO104"/>
  <sheetViews>
    <sheetView topLeftCell="A6" workbookViewId="0">
      <selection activeCell="AC8" sqref="E8:AC24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C1" s="16" t="s">
        <v>72</v>
      </c>
      <c r="F1" s="16" t="s">
        <v>74</v>
      </c>
      <c r="I1" s="16" t="s">
        <v>75</v>
      </c>
      <c r="L1" s="16" t="s">
        <v>77</v>
      </c>
      <c r="O1" s="16" t="s">
        <v>79</v>
      </c>
      <c r="R1" s="16" t="s">
        <v>81</v>
      </c>
      <c r="U1" s="16" t="s">
        <v>83</v>
      </c>
      <c r="X1" s="16" t="s">
        <v>85</v>
      </c>
      <c r="AA1" s="16" t="s">
        <v>87</v>
      </c>
      <c r="AD1" s="16"/>
      <c r="AE1" s="65"/>
      <c r="AF1" s="65"/>
      <c r="AK1" s="31"/>
    </row>
    <row r="2" spans="1:41" ht="12" x14ac:dyDescent="0.2">
      <c r="B2" s="16"/>
      <c r="AD2" s="16"/>
      <c r="AE2" s="66"/>
      <c r="AF2" s="66"/>
    </row>
    <row r="3" spans="1:41" ht="12" x14ac:dyDescent="0.2">
      <c r="B3" s="16"/>
      <c r="C3" s="16" t="s">
        <v>73</v>
      </c>
      <c r="F3" s="16" t="s">
        <v>67</v>
      </c>
      <c r="I3" s="16" t="s">
        <v>76</v>
      </c>
      <c r="L3" s="16" t="s">
        <v>78</v>
      </c>
      <c r="O3" s="16" t="s">
        <v>80</v>
      </c>
      <c r="R3" s="16" t="s">
        <v>82</v>
      </c>
      <c r="U3" s="16" t="s">
        <v>84</v>
      </c>
      <c r="X3" s="16" t="s">
        <v>86</v>
      </c>
      <c r="AA3" s="16" t="s">
        <v>11</v>
      </c>
      <c r="AD3" s="16"/>
      <c r="AE3" s="65"/>
      <c r="AF3" s="65"/>
    </row>
    <row r="4" spans="1:41" ht="16.5" thickBot="1" x14ac:dyDescent="0.3">
      <c r="A4" s="2" t="s">
        <v>33</v>
      </c>
      <c r="B4" s="16"/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</v>
      </c>
      <c r="B8" s="20" t="str">
        <f>'13.Spieltag'!B8</f>
        <v>Delze1312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9">E8+H8+K8+N8+Q8+T8+W8+Z8+AC8+AF8</f>
        <v>45</v>
      </c>
      <c r="AH8" s="21">
        <f>'19.Spieltag'!AJ8</f>
        <v>516</v>
      </c>
      <c r="AI8" s="28">
        <f>'19.Spieltag'!AK8</f>
        <v>1</v>
      </c>
      <c r="AJ8" s="23">
        <f t="shared" ref="AJ8:AJ19" si="10">AG8+AH8</f>
        <v>561</v>
      </c>
      <c r="AK8" s="24">
        <f t="shared" ref="AK8:AK24" si="11">RANK(AJ8,$AJ$8:$AJ$26)</f>
        <v>1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'13.Spieltag'!B9</f>
        <v>Master1</v>
      </c>
      <c r="C9" s="17"/>
      <c r="D9" s="18"/>
      <c r="E9" s="19" t="str">
        <f t="shared" ref="E9:E24" si="12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4" si="13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4" si="14">IF(OR(EXACT($I$7,I9)*(EXACT($J$7,J9)))=TRUE,$AO$9,IF(($J$7-$I$7=J9-I9),$AO$8,IF(OR(EXACT($I$7&gt;$J$7,I9&gt;J9)*EXACT($I$7=$J$7,I9=J9)*EXACT($I$7&lt;$J$7,I9&lt;J9)),$AO$7,0)))</f>
        <v>5</v>
      </c>
      <c r="L9" s="17"/>
      <c r="M9" s="18"/>
      <c r="N9" s="19" t="str">
        <f t="shared" ref="N9:N24" si="15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4" si="16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4" si="17">IF(OR(EXACT($R$7,R9)*(EXACT($S$7,S9)))=TRUE,$AO$9,IF(($S$7-$R$7=S9-R9),$AO$8,IF(OR(EXACT($R$7&gt;$S$7,R9&gt;S9)*EXACT($R$7=$S$7,R9=S9)*EXACT($R$7&lt;$S$7,R9&lt;S9)),$AO$7,0)))</f>
        <v>5</v>
      </c>
      <c r="U9" s="17"/>
      <c r="V9" s="18"/>
      <c r="W9" s="19" t="str">
        <f t="shared" ref="W9:W24" si="18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4" si="19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4" si="20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9"/>
        <v>45</v>
      </c>
      <c r="AH9" s="21">
        <f>'19.Spieltag'!AJ9</f>
        <v>506</v>
      </c>
      <c r="AI9" s="28">
        <f>'19.Spieltag'!AK9</f>
        <v>2</v>
      </c>
      <c r="AJ9" s="23">
        <f t="shared" si="10"/>
        <v>551</v>
      </c>
      <c r="AK9" s="24">
        <f t="shared" si="11"/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3</v>
      </c>
      <c r="B10" s="20" t="str">
        <f>'13.Spieltag'!B10</f>
        <v>Franzi04</v>
      </c>
      <c r="C10" s="17"/>
      <c r="D10" s="18"/>
      <c r="E10" s="19" t="str">
        <f t="shared" si="12"/>
        <v>5</v>
      </c>
      <c r="F10" s="17"/>
      <c r="G10" s="18"/>
      <c r="H10" s="19" t="str">
        <f t="shared" si="13"/>
        <v>5</v>
      </c>
      <c r="I10" s="17"/>
      <c r="J10" s="18"/>
      <c r="K10" s="19" t="str">
        <f t="shared" si="14"/>
        <v>5</v>
      </c>
      <c r="L10" s="17"/>
      <c r="M10" s="18"/>
      <c r="N10" s="19" t="str">
        <f t="shared" si="15"/>
        <v>5</v>
      </c>
      <c r="O10" s="17"/>
      <c r="P10" s="18"/>
      <c r="Q10" s="19" t="str">
        <f t="shared" si="16"/>
        <v>5</v>
      </c>
      <c r="R10" s="17"/>
      <c r="S10" s="18"/>
      <c r="T10" s="19" t="str">
        <f t="shared" si="17"/>
        <v>5</v>
      </c>
      <c r="U10" s="17"/>
      <c r="V10" s="18"/>
      <c r="W10" s="19" t="str">
        <f t="shared" si="18"/>
        <v>5</v>
      </c>
      <c r="X10" s="17"/>
      <c r="Y10" s="18"/>
      <c r="Z10" s="19" t="str">
        <f t="shared" si="19"/>
        <v>5</v>
      </c>
      <c r="AA10" s="17"/>
      <c r="AB10" s="18"/>
      <c r="AC10" s="19" t="str">
        <f t="shared" si="20"/>
        <v>5</v>
      </c>
      <c r="AD10" s="27"/>
      <c r="AE10" s="25"/>
      <c r="AF10" s="19"/>
      <c r="AG10" s="20">
        <f t="shared" si="9"/>
        <v>45</v>
      </c>
      <c r="AH10" s="21">
        <f>'19.Spieltag'!AJ10</f>
        <v>499</v>
      </c>
      <c r="AI10" s="28">
        <f>'19.Spieltag'!AK10</f>
        <v>3</v>
      </c>
      <c r="AJ10" s="23">
        <f t="shared" si="10"/>
        <v>544</v>
      </c>
      <c r="AK10" s="24">
        <f t="shared" si="11"/>
        <v>3</v>
      </c>
      <c r="AL10" s="72"/>
    </row>
    <row r="11" spans="1:41" ht="24.95" customHeight="1" thickBot="1" x14ac:dyDescent="0.25">
      <c r="A11" s="28">
        <f t="shared" si="0"/>
        <v>4</v>
      </c>
      <c r="B11" s="20" t="str">
        <f>'13.Spieltag'!B11</f>
        <v>Mike04</v>
      </c>
      <c r="C11" s="17"/>
      <c r="D11" s="18"/>
      <c r="E11" s="19" t="str">
        <f t="shared" si="12"/>
        <v>5</v>
      </c>
      <c r="F11" s="17"/>
      <c r="G11" s="18"/>
      <c r="H11" s="19" t="str">
        <f t="shared" si="13"/>
        <v>5</v>
      </c>
      <c r="I11" s="17"/>
      <c r="J11" s="18"/>
      <c r="K11" s="19" t="str">
        <f t="shared" si="14"/>
        <v>5</v>
      </c>
      <c r="L11" s="17"/>
      <c r="M11" s="18"/>
      <c r="N11" s="19" t="str">
        <f t="shared" si="15"/>
        <v>5</v>
      </c>
      <c r="O11" s="17"/>
      <c r="P11" s="18"/>
      <c r="Q11" s="19" t="str">
        <f t="shared" si="16"/>
        <v>5</v>
      </c>
      <c r="R11" s="17"/>
      <c r="S11" s="18"/>
      <c r="T11" s="19" t="str">
        <f t="shared" si="17"/>
        <v>5</v>
      </c>
      <c r="U11" s="17"/>
      <c r="V11" s="18"/>
      <c r="W11" s="19" t="str">
        <f t="shared" si="18"/>
        <v>5</v>
      </c>
      <c r="X11" s="17"/>
      <c r="Y11" s="18"/>
      <c r="Z11" s="19" t="str">
        <f t="shared" si="19"/>
        <v>5</v>
      </c>
      <c r="AA11" s="17"/>
      <c r="AB11" s="18"/>
      <c r="AC11" s="19" t="str">
        <f t="shared" si="20"/>
        <v>5</v>
      </c>
      <c r="AD11" s="27"/>
      <c r="AE11" s="25"/>
      <c r="AF11" s="19"/>
      <c r="AG11" s="20">
        <f t="shared" si="9"/>
        <v>45</v>
      </c>
      <c r="AH11" s="21">
        <f>'19.Spieltag'!AJ11</f>
        <v>498</v>
      </c>
      <c r="AI11" s="28">
        <f>'19.Spieltag'!AK11</f>
        <v>4</v>
      </c>
      <c r="AJ11" s="23">
        <f t="shared" si="10"/>
        <v>543</v>
      </c>
      <c r="AK11" s="24">
        <f t="shared" si="11"/>
        <v>4</v>
      </c>
      <c r="AL11" s="1"/>
    </row>
    <row r="12" spans="1:41" ht="24.95" customHeight="1" thickBot="1" x14ac:dyDescent="0.25">
      <c r="A12" s="28">
        <f t="shared" si="0"/>
        <v>5</v>
      </c>
      <c r="B12" s="20" t="str">
        <f>'13.Spieltag'!B12</f>
        <v>Tanja04</v>
      </c>
      <c r="C12" s="17"/>
      <c r="D12" s="18"/>
      <c r="E12" s="19" t="str">
        <f t="shared" si="12"/>
        <v>5</v>
      </c>
      <c r="F12" s="17"/>
      <c r="G12" s="18"/>
      <c r="H12" s="19" t="str">
        <f t="shared" si="13"/>
        <v>5</v>
      </c>
      <c r="I12" s="17"/>
      <c r="J12" s="18"/>
      <c r="K12" s="19" t="str">
        <f t="shared" si="14"/>
        <v>5</v>
      </c>
      <c r="L12" s="17"/>
      <c r="M12" s="18"/>
      <c r="N12" s="19" t="str">
        <f t="shared" si="15"/>
        <v>5</v>
      </c>
      <c r="O12" s="17"/>
      <c r="P12" s="18"/>
      <c r="Q12" s="19" t="str">
        <f t="shared" si="16"/>
        <v>5</v>
      </c>
      <c r="R12" s="17"/>
      <c r="S12" s="18"/>
      <c r="T12" s="19" t="str">
        <f t="shared" si="17"/>
        <v>5</v>
      </c>
      <c r="U12" s="17"/>
      <c r="V12" s="18"/>
      <c r="W12" s="19" t="str">
        <f t="shared" si="18"/>
        <v>5</v>
      </c>
      <c r="X12" s="17"/>
      <c r="Y12" s="18"/>
      <c r="Z12" s="19" t="str">
        <f t="shared" si="19"/>
        <v>5</v>
      </c>
      <c r="AA12" s="17"/>
      <c r="AB12" s="18"/>
      <c r="AC12" s="19" t="str">
        <f t="shared" si="20"/>
        <v>5</v>
      </c>
      <c r="AD12" s="26"/>
      <c r="AE12" s="25"/>
      <c r="AF12" s="19"/>
      <c r="AG12" s="20">
        <f t="shared" si="9"/>
        <v>45</v>
      </c>
      <c r="AH12" s="21">
        <f>'19.Spieltag'!AJ12</f>
        <v>496</v>
      </c>
      <c r="AI12" s="28">
        <f>'19.Spieltag'!AK12</f>
        <v>5</v>
      </c>
      <c r="AJ12" s="23">
        <f t="shared" si="10"/>
        <v>541</v>
      </c>
      <c r="AK12" s="24">
        <f t="shared" si="11"/>
        <v>5</v>
      </c>
      <c r="AL12" s="1"/>
    </row>
    <row r="13" spans="1:41" ht="24.95" customHeight="1" thickBot="1" x14ac:dyDescent="0.25">
      <c r="A13" s="28">
        <f t="shared" si="0"/>
        <v>6</v>
      </c>
      <c r="B13" s="78" t="str">
        <f>'13.Spieltag'!B13</f>
        <v>shiny</v>
      </c>
      <c r="C13" s="17"/>
      <c r="D13" s="18"/>
      <c r="E13" s="19" t="str">
        <f t="shared" si="12"/>
        <v>5</v>
      </c>
      <c r="F13" s="17"/>
      <c r="G13" s="18"/>
      <c r="H13" s="19" t="str">
        <f t="shared" si="13"/>
        <v>5</v>
      </c>
      <c r="I13" s="17"/>
      <c r="J13" s="18"/>
      <c r="K13" s="19" t="str">
        <f t="shared" si="14"/>
        <v>5</v>
      </c>
      <c r="L13" s="17"/>
      <c r="M13" s="18"/>
      <c r="N13" s="19" t="str">
        <f t="shared" si="15"/>
        <v>5</v>
      </c>
      <c r="O13" s="17"/>
      <c r="P13" s="18"/>
      <c r="Q13" s="19" t="str">
        <f t="shared" si="16"/>
        <v>5</v>
      </c>
      <c r="R13" s="17"/>
      <c r="S13" s="18"/>
      <c r="T13" s="19" t="str">
        <f t="shared" si="17"/>
        <v>5</v>
      </c>
      <c r="U13" s="17"/>
      <c r="V13" s="18"/>
      <c r="W13" s="19" t="str">
        <f t="shared" si="18"/>
        <v>5</v>
      </c>
      <c r="X13" s="17"/>
      <c r="Y13" s="18"/>
      <c r="Z13" s="19" t="str">
        <f t="shared" si="19"/>
        <v>5</v>
      </c>
      <c r="AA13" s="17"/>
      <c r="AB13" s="18"/>
      <c r="AC13" s="19" t="str">
        <f t="shared" si="20"/>
        <v>5</v>
      </c>
      <c r="AD13" s="27"/>
      <c r="AE13" s="25"/>
      <c r="AF13" s="19"/>
      <c r="AG13" s="20">
        <f t="shared" si="9"/>
        <v>45</v>
      </c>
      <c r="AH13" s="21">
        <f>'19.Spieltag'!AJ13</f>
        <v>495</v>
      </c>
      <c r="AI13" s="28">
        <f>'19.Spieltag'!AK13</f>
        <v>6</v>
      </c>
      <c r="AJ13" s="23">
        <f t="shared" si="10"/>
        <v>540</v>
      </c>
      <c r="AK13" s="24">
        <f t="shared" si="11"/>
        <v>6</v>
      </c>
      <c r="AL13" s="1"/>
    </row>
    <row r="14" spans="1:41" ht="24.95" customHeight="1" thickBot="1" x14ac:dyDescent="0.25">
      <c r="A14" s="28">
        <f t="shared" si="0"/>
        <v>7</v>
      </c>
      <c r="B14" s="20" t="str">
        <f>'13.Spieltag'!B14</f>
        <v>UltraGE</v>
      </c>
      <c r="C14" s="17"/>
      <c r="D14" s="18"/>
      <c r="E14" s="19" t="str">
        <f t="shared" si="12"/>
        <v>5</v>
      </c>
      <c r="F14" s="17"/>
      <c r="G14" s="18"/>
      <c r="H14" s="19" t="str">
        <f t="shared" si="13"/>
        <v>5</v>
      </c>
      <c r="I14" s="17"/>
      <c r="J14" s="18"/>
      <c r="K14" s="19" t="str">
        <f t="shared" si="14"/>
        <v>5</v>
      </c>
      <c r="L14" s="17"/>
      <c r="M14" s="18"/>
      <c r="N14" s="19" t="str">
        <f t="shared" si="15"/>
        <v>5</v>
      </c>
      <c r="O14" s="17"/>
      <c r="P14" s="18"/>
      <c r="Q14" s="19" t="str">
        <f t="shared" si="16"/>
        <v>5</v>
      </c>
      <c r="R14" s="17"/>
      <c r="S14" s="18"/>
      <c r="T14" s="19" t="str">
        <f t="shared" si="17"/>
        <v>5</v>
      </c>
      <c r="U14" s="17"/>
      <c r="V14" s="18"/>
      <c r="W14" s="19" t="str">
        <f t="shared" si="18"/>
        <v>5</v>
      </c>
      <c r="X14" s="17"/>
      <c r="Y14" s="18"/>
      <c r="Z14" s="19" t="str">
        <f t="shared" si="19"/>
        <v>5</v>
      </c>
      <c r="AA14" s="17"/>
      <c r="AB14" s="18"/>
      <c r="AC14" s="19" t="str">
        <f t="shared" si="20"/>
        <v>5</v>
      </c>
      <c r="AD14" s="27"/>
      <c r="AE14" s="25"/>
      <c r="AF14" s="19"/>
      <c r="AG14" s="20">
        <f t="shared" si="9"/>
        <v>45</v>
      </c>
      <c r="AH14" s="21">
        <f>'19.Spieltag'!AJ14</f>
        <v>494</v>
      </c>
      <c r="AI14" s="28">
        <f>'19.Spieltag'!AK14</f>
        <v>7</v>
      </c>
      <c r="AJ14" s="23">
        <f t="shared" si="10"/>
        <v>539</v>
      </c>
      <c r="AK14" s="24">
        <f t="shared" si="11"/>
        <v>7</v>
      </c>
      <c r="AL14" s="1"/>
    </row>
    <row r="15" spans="1:41" ht="24.95" customHeight="1" thickBot="1" x14ac:dyDescent="0.25">
      <c r="A15" s="28">
        <f t="shared" si="0"/>
        <v>8</v>
      </c>
      <c r="B15" s="20" t="str">
        <f>'13.Spieltag'!B15</f>
        <v>Reinhold</v>
      </c>
      <c r="C15" s="17"/>
      <c r="D15" s="18"/>
      <c r="E15" s="19" t="str">
        <f t="shared" si="12"/>
        <v>5</v>
      </c>
      <c r="F15" s="17"/>
      <c r="G15" s="18"/>
      <c r="H15" s="19" t="str">
        <f t="shared" si="13"/>
        <v>5</v>
      </c>
      <c r="I15" s="17"/>
      <c r="J15" s="18"/>
      <c r="K15" s="19" t="str">
        <f t="shared" si="14"/>
        <v>5</v>
      </c>
      <c r="L15" s="17"/>
      <c r="M15" s="18"/>
      <c r="N15" s="19" t="str">
        <f t="shared" si="15"/>
        <v>5</v>
      </c>
      <c r="O15" s="17"/>
      <c r="P15" s="18"/>
      <c r="Q15" s="19" t="str">
        <f t="shared" si="16"/>
        <v>5</v>
      </c>
      <c r="R15" s="17"/>
      <c r="S15" s="18"/>
      <c r="T15" s="19" t="str">
        <f t="shared" si="17"/>
        <v>5</v>
      </c>
      <c r="U15" s="17"/>
      <c r="V15" s="18"/>
      <c r="W15" s="19" t="str">
        <f t="shared" si="18"/>
        <v>5</v>
      </c>
      <c r="X15" s="17"/>
      <c r="Y15" s="18"/>
      <c r="Z15" s="19" t="str">
        <f t="shared" si="19"/>
        <v>5</v>
      </c>
      <c r="AA15" s="17"/>
      <c r="AB15" s="18"/>
      <c r="AC15" s="19" t="str">
        <f t="shared" si="20"/>
        <v>5</v>
      </c>
      <c r="AD15" s="27"/>
      <c r="AE15" s="25"/>
      <c r="AF15" s="19"/>
      <c r="AG15" s="20">
        <f t="shared" si="9"/>
        <v>45</v>
      </c>
      <c r="AH15" s="21">
        <f>'19.Spieltag'!AJ15</f>
        <v>488</v>
      </c>
      <c r="AI15" s="28">
        <f>'19.Spieltag'!AK15</f>
        <v>8</v>
      </c>
      <c r="AJ15" s="23">
        <f t="shared" si="10"/>
        <v>533</v>
      </c>
      <c r="AK15" s="24">
        <f t="shared" si="11"/>
        <v>8</v>
      </c>
      <c r="AL15" s="1"/>
    </row>
    <row r="16" spans="1:41" ht="24.95" customHeight="1" thickBot="1" x14ac:dyDescent="0.25">
      <c r="A16" s="28">
        <f t="shared" si="0"/>
        <v>9</v>
      </c>
      <c r="B16" s="20" t="str">
        <f>'13.Spieltag'!B16</f>
        <v>Ricardo04</v>
      </c>
      <c r="C16" s="17"/>
      <c r="D16" s="18"/>
      <c r="E16" s="19" t="str">
        <f t="shared" si="12"/>
        <v>5</v>
      </c>
      <c r="F16" s="17"/>
      <c r="G16" s="18"/>
      <c r="H16" s="19" t="str">
        <f t="shared" si="13"/>
        <v>5</v>
      </c>
      <c r="I16" s="17"/>
      <c r="J16" s="18"/>
      <c r="K16" s="19" t="str">
        <f t="shared" si="14"/>
        <v>5</v>
      </c>
      <c r="L16" s="17"/>
      <c r="M16" s="18"/>
      <c r="N16" s="19" t="str">
        <f t="shared" si="15"/>
        <v>5</v>
      </c>
      <c r="O16" s="17"/>
      <c r="P16" s="18"/>
      <c r="Q16" s="19" t="str">
        <f t="shared" si="16"/>
        <v>5</v>
      </c>
      <c r="R16" s="17"/>
      <c r="S16" s="18"/>
      <c r="T16" s="19" t="str">
        <f t="shared" si="17"/>
        <v>5</v>
      </c>
      <c r="U16" s="17"/>
      <c r="V16" s="18"/>
      <c r="W16" s="19" t="str">
        <f t="shared" si="18"/>
        <v>5</v>
      </c>
      <c r="X16" s="17"/>
      <c r="Y16" s="18"/>
      <c r="Z16" s="19" t="str">
        <f t="shared" si="19"/>
        <v>5</v>
      </c>
      <c r="AA16" s="17"/>
      <c r="AB16" s="18"/>
      <c r="AC16" s="19" t="str">
        <f t="shared" si="20"/>
        <v>5</v>
      </c>
      <c r="AD16" s="27"/>
      <c r="AE16" s="25"/>
      <c r="AF16" s="19"/>
      <c r="AG16" s="20">
        <f t="shared" si="9"/>
        <v>45</v>
      </c>
      <c r="AH16" s="21">
        <f>'19.Spieltag'!AJ16</f>
        <v>487</v>
      </c>
      <c r="AI16" s="28">
        <f>'19.Spieltag'!AK16</f>
        <v>9</v>
      </c>
      <c r="AJ16" s="23">
        <f t="shared" si="10"/>
        <v>532</v>
      </c>
      <c r="AK16" s="24">
        <f t="shared" si="11"/>
        <v>9</v>
      </c>
      <c r="AL16" s="1"/>
    </row>
    <row r="17" spans="1:38" ht="24.95" customHeight="1" thickBot="1" x14ac:dyDescent="0.25">
      <c r="A17" s="28">
        <f t="shared" si="0"/>
        <v>10</v>
      </c>
      <c r="B17" s="20" t="str">
        <f>'13.Spieltag'!B17</f>
        <v>FlorianS04</v>
      </c>
      <c r="C17" s="17"/>
      <c r="D17" s="18"/>
      <c r="E17" s="19" t="str">
        <f t="shared" si="12"/>
        <v>5</v>
      </c>
      <c r="F17" s="17"/>
      <c r="G17" s="18"/>
      <c r="H17" s="19" t="str">
        <f t="shared" si="13"/>
        <v>5</v>
      </c>
      <c r="I17" s="17"/>
      <c r="J17" s="18"/>
      <c r="K17" s="19" t="str">
        <f t="shared" si="14"/>
        <v>5</v>
      </c>
      <c r="L17" s="17"/>
      <c r="M17" s="18"/>
      <c r="N17" s="19" t="str">
        <f t="shared" si="15"/>
        <v>5</v>
      </c>
      <c r="O17" s="17"/>
      <c r="P17" s="18"/>
      <c r="Q17" s="19" t="str">
        <f t="shared" si="16"/>
        <v>5</v>
      </c>
      <c r="R17" s="17"/>
      <c r="S17" s="18"/>
      <c r="T17" s="19" t="str">
        <f t="shared" si="17"/>
        <v>5</v>
      </c>
      <c r="U17" s="17"/>
      <c r="V17" s="18"/>
      <c r="W17" s="19" t="str">
        <f t="shared" si="18"/>
        <v>5</v>
      </c>
      <c r="X17" s="17"/>
      <c r="Y17" s="18"/>
      <c r="Z17" s="19" t="str">
        <f t="shared" si="19"/>
        <v>5</v>
      </c>
      <c r="AA17" s="17"/>
      <c r="AB17" s="18"/>
      <c r="AC17" s="19" t="str">
        <f t="shared" si="20"/>
        <v>5</v>
      </c>
      <c r="AD17" s="27"/>
      <c r="AE17" s="25"/>
      <c r="AF17" s="19"/>
      <c r="AG17" s="20">
        <f t="shared" si="9"/>
        <v>45</v>
      </c>
      <c r="AH17" s="21">
        <f>'19.Spieltag'!AJ17</f>
        <v>486</v>
      </c>
      <c r="AI17" s="28">
        <f>'19.Spieltag'!AK17</f>
        <v>10</v>
      </c>
      <c r="AJ17" s="23">
        <f t="shared" si="10"/>
        <v>531</v>
      </c>
      <c r="AK17" s="24">
        <f t="shared" si="11"/>
        <v>10</v>
      </c>
      <c r="AL17" s="1"/>
    </row>
    <row r="18" spans="1:38" ht="24.95" customHeight="1" thickBot="1" x14ac:dyDescent="0.25">
      <c r="A18" s="28">
        <f t="shared" si="0"/>
        <v>11</v>
      </c>
      <c r="B18" s="20" t="str">
        <f>'13.Spieltag'!B18</f>
        <v>Lola04</v>
      </c>
      <c r="C18" s="17"/>
      <c r="D18" s="18"/>
      <c r="E18" s="19" t="str">
        <f t="shared" si="12"/>
        <v>5</v>
      </c>
      <c r="F18" s="17"/>
      <c r="G18" s="18"/>
      <c r="H18" s="19" t="str">
        <f t="shared" si="13"/>
        <v>5</v>
      </c>
      <c r="I18" s="17"/>
      <c r="J18" s="18"/>
      <c r="K18" s="19" t="str">
        <f t="shared" si="14"/>
        <v>5</v>
      </c>
      <c r="L18" s="17"/>
      <c r="M18" s="18"/>
      <c r="N18" s="19" t="str">
        <f t="shared" si="15"/>
        <v>5</v>
      </c>
      <c r="O18" s="17"/>
      <c r="P18" s="18"/>
      <c r="Q18" s="19" t="str">
        <f t="shared" si="16"/>
        <v>5</v>
      </c>
      <c r="R18" s="17"/>
      <c r="S18" s="18"/>
      <c r="T18" s="19" t="str">
        <f t="shared" si="17"/>
        <v>5</v>
      </c>
      <c r="U18" s="17"/>
      <c r="V18" s="18"/>
      <c r="W18" s="19" t="str">
        <f t="shared" si="18"/>
        <v>5</v>
      </c>
      <c r="X18" s="17"/>
      <c r="Y18" s="18"/>
      <c r="Z18" s="19" t="str">
        <f t="shared" si="19"/>
        <v>5</v>
      </c>
      <c r="AA18" s="17"/>
      <c r="AB18" s="18"/>
      <c r="AC18" s="19" t="str">
        <f t="shared" si="20"/>
        <v>5</v>
      </c>
      <c r="AD18" s="27"/>
      <c r="AE18" s="25"/>
      <c r="AF18" s="19"/>
      <c r="AG18" s="20">
        <f t="shared" si="9"/>
        <v>45</v>
      </c>
      <c r="AH18" s="21">
        <f>'19.Spieltag'!AJ18</f>
        <v>481</v>
      </c>
      <c r="AI18" s="28">
        <f>'19.Spieltag'!AK18</f>
        <v>11</v>
      </c>
      <c r="AJ18" s="23">
        <f t="shared" si="10"/>
        <v>526</v>
      </c>
      <c r="AK18" s="24">
        <f t="shared" si="11"/>
        <v>11</v>
      </c>
      <c r="AL18" s="1"/>
    </row>
    <row r="19" spans="1:38" ht="24.95" customHeight="1" thickBot="1" x14ac:dyDescent="0.25">
      <c r="A19" s="28">
        <f t="shared" si="0"/>
        <v>12</v>
      </c>
      <c r="B19" s="20" t="str">
        <f>'13.Spieltag'!B19</f>
        <v>schmiddi04</v>
      </c>
      <c r="C19" s="17"/>
      <c r="D19" s="18"/>
      <c r="E19" s="19" t="str">
        <f t="shared" si="12"/>
        <v>5</v>
      </c>
      <c r="F19" s="17"/>
      <c r="G19" s="18"/>
      <c r="H19" s="19" t="str">
        <f t="shared" si="13"/>
        <v>5</v>
      </c>
      <c r="I19" s="17"/>
      <c r="J19" s="18"/>
      <c r="K19" s="19" t="str">
        <f t="shared" si="14"/>
        <v>5</v>
      </c>
      <c r="L19" s="17"/>
      <c r="M19" s="18"/>
      <c r="N19" s="19" t="str">
        <f t="shared" si="15"/>
        <v>5</v>
      </c>
      <c r="O19" s="17"/>
      <c r="P19" s="18"/>
      <c r="Q19" s="19" t="str">
        <f t="shared" si="16"/>
        <v>5</v>
      </c>
      <c r="R19" s="17"/>
      <c r="S19" s="18"/>
      <c r="T19" s="19" t="str">
        <f t="shared" si="17"/>
        <v>5</v>
      </c>
      <c r="U19" s="17"/>
      <c r="V19" s="18"/>
      <c r="W19" s="19" t="str">
        <f t="shared" si="18"/>
        <v>5</v>
      </c>
      <c r="X19" s="17"/>
      <c r="Y19" s="18"/>
      <c r="Z19" s="19" t="str">
        <f t="shared" si="19"/>
        <v>5</v>
      </c>
      <c r="AA19" s="17"/>
      <c r="AB19" s="18"/>
      <c r="AC19" s="19" t="str">
        <f t="shared" si="20"/>
        <v>5</v>
      </c>
      <c r="AD19" s="27"/>
      <c r="AE19" s="25"/>
      <c r="AF19" s="19"/>
      <c r="AG19" s="20">
        <f t="shared" si="9"/>
        <v>45</v>
      </c>
      <c r="AH19" s="21">
        <f>'19.Spieltag'!AJ19</f>
        <v>480</v>
      </c>
      <c r="AI19" s="28">
        <f>'19.Spieltag'!AK19</f>
        <v>12</v>
      </c>
      <c r="AJ19" s="23">
        <f t="shared" si="10"/>
        <v>525</v>
      </c>
      <c r="AK19" s="24">
        <f t="shared" si="11"/>
        <v>12</v>
      </c>
      <c r="AL19" s="1"/>
    </row>
    <row r="20" spans="1:38" ht="24.95" customHeight="1" thickBot="1" x14ac:dyDescent="0.25">
      <c r="A20" s="28">
        <f>AK20</f>
        <v>12</v>
      </c>
      <c r="B20" s="20" t="str">
        <f>'13.Spieltag'!B20</f>
        <v>Thomas Bülles</v>
      </c>
      <c r="C20" s="17"/>
      <c r="D20" s="18"/>
      <c r="E20" s="19" t="str">
        <f t="shared" si="12"/>
        <v>5</v>
      </c>
      <c r="F20" s="17"/>
      <c r="G20" s="18"/>
      <c r="H20" s="19" t="str">
        <f t="shared" si="13"/>
        <v>5</v>
      </c>
      <c r="I20" s="17"/>
      <c r="J20" s="18"/>
      <c r="K20" s="19" t="str">
        <f t="shared" si="14"/>
        <v>5</v>
      </c>
      <c r="L20" s="17"/>
      <c r="M20" s="18"/>
      <c r="N20" s="19" t="str">
        <f t="shared" si="15"/>
        <v>5</v>
      </c>
      <c r="O20" s="17"/>
      <c r="P20" s="18"/>
      <c r="Q20" s="19" t="str">
        <f t="shared" si="16"/>
        <v>5</v>
      </c>
      <c r="R20" s="17"/>
      <c r="S20" s="18"/>
      <c r="T20" s="19" t="str">
        <f t="shared" si="17"/>
        <v>5</v>
      </c>
      <c r="U20" s="17"/>
      <c r="V20" s="18"/>
      <c r="W20" s="19" t="str">
        <f t="shared" si="18"/>
        <v>5</v>
      </c>
      <c r="X20" s="17"/>
      <c r="Y20" s="18"/>
      <c r="Z20" s="19" t="str">
        <f t="shared" si="19"/>
        <v>5</v>
      </c>
      <c r="AA20" s="17"/>
      <c r="AB20" s="18"/>
      <c r="AC20" s="19" t="str">
        <f t="shared" si="20"/>
        <v>5</v>
      </c>
      <c r="AD20" s="27"/>
      <c r="AE20" s="25"/>
      <c r="AF20" s="19"/>
      <c r="AG20" s="20">
        <f>E20+H20+K20+N20+Q20+T20+W20+Z20+AC20+AF20</f>
        <v>45</v>
      </c>
      <c r="AH20" s="21">
        <f>'19.Spieltag'!AJ20</f>
        <v>480</v>
      </c>
      <c r="AI20" s="28">
        <f>'19.Spieltag'!AK20</f>
        <v>12</v>
      </c>
      <c r="AJ20" s="23">
        <f>AG20+AH20</f>
        <v>525</v>
      </c>
      <c r="AK20" s="24">
        <f t="shared" si="11"/>
        <v>12</v>
      </c>
      <c r="AL20" s="1"/>
    </row>
    <row r="21" spans="1:38" ht="24.95" customHeight="1" thickBot="1" x14ac:dyDescent="0.25">
      <c r="A21" s="28">
        <f>AK21</f>
        <v>14</v>
      </c>
      <c r="B21" s="20" t="str">
        <f>'13.Spieltag'!B21</f>
        <v>atschi91</v>
      </c>
      <c r="C21" s="17"/>
      <c r="D21" s="18"/>
      <c r="E21" s="19" t="str">
        <f t="shared" si="12"/>
        <v>5</v>
      </c>
      <c r="F21" s="17"/>
      <c r="G21" s="18"/>
      <c r="H21" s="19" t="str">
        <f t="shared" si="13"/>
        <v>5</v>
      </c>
      <c r="I21" s="17"/>
      <c r="J21" s="18"/>
      <c r="K21" s="19" t="str">
        <f t="shared" si="14"/>
        <v>5</v>
      </c>
      <c r="L21" s="17"/>
      <c r="M21" s="18"/>
      <c r="N21" s="19" t="str">
        <f t="shared" si="15"/>
        <v>5</v>
      </c>
      <c r="O21" s="17"/>
      <c r="P21" s="18"/>
      <c r="Q21" s="19" t="str">
        <f t="shared" si="16"/>
        <v>5</v>
      </c>
      <c r="R21" s="17"/>
      <c r="S21" s="18"/>
      <c r="T21" s="19" t="str">
        <f t="shared" si="17"/>
        <v>5</v>
      </c>
      <c r="U21" s="17"/>
      <c r="V21" s="18"/>
      <c r="W21" s="19" t="str">
        <f t="shared" si="18"/>
        <v>5</v>
      </c>
      <c r="X21" s="17"/>
      <c r="Y21" s="18"/>
      <c r="Z21" s="19" t="str">
        <f t="shared" si="19"/>
        <v>5</v>
      </c>
      <c r="AA21" s="17"/>
      <c r="AB21" s="18"/>
      <c r="AC21" s="19" t="str">
        <f t="shared" si="20"/>
        <v>5</v>
      </c>
      <c r="AD21" s="27"/>
      <c r="AE21" s="25"/>
      <c r="AF21" s="19"/>
      <c r="AG21" s="20">
        <f>E21+H21+K21+N21+Q21+T21+W21+Z21+AC21+AF21</f>
        <v>45</v>
      </c>
      <c r="AH21" s="21">
        <f>'19.Spieltag'!AJ21</f>
        <v>472</v>
      </c>
      <c r="AI21" s="28">
        <f>'19.Spieltag'!AK21</f>
        <v>14</v>
      </c>
      <c r="AJ21" s="23">
        <f>AG21+AH21</f>
        <v>517</v>
      </c>
      <c r="AK21" s="24">
        <f t="shared" si="11"/>
        <v>14</v>
      </c>
      <c r="AL21" s="1"/>
    </row>
    <row r="22" spans="1:38" ht="24.95" customHeight="1" thickBot="1" x14ac:dyDescent="0.25">
      <c r="A22" s="28">
        <f>AK22</f>
        <v>15</v>
      </c>
      <c r="B22" s="20" t="str">
        <f>'13.Spieltag'!B22</f>
        <v>jupp04</v>
      </c>
      <c r="C22" s="17"/>
      <c r="D22" s="18"/>
      <c r="E22" s="19" t="str">
        <f t="shared" si="12"/>
        <v>5</v>
      </c>
      <c r="F22" s="17"/>
      <c r="G22" s="18"/>
      <c r="H22" s="19" t="str">
        <f t="shared" si="13"/>
        <v>5</v>
      </c>
      <c r="I22" s="17"/>
      <c r="J22" s="18"/>
      <c r="K22" s="19" t="str">
        <f t="shared" si="14"/>
        <v>5</v>
      </c>
      <c r="L22" s="17"/>
      <c r="M22" s="18"/>
      <c r="N22" s="19" t="str">
        <f t="shared" si="15"/>
        <v>5</v>
      </c>
      <c r="O22" s="17"/>
      <c r="P22" s="18"/>
      <c r="Q22" s="19" t="str">
        <f t="shared" si="16"/>
        <v>5</v>
      </c>
      <c r="R22" s="17"/>
      <c r="S22" s="18"/>
      <c r="T22" s="19" t="str">
        <f t="shared" si="17"/>
        <v>5</v>
      </c>
      <c r="U22" s="17"/>
      <c r="V22" s="18"/>
      <c r="W22" s="19" t="str">
        <f t="shared" si="18"/>
        <v>5</v>
      </c>
      <c r="X22" s="17"/>
      <c r="Y22" s="18"/>
      <c r="Z22" s="19" t="str">
        <f t="shared" si="19"/>
        <v>5</v>
      </c>
      <c r="AA22" s="17"/>
      <c r="AB22" s="18"/>
      <c r="AC22" s="19" t="str">
        <f t="shared" si="20"/>
        <v>5</v>
      </c>
      <c r="AD22" s="27"/>
      <c r="AE22" s="25"/>
      <c r="AF22" s="19"/>
      <c r="AG22" s="20">
        <f>E22+H22+K22+N22+Q22+T22+W22+Z22+AC22+AF22</f>
        <v>45</v>
      </c>
      <c r="AH22" s="21">
        <f>'19.Spieltag'!AJ22</f>
        <v>461</v>
      </c>
      <c r="AI22" s="28">
        <f>'19.Spieltag'!AK22</f>
        <v>15</v>
      </c>
      <c r="AJ22" s="23">
        <f>AG22+AH22</f>
        <v>506</v>
      </c>
      <c r="AK22" s="24">
        <f t="shared" si="11"/>
        <v>15</v>
      </c>
      <c r="AL22" s="1"/>
    </row>
    <row r="23" spans="1:38" ht="24.95" customHeight="1" thickBot="1" x14ac:dyDescent="0.25">
      <c r="A23" s="28">
        <f>AK23</f>
        <v>16</v>
      </c>
      <c r="B23" s="78" t="str">
        <f>'13.Spieltag'!B23</f>
        <v>Nico1904</v>
      </c>
      <c r="C23" s="17"/>
      <c r="D23" s="18"/>
      <c r="E23" s="19" t="str">
        <f t="shared" si="12"/>
        <v>5</v>
      </c>
      <c r="F23" s="17"/>
      <c r="G23" s="18"/>
      <c r="H23" s="19" t="str">
        <f t="shared" si="13"/>
        <v>5</v>
      </c>
      <c r="I23" s="17"/>
      <c r="J23" s="18"/>
      <c r="K23" s="19" t="str">
        <f t="shared" si="14"/>
        <v>5</v>
      </c>
      <c r="L23" s="17"/>
      <c r="M23" s="18"/>
      <c r="N23" s="19" t="str">
        <f t="shared" si="15"/>
        <v>5</v>
      </c>
      <c r="O23" s="17"/>
      <c r="P23" s="18"/>
      <c r="Q23" s="19" t="str">
        <f t="shared" si="16"/>
        <v>5</v>
      </c>
      <c r="R23" s="17"/>
      <c r="S23" s="18"/>
      <c r="T23" s="19" t="str">
        <f t="shared" si="17"/>
        <v>5</v>
      </c>
      <c r="U23" s="17"/>
      <c r="V23" s="18"/>
      <c r="W23" s="19" t="str">
        <f t="shared" si="18"/>
        <v>5</v>
      </c>
      <c r="X23" s="17"/>
      <c r="Y23" s="18"/>
      <c r="Z23" s="19" t="str">
        <f t="shared" si="19"/>
        <v>5</v>
      </c>
      <c r="AA23" s="17"/>
      <c r="AB23" s="18"/>
      <c r="AC23" s="19" t="str">
        <f t="shared" si="20"/>
        <v>5</v>
      </c>
      <c r="AD23" s="27"/>
      <c r="AE23" s="25"/>
      <c r="AF23" s="19"/>
      <c r="AG23" s="20">
        <f>E23+H23+K23+N23+Q23+T23+W23+Z23+AC23+AF23</f>
        <v>45</v>
      </c>
      <c r="AH23" s="21">
        <f>'19.Spieltag'!AJ23</f>
        <v>415</v>
      </c>
      <c r="AI23" s="28">
        <f>'19.Spieltag'!AK23</f>
        <v>16</v>
      </c>
      <c r="AJ23" s="23">
        <f>AG23+AH23</f>
        <v>460</v>
      </c>
      <c r="AK23" s="24">
        <f t="shared" si="11"/>
        <v>16</v>
      </c>
      <c r="AL23" s="1"/>
    </row>
    <row r="24" spans="1:38" ht="24.95" customHeight="1" thickBot="1" x14ac:dyDescent="0.25">
      <c r="A24" s="28">
        <f>AK24</f>
        <v>17</v>
      </c>
      <c r="B24" s="20" t="str">
        <f>'13.Spieltag'!B24</f>
        <v>Schalt04</v>
      </c>
      <c r="C24" s="17"/>
      <c r="D24" s="18"/>
      <c r="E24" s="19" t="str">
        <f t="shared" si="12"/>
        <v>5</v>
      </c>
      <c r="F24" s="17"/>
      <c r="G24" s="18"/>
      <c r="H24" s="19" t="str">
        <f t="shared" si="13"/>
        <v>5</v>
      </c>
      <c r="I24" s="17"/>
      <c r="J24" s="18"/>
      <c r="K24" s="19" t="str">
        <f t="shared" si="14"/>
        <v>5</v>
      </c>
      <c r="L24" s="17"/>
      <c r="M24" s="18"/>
      <c r="N24" s="19" t="str">
        <f t="shared" si="15"/>
        <v>5</v>
      </c>
      <c r="O24" s="17"/>
      <c r="P24" s="18"/>
      <c r="Q24" s="19" t="str">
        <f t="shared" si="16"/>
        <v>5</v>
      </c>
      <c r="R24" s="17"/>
      <c r="S24" s="18"/>
      <c r="T24" s="19" t="str">
        <f t="shared" si="17"/>
        <v>5</v>
      </c>
      <c r="U24" s="17"/>
      <c r="V24" s="18"/>
      <c r="W24" s="19" t="str">
        <f t="shared" si="18"/>
        <v>5</v>
      </c>
      <c r="X24" s="17"/>
      <c r="Y24" s="18"/>
      <c r="Z24" s="19" t="str">
        <f t="shared" si="19"/>
        <v>5</v>
      </c>
      <c r="AA24" s="17"/>
      <c r="AB24" s="18"/>
      <c r="AC24" s="19" t="str">
        <f t="shared" si="20"/>
        <v>5</v>
      </c>
      <c r="AD24" s="27"/>
      <c r="AE24" s="25"/>
      <c r="AF24" s="19"/>
      <c r="AG24" s="20">
        <f>E24+H24+K24+N24+Q24+T24+W24+Z24+AC24+AF24</f>
        <v>45</v>
      </c>
      <c r="AH24" s="21">
        <f>'19.Spieltag'!AJ24</f>
        <v>367</v>
      </c>
      <c r="AI24" s="28">
        <f>'19.Spieltag'!AK24</f>
        <v>17</v>
      </c>
      <c r="AJ24" s="23">
        <f>AG24+AH24</f>
        <v>412</v>
      </c>
      <c r="AK24" s="24">
        <f t="shared" si="11"/>
        <v>17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86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76" priority="6">
      <formula>($AG8&gt;40)</formula>
    </cfRule>
  </conditionalFormatting>
  <conditionalFormatting sqref="C1 F1 O1 R1 X1 C3 F3 I3 R3 U3 X3 AA3">
    <cfRule type="cellIs" dxfId="75" priority="3" operator="equal">
      <formula>"Schalke 04"</formula>
    </cfRule>
  </conditionalFormatting>
  <conditionalFormatting sqref="I1 L1 U1 AA1 L3 O3">
    <cfRule type="cellIs" dxfId="74" priority="2" operator="equal">
      <formula>"Schalke 04"</formula>
    </cfRule>
  </conditionalFormatting>
  <conditionalFormatting sqref="AG1:AG26 AG28:AG1048576">
    <cfRule type="top10" dxfId="73" priority="1475" rank="3"/>
  </conditionalFormatting>
  <conditionalFormatting sqref="AI8:AI26">
    <cfRule type="colorScale" priority="127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72" priority="870" rank="3"/>
  </conditionalFormatting>
  <pageMargins left="0.19685039370078741" right="0" top="0" bottom="0" header="0.51181102362204722" footer="0.51181102362204722"/>
  <pageSetup paperSize="9" scale="89" orientation="landscape" horizontalDpi="4294967295" verticalDpi="300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pageSetUpPr fitToPage="1"/>
  </sheetPr>
  <dimension ref="A1:AO104"/>
  <sheetViews>
    <sheetView workbookViewId="0">
      <selection activeCell="AC8" sqref="E8:AC24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C1" s="16" t="s">
        <v>72</v>
      </c>
      <c r="F1" s="16" t="s">
        <v>74</v>
      </c>
      <c r="I1" s="16" t="s">
        <v>75</v>
      </c>
      <c r="L1" s="16" t="s">
        <v>77</v>
      </c>
      <c r="O1" s="16" t="s">
        <v>79</v>
      </c>
      <c r="R1" s="16" t="s">
        <v>81</v>
      </c>
      <c r="U1" s="16" t="s">
        <v>83</v>
      </c>
      <c r="X1" s="16" t="s">
        <v>85</v>
      </c>
      <c r="AA1" s="16" t="s">
        <v>87</v>
      </c>
      <c r="AD1" s="16"/>
      <c r="AE1" s="65"/>
      <c r="AF1" s="65"/>
      <c r="AK1" s="31"/>
    </row>
    <row r="2" spans="1:41" ht="12" x14ac:dyDescent="0.2">
      <c r="B2" s="16"/>
      <c r="AD2" s="16"/>
      <c r="AE2" s="66"/>
      <c r="AF2" s="66"/>
    </row>
    <row r="3" spans="1:41" ht="12" x14ac:dyDescent="0.2">
      <c r="B3" s="16"/>
      <c r="C3" s="16" t="s">
        <v>73</v>
      </c>
      <c r="F3" s="16" t="s">
        <v>67</v>
      </c>
      <c r="I3" s="16" t="s">
        <v>76</v>
      </c>
      <c r="L3" s="16" t="s">
        <v>78</v>
      </c>
      <c r="O3" s="16" t="s">
        <v>80</v>
      </c>
      <c r="R3" s="16" t="s">
        <v>82</v>
      </c>
      <c r="U3" s="16" t="s">
        <v>84</v>
      </c>
      <c r="X3" s="16" t="s">
        <v>86</v>
      </c>
      <c r="AA3" s="16" t="s">
        <v>11</v>
      </c>
      <c r="AD3" s="16"/>
      <c r="AE3" s="65"/>
      <c r="AF3" s="65"/>
    </row>
    <row r="4" spans="1:41" ht="16.5" thickBot="1" x14ac:dyDescent="0.3">
      <c r="A4" s="2" t="s">
        <v>34</v>
      </c>
      <c r="B4" s="16"/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</v>
      </c>
      <c r="B8" s="20" t="str">
        <f>'13.Spieltag'!B8</f>
        <v>Delze1312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9">E8+H8+K8+N8+Q8+T8+W8+Z8+AC8+AF8</f>
        <v>45</v>
      </c>
      <c r="AH8" s="21">
        <f>'20.Spieltag'!AJ8</f>
        <v>561</v>
      </c>
      <c r="AI8" s="28">
        <f>'20.Spieltag'!AK8</f>
        <v>1</v>
      </c>
      <c r="AJ8" s="23">
        <f t="shared" ref="AJ8:AJ19" si="10">AG8+AH8</f>
        <v>606</v>
      </c>
      <c r="AK8" s="24">
        <f t="shared" ref="AK8:AK24" si="11">RANK(AJ8,$AJ$8:$AJ$26)</f>
        <v>1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'13.Spieltag'!B9</f>
        <v>Master1</v>
      </c>
      <c r="C9" s="17"/>
      <c r="D9" s="18"/>
      <c r="E9" s="19" t="str">
        <f t="shared" ref="E9:E24" si="12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4" si="13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4" si="14">IF(OR(EXACT($I$7,I9)*(EXACT($J$7,J9)))=TRUE,$AO$9,IF(($J$7-$I$7=J9-I9),$AO$8,IF(OR(EXACT($I$7&gt;$J$7,I9&gt;J9)*EXACT($I$7=$J$7,I9=J9)*EXACT($I$7&lt;$J$7,I9&lt;J9)),$AO$7,0)))</f>
        <v>5</v>
      </c>
      <c r="L9" s="17"/>
      <c r="M9" s="18"/>
      <c r="N9" s="19" t="str">
        <f t="shared" ref="N9:N24" si="15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4" si="16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4" si="17">IF(OR(EXACT($R$7,R9)*(EXACT($S$7,S9)))=TRUE,$AO$9,IF(($S$7-$R$7=S9-R9),$AO$8,IF(OR(EXACT($R$7&gt;$S$7,R9&gt;S9)*EXACT($R$7=$S$7,R9=S9)*EXACT($R$7&lt;$S$7,R9&lt;S9)),$AO$7,0)))</f>
        <v>5</v>
      </c>
      <c r="U9" s="17"/>
      <c r="V9" s="18"/>
      <c r="W9" s="19" t="str">
        <f t="shared" ref="W9:W24" si="18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4" si="19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4" si="20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9"/>
        <v>45</v>
      </c>
      <c r="AH9" s="21">
        <f>'20.Spieltag'!AJ9</f>
        <v>551</v>
      </c>
      <c r="AI9" s="28">
        <f>'20.Spieltag'!AK9</f>
        <v>2</v>
      </c>
      <c r="AJ9" s="23">
        <f t="shared" si="10"/>
        <v>596</v>
      </c>
      <c r="AK9" s="24">
        <f t="shared" si="11"/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3</v>
      </c>
      <c r="B10" s="20" t="str">
        <f>'13.Spieltag'!B10</f>
        <v>Franzi04</v>
      </c>
      <c r="C10" s="17"/>
      <c r="D10" s="18"/>
      <c r="E10" s="19" t="str">
        <f t="shared" si="12"/>
        <v>5</v>
      </c>
      <c r="F10" s="17"/>
      <c r="G10" s="18"/>
      <c r="H10" s="19" t="str">
        <f t="shared" si="13"/>
        <v>5</v>
      </c>
      <c r="I10" s="17"/>
      <c r="J10" s="18"/>
      <c r="K10" s="19" t="str">
        <f t="shared" si="14"/>
        <v>5</v>
      </c>
      <c r="L10" s="17"/>
      <c r="M10" s="18"/>
      <c r="N10" s="19" t="str">
        <f t="shared" si="15"/>
        <v>5</v>
      </c>
      <c r="O10" s="17"/>
      <c r="P10" s="18"/>
      <c r="Q10" s="19" t="str">
        <f t="shared" si="16"/>
        <v>5</v>
      </c>
      <c r="R10" s="17"/>
      <c r="S10" s="18"/>
      <c r="T10" s="19" t="str">
        <f t="shared" si="17"/>
        <v>5</v>
      </c>
      <c r="U10" s="17"/>
      <c r="V10" s="18"/>
      <c r="W10" s="19" t="str">
        <f t="shared" si="18"/>
        <v>5</v>
      </c>
      <c r="X10" s="17"/>
      <c r="Y10" s="18"/>
      <c r="Z10" s="19" t="str">
        <f t="shared" si="19"/>
        <v>5</v>
      </c>
      <c r="AA10" s="17"/>
      <c r="AB10" s="18"/>
      <c r="AC10" s="19" t="str">
        <f t="shared" si="20"/>
        <v>5</v>
      </c>
      <c r="AD10" s="27"/>
      <c r="AE10" s="25"/>
      <c r="AF10" s="19"/>
      <c r="AG10" s="20">
        <f t="shared" si="9"/>
        <v>45</v>
      </c>
      <c r="AH10" s="21">
        <f>'20.Spieltag'!AJ10</f>
        <v>544</v>
      </c>
      <c r="AI10" s="28">
        <f>'20.Spieltag'!AK10</f>
        <v>3</v>
      </c>
      <c r="AJ10" s="23">
        <f t="shared" si="10"/>
        <v>589</v>
      </c>
      <c r="AK10" s="24">
        <f t="shared" si="11"/>
        <v>3</v>
      </c>
      <c r="AL10" s="72"/>
    </row>
    <row r="11" spans="1:41" ht="24.95" customHeight="1" thickBot="1" x14ac:dyDescent="0.25">
      <c r="A11" s="28">
        <f t="shared" si="0"/>
        <v>4</v>
      </c>
      <c r="B11" s="20" t="str">
        <f>'13.Spieltag'!B11</f>
        <v>Mike04</v>
      </c>
      <c r="C11" s="17"/>
      <c r="D11" s="18"/>
      <c r="E11" s="19" t="str">
        <f t="shared" si="12"/>
        <v>5</v>
      </c>
      <c r="F11" s="17"/>
      <c r="G11" s="18"/>
      <c r="H11" s="19" t="str">
        <f t="shared" si="13"/>
        <v>5</v>
      </c>
      <c r="I11" s="17"/>
      <c r="J11" s="18"/>
      <c r="K11" s="19" t="str">
        <f t="shared" si="14"/>
        <v>5</v>
      </c>
      <c r="L11" s="17"/>
      <c r="M11" s="18"/>
      <c r="N11" s="19" t="str">
        <f t="shared" si="15"/>
        <v>5</v>
      </c>
      <c r="O11" s="17"/>
      <c r="P11" s="18"/>
      <c r="Q11" s="19" t="str">
        <f t="shared" si="16"/>
        <v>5</v>
      </c>
      <c r="R11" s="17"/>
      <c r="S11" s="18"/>
      <c r="T11" s="19" t="str">
        <f t="shared" si="17"/>
        <v>5</v>
      </c>
      <c r="U11" s="17"/>
      <c r="V11" s="18"/>
      <c r="W11" s="19" t="str">
        <f t="shared" si="18"/>
        <v>5</v>
      </c>
      <c r="X11" s="17"/>
      <c r="Y11" s="18"/>
      <c r="Z11" s="19" t="str">
        <f t="shared" si="19"/>
        <v>5</v>
      </c>
      <c r="AA11" s="17"/>
      <c r="AB11" s="18"/>
      <c r="AC11" s="19" t="str">
        <f t="shared" si="20"/>
        <v>5</v>
      </c>
      <c r="AD11" s="27"/>
      <c r="AE11" s="25"/>
      <c r="AF11" s="19"/>
      <c r="AG11" s="20">
        <f t="shared" si="9"/>
        <v>45</v>
      </c>
      <c r="AH11" s="21">
        <f>'20.Spieltag'!AJ11</f>
        <v>543</v>
      </c>
      <c r="AI11" s="28">
        <f>'20.Spieltag'!AK11</f>
        <v>4</v>
      </c>
      <c r="AJ11" s="23">
        <f t="shared" si="10"/>
        <v>588</v>
      </c>
      <c r="AK11" s="24">
        <f t="shared" si="11"/>
        <v>4</v>
      </c>
      <c r="AL11" s="1"/>
    </row>
    <row r="12" spans="1:41" ht="24.95" customHeight="1" thickBot="1" x14ac:dyDescent="0.25">
      <c r="A12" s="28">
        <f t="shared" si="0"/>
        <v>5</v>
      </c>
      <c r="B12" s="20" t="str">
        <f>'13.Spieltag'!B12</f>
        <v>Tanja04</v>
      </c>
      <c r="C12" s="17"/>
      <c r="D12" s="18"/>
      <c r="E12" s="19" t="str">
        <f t="shared" si="12"/>
        <v>5</v>
      </c>
      <c r="F12" s="17"/>
      <c r="G12" s="18"/>
      <c r="H12" s="19" t="str">
        <f t="shared" si="13"/>
        <v>5</v>
      </c>
      <c r="I12" s="17"/>
      <c r="J12" s="18"/>
      <c r="K12" s="19" t="str">
        <f t="shared" si="14"/>
        <v>5</v>
      </c>
      <c r="L12" s="17"/>
      <c r="M12" s="18"/>
      <c r="N12" s="19" t="str">
        <f t="shared" si="15"/>
        <v>5</v>
      </c>
      <c r="O12" s="17"/>
      <c r="P12" s="18"/>
      <c r="Q12" s="19" t="str">
        <f t="shared" si="16"/>
        <v>5</v>
      </c>
      <c r="R12" s="17"/>
      <c r="S12" s="18"/>
      <c r="T12" s="19" t="str">
        <f t="shared" si="17"/>
        <v>5</v>
      </c>
      <c r="U12" s="17"/>
      <c r="V12" s="18"/>
      <c r="W12" s="19" t="str">
        <f t="shared" si="18"/>
        <v>5</v>
      </c>
      <c r="X12" s="17"/>
      <c r="Y12" s="18"/>
      <c r="Z12" s="19" t="str">
        <f t="shared" si="19"/>
        <v>5</v>
      </c>
      <c r="AA12" s="17"/>
      <c r="AB12" s="18"/>
      <c r="AC12" s="19" t="str">
        <f t="shared" si="20"/>
        <v>5</v>
      </c>
      <c r="AD12" s="26"/>
      <c r="AE12" s="25"/>
      <c r="AF12" s="19"/>
      <c r="AG12" s="20">
        <f t="shared" si="9"/>
        <v>45</v>
      </c>
      <c r="AH12" s="21">
        <f>'20.Spieltag'!AJ12</f>
        <v>541</v>
      </c>
      <c r="AI12" s="28">
        <f>'20.Spieltag'!AK12</f>
        <v>5</v>
      </c>
      <c r="AJ12" s="23">
        <f t="shared" si="10"/>
        <v>586</v>
      </c>
      <c r="AK12" s="24">
        <f t="shared" si="11"/>
        <v>5</v>
      </c>
      <c r="AL12" s="1"/>
    </row>
    <row r="13" spans="1:41" ht="24.95" customHeight="1" thickBot="1" x14ac:dyDescent="0.25">
      <c r="A13" s="28">
        <f t="shared" si="0"/>
        <v>6</v>
      </c>
      <c r="B13" s="78" t="str">
        <f>'13.Spieltag'!B13</f>
        <v>shiny</v>
      </c>
      <c r="C13" s="17"/>
      <c r="D13" s="18"/>
      <c r="E13" s="19" t="str">
        <f t="shared" si="12"/>
        <v>5</v>
      </c>
      <c r="F13" s="17"/>
      <c r="G13" s="18"/>
      <c r="H13" s="19" t="str">
        <f t="shared" si="13"/>
        <v>5</v>
      </c>
      <c r="I13" s="17"/>
      <c r="J13" s="18"/>
      <c r="K13" s="19" t="str">
        <f t="shared" si="14"/>
        <v>5</v>
      </c>
      <c r="L13" s="17"/>
      <c r="M13" s="18"/>
      <c r="N13" s="19" t="str">
        <f t="shared" si="15"/>
        <v>5</v>
      </c>
      <c r="O13" s="17"/>
      <c r="P13" s="18"/>
      <c r="Q13" s="19" t="str">
        <f t="shared" si="16"/>
        <v>5</v>
      </c>
      <c r="R13" s="17"/>
      <c r="S13" s="18"/>
      <c r="T13" s="19" t="str">
        <f t="shared" si="17"/>
        <v>5</v>
      </c>
      <c r="U13" s="17"/>
      <c r="V13" s="18"/>
      <c r="W13" s="19" t="str">
        <f t="shared" si="18"/>
        <v>5</v>
      </c>
      <c r="X13" s="17"/>
      <c r="Y13" s="18"/>
      <c r="Z13" s="19" t="str">
        <f t="shared" si="19"/>
        <v>5</v>
      </c>
      <c r="AA13" s="17"/>
      <c r="AB13" s="18"/>
      <c r="AC13" s="19" t="str">
        <f t="shared" si="20"/>
        <v>5</v>
      </c>
      <c r="AD13" s="27"/>
      <c r="AE13" s="25"/>
      <c r="AF13" s="19"/>
      <c r="AG13" s="20">
        <f t="shared" si="9"/>
        <v>45</v>
      </c>
      <c r="AH13" s="21">
        <f>'20.Spieltag'!AJ13</f>
        <v>540</v>
      </c>
      <c r="AI13" s="28">
        <f>'20.Spieltag'!AK13</f>
        <v>6</v>
      </c>
      <c r="AJ13" s="23">
        <f t="shared" si="10"/>
        <v>585</v>
      </c>
      <c r="AK13" s="24">
        <f t="shared" si="11"/>
        <v>6</v>
      </c>
      <c r="AL13" s="1"/>
    </row>
    <row r="14" spans="1:41" ht="24.95" customHeight="1" thickBot="1" x14ac:dyDescent="0.25">
      <c r="A14" s="28">
        <f t="shared" si="0"/>
        <v>7</v>
      </c>
      <c r="B14" s="20" t="str">
        <f>'13.Spieltag'!B14</f>
        <v>UltraGE</v>
      </c>
      <c r="C14" s="17"/>
      <c r="D14" s="18"/>
      <c r="E14" s="19" t="str">
        <f t="shared" si="12"/>
        <v>5</v>
      </c>
      <c r="F14" s="17"/>
      <c r="G14" s="18"/>
      <c r="H14" s="19" t="str">
        <f t="shared" si="13"/>
        <v>5</v>
      </c>
      <c r="I14" s="17"/>
      <c r="J14" s="18"/>
      <c r="K14" s="19" t="str">
        <f t="shared" si="14"/>
        <v>5</v>
      </c>
      <c r="L14" s="17"/>
      <c r="M14" s="18"/>
      <c r="N14" s="19" t="str">
        <f t="shared" si="15"/>
        <v>5</v>
      </c>
      <c r="O14" s="17"/>
      <c r="P14" s="18"/>
      <c r="Q14" s="19" t="str">
        <f t="shared" si="16"/>
        <v>5</v>
      </c>
      <c r="R14" s="17"/>
      <c r="S14" s="18"/>
      <c r="T14" s="19" t="str">
        <f t="shared" si="17"/>
        <v>5</v>
      </c>
      <c r="U14" s="17"/>
      <c r="V14" s="18"/>
      <c r="W14" s="19" t="str">
        <f t="shared" si="18"/>
        <v>5</v>
      </c>
      <c r="X14" s="17"/>
      <c r="Y14" s="18"/>
      <c r="Z14" s="19" t="str">
        <f t="shared" si="19"/>
        <v>5</v>
      </c>
      <c r="AA14" s="17"/>
      <c r="AB14" s="18"/>
      <c r="AC14" s="19" t="str">
        <f t="shared" si="20"/>
        <v>5</v>
      </c>
      <c r="AD14" s="27"/>
      <c r="AE14" s="25"/>
      <c r="AF14" s="19"/>
      <c r="AG14" s="20">
        <f t="shared" si="9"/>
        <v>45</v>
      </c>
      <c r="AH14" s="21">
        <f>'20.Spieltag'!AJ14</f>
        <v>539</v>
      </c>
      <c r="AI14" s="28">
        <f>'20.Spieltag'!AK14</f>
        <v>7</v>
      </c>
      <c r="AJ14" s="23">
        <f t="shared" si="10"/>
        <v>584</v>
      </c>
      <c r="AK14" s="24">
        <f t="shared" si="11"/>
        <v>7</v>
      </c>
      <c r="AL14" s="1"/>
    </row>
    <row r="15" spans="1:41" ht="24.95" customHeight="1" thickBot="1" x14ac:dyDescent="0.25">
      <c r="A15" s="28">
        <f t="shared" si="0"/>
        <v>8</v>
      </c>
      <c r="B15" s="20" t="str">
        <f>'13.Spieltag'!B15</f>
        <v>Reinhold</v>
      </c>
      <c r="C15" s="17"/>
      <c r="D15" s="18"/>
      <c r="E15" s="19" t="str">
        <f t="shared" si="12"/>
        <v>5</v>
      </c>
      <c r="F15" s="17"/>
      <c r="G15" s="18"/>
      <c r="H15" s="19" t="str">
        <f t="shared" si="13"/>
        <v>5</v>
      </c>
      <c r="I15" s="17"/>
      <c r="J15" s="18"/>
      <c r="K15" s="19" t="str">
        <f t="shared" si="14"/>
        <v>5</v>
      </c>
      <c r="L15" s="17"/>
      <c r="M15" s="18"/>
      <c r="N15" s="19" t="str">
        <f t="shared" si="15"/>
        <v>5</v>
      </c>
      <c r="O15" s="17"/>
      <c r="P15" s="18"/>
      <c r="Q15" s="19" t="str">
        <f t="shared" si="16"/>
        <v>5</v>
      </c>
      <c r="R15" s="17"/>
      <c r="S15" s="18"/>
      <c r="T15" s="19" t="str">
        <f t="shared" si="17"/>
        <v>5</v>
      </c>
      <c r="U15" s="17"/>
      <c r="V15" s="18"/>
      <c r="W15" s="19" t="str">
        <f t="shared" si="18"/>
        <v>5</v>
      </c>
      <c r="X15" s="17"/>
      <c r="Y15" s="18"/>
      <c r="Z15" s="19" t="str">
        <f t="shared" si="19"/>
        <v>5</v>
      </c>
      <c r="AA15" s="17"/>
      <c r="AB15" s="18"/>
      <c r="AC15" s="19" t="str">
        <f t="shared" si="20"/>
        <v>5</v>
      </c>
      <c r="AD15" s="27"/>
      <c r="AE15" s="25"/>
      <c r="AF15" s="19"/>
      <c r="AG15" s="20">
        <f t="shared" si="9"/>
        <v>45</v>
      </c>
      <c r="AH15" s="21">
        <f>'20.Spieltag'!AJ15</f>
        <v>533</v>
      </c>
      <c r="AI15" s="28">
        <f>'20.Spieltag'!AK15</f>
        <v>8</v>
      </c>
      <c r="AJ15" s="23">
        <f t="shared" si="10"/>
        <v>578</v>
      </c>
      <c r="AK15" s="24">
        <f t="shared" si="11"/>
        <v>8</v>
      </c>
      <c r="AL15" s="1"/>
    </row>
    <row r="16" spans="1:41" ht="24.95" customHeight="1" thickBot="1" x14ac:dyDescent="0.25">
      <c r="A16" s="28">
        <f t="shared" si="0"/>
        <v>9</v>
      </c>
      <c r="B16" s="20" t="str">
        <f>'13.Spieltag'!B16</f>
        <v>Ricardo04</v>
      </c>
      <c r="C16" s="17"/>
      <c r="D16" s="18"/>
      <c r="E16" s="19" t="str">
        <f t="shared" si="12"/>
        <v>5</v>
      </c>
      <c r="F16" s="17"/>
      <c r="G16" s="18"/>
      <c r="H16" s="19" t="str">
        <f t="shared" si="13"/>
        <v>5</v>
      </c>
      <c r="I16" s="17"/>
      <c r="J16" s="18"/>
      <c r="K16" s="19" t="str">
        <f t="shared" si="14"/>
        <v>5</v>
      </c>
      <c r="L16" s="17"/>
      <c r="M16" s="18"/>
      <c r="N16" s="19" t="str">
        <f t="shared" si="15"/>
        <v>5</v>
      </c>
      <c r="O16" s="17"/>
      <c r="P16" s="18"/>
      <c r="Q16" s="19" t="str">
        <f t="shared" si="16"/>
        <v>5</v>
      </c>
      <c r="R16" s="17"/>
      <c r="S16" s="18"/>
      <c r="T16" s="19" t="str">
        <f t="shared" si="17"/>
        <v>5</v>
      </c>
      <c r="U16" s="17"/>
      <c r="V16" s="18"/>
      <c r="W16" s="19" t="str">
        <f t="shared" si="18"/>
        <v>5</v>
      </c>
      <c r="X16" s="17"/>
      <c r="Y16" s="18"/>
      <c r="Z16" s="19" t="str">
        <f t="shared" si="19"/>
        <v>5</v>
      </c>
      <c r="AA16" s="17"/>
      <c r="AB16" s="18"/>
      <c r="AC16" s="19" t="str">
        <f t="shared" si="20"/>
        <v>5</v>
      </c>
      <c r="AD16" s="27"/>
      <c r="AE16" s="25"/>
      <c r="AF16" s="19"/>
      <c r="AG16" s="20">
        <f t="shared" si="9"/>
        <v>45</v>
      </c>
      <c r="AH16" s="21">
        <f>'20.Spieltag'!AJ16</f>
        <v>532</v>
      </c>
      <c r="AI16" s="28">
        <f>'20.Spieltag'!AK16</f>
        <v>9</v>
      </c>
      <c r="AJ16" s="23">
        <f t="shared" si="10"/>
        <v>577</v>
      </c>
      <c r="AK16" s="24">
        <f t="shared" si="11"/>
        <v>9</v>
      </c>
      <c r="AL16" s="1"/>
    </row>
    <row r="17" spans="1:38" ht="24.95" customHeight="1" thickBot="1" x14ac:dyDescent="0.25">
      <c r="A17" s="28">
        <f t="shared" si="0"/>
        <v>10</v>
      </c>
      <c r="B17" s="20" t="str">
        <f>'13.Spieltag'!B17</f>
        <v>FlorianS04</v>
      </c>
      <c r="C17" s="17"/>
      <c r="D17" s="18"/>
      <c r="E17" s="19" t="str">
        <f t="shared" si="12"/>
        <v>5</v>
      </c>
      <c r="F17" s="17"/>
      <c r="G17" s="18"/>
      <c r="H17" s="19" t="str">
        <f t="shared" si="13"/>
        <v>5</v>
      </c>
      <c r="I17" s="17"/>
      <c r="J17" s="18"/>
      <c r="K17" s="19" t="str">
        <f t="shared" si="14"/>
        <v>5</v>
      </c>
      <c r="L17" s="17"/>
      <c r="M17" s="18"/>
      <c r="N17" s="19" t="str">
        <f t="shared" si="15"/>
        <v>5</v>
      </c>
      <c r="O17" s="17"/>
      <c r="P17" s="18"/>
      <c r="Q17" s="19" t="str">
        <f t="shared" si="16"/>
        <v>5</v>
      </c>
      <c r="R17" s="17"/>
      <c r="S17" s="18"/>
      <c r="T17" s="19" t="str">
        <f t="shared" si="17"/>
        <v>5</v>
      </c>
      <c r="U17" s="17"/>
      <c r="V17" s="18"/>
      <c r="W17" s="19" t="str">
        <f t="shared" si="18"/>
        <v>5</v>
      </c>
      <c r="X17" s="17"/>
      <c r="Y17" s="18"/>
      <c r="Z17" s="19" t="str">
        <f t="shared" si="19"/>
        <v>5</v>
      </c>
      <c r="AA17" s="17"/>
      <c r="AB17" s="18"/>
      <c r="AC17" s="19" t="str">
        <f t="shared" si="20"/>
        <v>5</v>
      </c>
      <c r="AD17" s="27"/>
      <c r="AE17" s="25"/>
      <c r="AF17" s="19"/>
      <c r="AG17" s="20">
        <f t="shared" si="9"/>
        <v>45</v>
      </c>
      <c r="AH17" s="21">
        <f>'20.Spieltag'!AJ17</f>
        <v>531</v>
      </c>
      <c r="AI17" s="28">
        <f>'20.Spieltag'!AK17</f>
        <v>10</v>
      </c>
      <c r="AJ17" s="23">
        <f t="shared" si="10"/>
        <v>576</v>
      </c>
      <c r="AK17" s="24">
        <f t="shared" si="11"/>
        <v>10</v>
      </c>
      <c r="AL17" s="1"/>
    </row>
    <row r="18" spans="1:38" ht="24.95" customHeight="1" thickBot="1" x14ac:dyDescent="0.25">
      <c r="A18" s="28">
        <f t="shared" si="0"/>
        <v>11</v>
      </c>
      <c r="B18" s="20" t="str">
        <f>'13.Spieltag'!B18</f>
        <v>Lola04</v>
      </c>
      <c r="C18" s="17"/>
      <c r="D18" s="18"/>
      <c r="E18" s="19" t="str">
        <f t="shared" si="12"/>
        <v>5</v>
      </c>
      <c r="F18" s="17"/>
      <c r="G18" s="18"/>
      <c r="H18" s="19" t="str">
        <f t="shared" si="13"/>
        <v>5</v>
      </c>
      <c r="I18" s="17"/>
      <c r="J18" s="18"/>
      <c r="K18" s="19" t="str">
        <f t="shared" si="14"/>
        <v>5</v>
      </c>
      <c r="L18" s="17"/>
      <c r="M18" s="18"/>
      <c r="N18" s="19" t="str">
        <f t="shared" si="15"/>
        <v>5</v>
      </c>
      <c r="O18" s="17"/>
      <c r="P18" s="18"/>
      <c r="Q18" s="19" t="str">
        <f t="shared" si="16"/>
        <v>5</v>
      </c>
      <c r="R18" s="17"/>
      <c r="S18" s="18"/>
      <c r="T18" s="19" t="str">
        <f t="shared" si="17"/>
        <v>5</v>
      </c>
      <c r="U18" s="17"/>
      <c r="V18" s="18"/>
      <c r="W18" s="19" t="str">
        <f t="shared" si="18"/>
        <v>5</v>
      </c>
      <c r="X18" s="17"/>
      <c r="Y18" s="18"/>
      <c r="Z18" s="19" t="str">
        <f t="shared" si="19"/>
        <v>5</v>
      </c>
      <c r="AA18" s="17"/>
      <c r="AB18" s="18"/>
      <c r="AC18" s="19" t="str">
        <f t="shared" si="20"/>
        <v>5</v>
      </c>
      <c r="AD18" s="27"/>
      <c r="AE18" s="25"/>
      <c r="AF18" s="19"/>
      <c r="AG18" s="20">
        <f t="shared" si="9"/>
        <v>45</v>
      </c>
      <c r="AH18" s="21">
        <f>'20.Spieltag'!AJ18</f>
        <v>526</v>
      </c>
      <c r="AI18" s="28">
        <f>'20.Spieltag'!AK18</f>
        <v>11</v>
      </c>
      <c r="AJ18" s="23">
        <f t="shared" si="10"/>
        <v>571</v>
      </c>
      <c r="AK18" s="24">
        <f t="shared" si="11"/>
        <v>11</v>
      </c>
      <c r="AL18" s="1"/>
    </row>
    <row r="19" spans="1:38" ht="24.95" customHeight="1" thickBot="1" x14ac:dyDescent="0.25">
      <c r="A19" s="28">
        <f t="shared" si="0"/>
        <v>12</v>
      </c>
      <c r="B19" s="20" t="str">
        <f>'13.Spieltag'!B19</f>
        <v>schmiddi04</v>
      </c>
      <c r="C19" s="17"/>
      <c r="D19" s="18"/>
      <c r="E19" s="19" t="str">
        <f t="shared" si="12"/>
        <v>5</v>
      </c>
      <c r="F19" s="17"/>
      <c r="G19" s="18"/>
      <c r="H19" s="19" t="str">
        <f t="shared" si="13"/>
        <v>5</v>
      </c>
      <c r="I19" s="17"/>
      <c r="J19" s="18"/>
      <c r="K19" s="19" t="str">
        <f t="shared" si="14"/>
        <v>5</v>
      </c>
      <c r="L19" s="17"/>
      <c r="M19" s="18"/>
      <c r="N19" s="19" t="str">
        <f t="shared" si="15"/>
        <v>5</v>
      </c>
      <c r="O19" s="17"/>
      <c r="P19" s="18"/>
      <c r="Q19" s="19" t="str">
        <f t="shared" si="16"/>
        <v>5</v>
      </c>
      <c r="R19" s="17"/>
      <c r="S19" s="18"/>
      <c r="T19" s="19" t="str">
        <f t="shared" si="17"/>
        <v>5</v>
      </c>
      <c r="U19" s="17"/>
      <c r="V19" s="18"/>
      <c r="W19" s="19" t="str">
        <f t="shared" si="18"/>
        <v>5</v>
      </c>
      <c r="X19" s="17"/>
      <c r="Y19" s="18"/>
      <c r="Z19" s="19" t="str">
        <f t="shared" si="19"/>
        <v>5</v>
      </c>
      <c r="AA19" s="17"/>
      <c r="AB19" s="18"/>
      <c r="AC19" s="19" t="str">
        <f t="shared" si="20"/>
        <v>5</v>
      </c>
      <c r="AD19" s="27"/>
      <c r="AE19" s="25"/>
      <c r="AF19" s="19"/>
      <c r="AG19" s="20">
        <f t="shared" si="9"/>
        <v>45</v>
      </c>
      <c r="AH19" s="21">
        <f>'20.Spieltag'!AJ19</f>
        <v>525</v>
      </c>
      <c r="AI19" s="28">
        <f>'20.Spieltag'!AK19</f>
        <v>12</v>
      </c>
      <c r="AJ19" s="23">
        <f t="shared" si="10"/>
        <v>570</v>
      </c>
      <c r="AK19" s="24">
        <f t="shared" si="11"/>
        <v>12</v>
      </c>
      <c r="AL19" s="1"/>
    </row>
    <row r="20" spans="1:38" ht="24.95" customHeight="1" thickBot="1" x14ac:dyDescent="0.25">
      <c r="A20" s="28">
        <f>AK20</f>
        <v>12</v>
      </c>
      <c r="B20" s="20" t="str">
        <f>'13.Spieltag'!B20</f>
        <v>Thomas Bülles</v>
      </c>
      <c r="C20" s="17"/>
      <c r="D20" s="18"/>
      <c r="E20" s="19" t="str">
        <f t="shared" si="12"/>
        <v>5</v>
      </c>
      <c r="F20" s="17"/>
      <c r="G20" s="18"/>
      <c r="H20" s="19" t="str">
        <f t="shared" si="13"/>
        <v>5</v>
      </c>
      <c r="I20" s="17"/>
      <c r="J20" s="18"/>
      <c r="K20" s="19" t="str">
        <f t="shared" si="14"/>
        <v>5</v>
      </c>
      <c r="L20" s="17"/>
      <c r="M20" s="18"/>
      <c r="N20" s="19" t="str">
        <f t="shared" si="15"/>
        <v>5</v>
      </c>
      <c r="O20" s="17"/>
      <c r="P20" s="18"/>
      <c r="Q20" s="19" t="str">
        <f t="shared" si="16"/>
        <v>5</v>
      </c>
      <c r="R20" s="17"/>
      <c r="S20" s="18"/>
      <c r="T20" s="19" t="str">
        <f t="shared" si="17"/>
        <v>5</v>
      </c>
      <c r="U20" s="17"/>
      <c r="V20" s="18"/>
      <c r="W20" s="19" t="str">
        <f t="shared" si="18"/>
        <v>5</v>
      </c>
      <c r="X20" s="17"/>
      <c r="Y20" s="18"/>
      <c r="Z20" s="19" t="str">
        <f t="shared" si="19"/>
        <v>5</v>
      </c>
      <c r="AA20" s="17"/>
      <c r="AB20" s="18"/>
      <c r="AC20" s="19" t="str">
        <f t="shared" si="20"/>
        <v>5</v>
      </c>
      <c r="AD20" s="27"/>
      <c r="AE20" s="25"/>
      <c r="AF20" s="19"/>
      <c r="AG20" s="20">
        <f>E20+H20+K20+N20+Q20+T20+W20+Z20+AC20+AF20</f>
        <v>45</v>
      </c>
      <c r="AH20" s="21">
        <f>'20.Spieltag'!AJ20</f>
        <v>525</v>
      </c>
      <c r="AI20" s="28">
        <f>'20.Spieltag'!AK20</f>
        <v>12</v>
      </c>
      <c r="AJ20" s="23">
        <f>AG20+AH20</f>
        <v>570</v>
      </c>
      <c r="AK20" s="24">
        <f t="shared" si="11"/>
        <v>12</v>
      </c>
      <c r="AL20" s="1"/>
    </row>
    <row r="21" spans="1:38" ht="24.95" customHeight="1" thickBot="1" x14ac:dyDescent="0.25">
      <c r="A21" s="28">
        <f>AK21</f>
        <v>14</v>
      </c>
      <c r="B21" s="20" t="str">
        <f>'13.Spieltag'!B21</f>
        <v>atschi91</v>
      </c>
      <c r="C21" s="17"/>
      <c r="D21" s="18"/>
      <c r="E21" s="19" t="str">
        <f t="shared" si="12"/>
        <v>5</v>
      </c>
      <c r="F21" s="17"/>
      <c r="G21" s="18"/>
      <c r="H21" s="19" t="str">
        <f t="shared" si="13"/>
        <v>5</v>
      </c>
      <c r="I21" s="17"/>
      <c r="J21" s="18"/>
      <c r="K21" s="19" t="str">
        <f t="shared" si="14"/>
        <v>5</v>
      </c>
      <c r="L21" s="17"/>
      <c r="M21" s="18"/>
      <c r="N21" s="19" t="str">
        <f t="shared" si="15"/>
        <v>5</v>
      </c>
      <c r="O21" s="17"/>
      <c r="P21" s="18"/>
      <c r="Q21" s="19" t="str">
        <f t="shared" si="16"/>
        <v>5</v>
      </c>
      <c r="R21" s="17"/>
      <c r="S21" s="18"/>
      <c r="T21" s="19" t="str">
        <f t="shared" si="17"/>
        <v>5</v>
      </c>
      <c r="U21" s="17"/>
      <c r="V21" s="18"/>
      <c r="W21" s="19" t="str">
        <f t="shared" si="18"/>
        <v>5</v>
      </c>
      <c r="X21" s="17"/>
      <c r="Y21" s="18"/>
      <c r="Z21" s="19" t="str">
        <f t="shared" si="19"/>
        <v>5</v>
      </c>
      <c r="AA21" s="17"/>
      <c r="AB21" s="18"/>
      <c r="AC21" s="19" t="str">
        <f t="shared" si="20"/>
        <v>5</v>
      </c>
      <c r="AD21" s="27"/>
      <c r="AE21" s="25"/>
      <c r="AF21" s="19"/>
      <c r="AG21" s="20">
        <f>E21+H21+K21+N21+Q21+T21+W21+Z21+AC21+AF21</f>
        <v>45</v>
      </c>
      <c r="AH21" s="21">
        <f>'20.Spieltag'!AJ21</f>
        <v>517</v>
      </c>
      <c r="AI21" s="28">
        <f>'20.Spieltag'!AK21</f>
        <v>14</v>
      </c>
      <c r="AJ21" s="23">
        <f>AG21+AH21</f>
        <v>562</v>
      </c>
      <c r="AK21" s="24">
        <f t="shared" si="11"/>
        <v>14</v>
      </c>
      <c r="AL21" s="1"/>
    </row>
    <row r="22" spans="1:38" ht="24.95" customHeight="1" thickBot="1" x14ac:dyDescent="0.25">
      <c r="A22" s="28">
        <f>AK22</f>
        <v>15</v>
      </c>
      <c r="B22" s="20" t="str">
        <f>'13.Spieltag'!B22</f>
        <v>jupp04</v>
      </c>
      <c r="C22" s="17"/>
      <c r="D22" s="18"/>
      <c r="E22" s="19" t="str">
        <f t="shared" si="12"/>
        <v>5</v>
      </c>
      <c r="F22" s="17"/>
      <c r="G22" s="18"/>
      <c r="H22" s="19" t="str">
        <f t="shared" si="13"/>
        <v>5</v>
      </c>
      <c r="I22" s="17"/>
      <c r="J22" s="18"/>
      <c r="K22" s="19" t="str">
        <f t="shared" si="14"/>
        <v>5</v>
      </c>
      <c r="L22" s="17"/>
      <c r="M22" s="18"/>
      <c r="N22" s="19" t="str">
        <f t="shared" si="15"/>
        <v>5</v>
      </c>
      <c r="O22" s="17"/>
      <c r="P22" s="18"/>
      <c r="Q22" s="19" t="str">
        <f t="shared" si="16"/>
        <v>5</v>
      </c>
      <c r="R22" s="17"/>
      <c r="S22" s="18"/>
      <c r="T22" s="19" t="str">
        <f t="shared" si="17"/>
        <v>5</v>
      </c>
      <c r="U22" s="17"/>
      <c r="V22" s="18"/>
      <c r="W22" s="19" t="str">
        <f t="shared" si="18"/>
        <v>5</v>
      </c>
      <c r="X22" s="17"/>
      <c r="Y22" s="18"/>
      <c r="Z22" s="19" t="str">
        <f t="shared" si="19"/>
        <v>5</v>
      </c>
      <c r="AA22" s="17"/>
      <c r="AB22" s="18"/>
      <c r="AC22" s="19" t="str">
        <f t="shared" si="20"/>
        <v>5</v>
      </c>
      <c r="AD22" s="27"/>
      <c r="AE22" s="25"/>
      <c r="AF22" s="19"/>
      <c r="AG22" s="20">
        <f>E22+H22+K22+N22+Q22+T22+W22+Z22+AC22+AF22</f>
        <v>45</v>
      </c>
      <c r="AH22" s="21">
        <f>'20.Spieltag'!AJ22</f>
        <v>506</v>
      </c>
      <c r="AI22" s="28">
        <f>'20.Spieltag'!AK22</f>
        <v>15</v>
      </c>
      <c r="AJ22" s="23">
        <f>AG22+AH22</f>
        <v>551</v>
      </c>
      <c r="AK22" s="24">
        <f t="shared" si="11"/>
        <v>15</v>
      </c>
      <c r="AL22" s="1"/>
    </row>
    <row r="23" spans="1:38" ht="24.95" customHeight="1" thickBot="1" x14ac:dyDescent="0.25">
      <c r="A23" s="28">
        <f>AK23</f>
        <v>16</v>
      </c>
      <c r="B23" s="78" t="str">
        <f>'13.Spieltag'!B23</f>
        <v>Nico1904</v>
      </c>
      <c r="C23" s="17"/>
      <c r="D23" s="18"/>
      <c r="E23" s="19" t="str">
        <f t="shared" si="12"/>
        <v>5</v>
      </c>
      <c r="F23" s="17"/>
      <c r="G23" s="18"/>
      <c r="H23" s="19" t="str">
        <f t="shared" si="13"/>
        <v>5</v>
      </c>
      <c r="I23" s="17"/>
      <c r="J23" s="18"/>
      <c r="K23" s="19" t="str">
        <f t="shared" si="14"/>
        <v>5</v>
      </c>
      <c r="L23" s="17"/>
      <c r="M23" s="18"/>
      <c r="N23" s="19" t="str">
        <f t="shared" si="15"/>
        <v>5</v>
      </c>
      <c r="O23" s="17"/>
      <c r="P23" s="18"/>
      <c r="Q23" s="19" t="str">
        <f t="shared" si="16"/>
        <v>5</v>
      </c>
      <c r="R23" s="17"/>
      <c r="S23" s="18"/>
      <c r="T23" s="19" t="str">
        <f t="shared" si="17"/>
        <v>5</v>
      </c>
      <c r="U23" s="17"/>
      <c r="V23" s="18"/>
      <c r="W23" s="19" t="str">
        <f t="shared" si="18"/>
        <v>5</v>
      </c>
      <c r="X23" s="17"/>
      <c r="Y23" s="18"/>
      <c r="Z23" s="19" t="str">
        <f t="shared" si="19"/>
        <v>5</v>
      </c>
      <c r="AA23" s="17"/>
      <c r="AB23" s="18"/>
      <c r="AC23" s="19" t="str">
        <f t="shared" si="20"/>
        <v>5</v>
      </c>
      <c r="AD23" s="27"/>
      <c r="AE23" s="25"/>
      <c r="AF23" s="19"/>
      <c r="AG23" s="20">
        <f>E23+H23+K23+N23+Q23+T23+W23+Z23+AC23+AF23</f>
        <v>45</v>
      </c>
      <c r="AH23" s="21">
        <f>'20.Spieltag'!AJ23</f>
        <v>460</v>
      </c>
      <c r="AI23" s="28">
        <f>'20.Spieltag'!AK23</f>
        <v>16</v>
      </c>
      <c r="AJ23" s="23">
        <f>AG23+AH23</f>
        <v>505</v>
      </c>
      <c r="AK23" s="24">
        <f t="shared" si="11"/>
        <v>16</v>
      </c>
      <c r="AL23" s="1"/>
    </row>
    <row r="24" spans="1:38" ht="24.95" customHeight="1" thickBot="1" x14ac:dyDescent="0.25">
      <c r="A24" s="28">
        <f>AK24</f>
        <v>17</v>
      </c>
      <c r="B24" s="20" t="str">
        <f>'13.Spieltag'!B24</f>
        <v>Schalt04</v>
      </c>
      <c r="C24" s="17"/>
      <c r="D24" s="18"/>
      <c r="E24" s="19" t="str">
        <f t="shared" si="12"/>
        <v>5</v>
      </c>
      <c r="F24" s="17"/>
      <c r="G24" s="18"/>
      <c r="H24" s="19" t="str">
        <f t="shared" si="13"/>
        <v>5</v>
      </c>
      <c r="I24" s="17"/>
      <c r="J24" s="18"/>
      <c r="K24" s="19" t="str">
        <f t="shared" si="14"/>
        <v>5</v>
      </c>
      <c r="L24" s="17"/>
      <c r="M24" s="18"/>
      <c r="N24" s="19" t="str">
        <f t="shared" si="15"/>
        <v>5</v>
      </c>
      <c r="O24" s="17"/>
      <c r="P24" s="18"/>
      <c r="Q24" s="19" t="str">
        <f t="shared" si="16"/>
        <v>5</v>
      </c>
      <c r="R24" s="17"/>
      <c r="S24" s="18"/>
      <c r="T24" s="19" t="str">
        <f t="shared" si="17"/>
        <v>5</v>
      </c>
      <c r="U24" s="17"/>
      <c r="V24" s="18"/>
      <c r="W24" s="19" t="str">
        <f t="shared" si="18"/>
        <v>5</v>
      </c>
      <c r="X24" s="17"/>
      <c r="Y24" s="18"/>
      <c r="Z24" s="19" t="str">
        <f t="shared" si="19"/>
        <v>5</v>
      </c>
      <c r="AA24" s="17"/>
      <c r="AB24" s="18"/>
      <c r="AC24" s="19" t="str">
        <f t="shared" si="20"/>
        <v>5</v>
      </c>
      <c r="AD24" s="27"/>
      <c r="AE24" s="25"/>
      <c r="AF24" s="19"/>
      <c r="AG24" s="20">
        <f>E24+H24+K24+N24+Q24+T24+W24+Z24+AC24+AF24</f>
        <v>45</v>
      </c>
      <c r="AH24" s="21">
        <f>'20.Spieltag'!AJ24</f>
        <v>412</v>
      </c>
      <c r="AI24" s="28">
        <f>'20.Spieltag'!AK24</f>
        <v>17</v>
      </c>
      <c r="AJ24" s="23">
        <f>AG24+AH24</f>
        <v>457</v>
      </c>
      <c r="AK24" s="24">
        <f t="shared" si="11"/>
        <v>17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84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71" priority="6">
      <formula>($AG8&gt;40)</formula>
    </cfRule>
  </conditionalFormatting>
  <conditionalFormatting sqref="C1 F1 L1 O1 R1 U1 C3 F3 I3 L3 O3 U3 X3 AA3">
    <cfRule type="cellIs" dxfId="70" priority="3" operator="equal">
      <formula>"Schalke 04"</formula>
    </cfRule>
  </conditionalFormatting>
  <conditionalFormatting sqref="I1 X1 AA1 R3">
    <cfRule type="cellIs" dxfId="69" priority="2" operator="equal">
      <formula>"Schalke 04"</formula>
    </cfRule>
  </conditionalFormatting>
  <conditionalFormatting sqref="AG1:AG26 AG28:AG1048576">
    <cfRule type="top10" dxfId="68" priority="1470" rank="3"/>
  </conditionalFormatting>
  <conditionalFormatting sqref="AI8:AI26">
    <cfRule type="colorScale" priority="125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67" priority="853" rank="3"/>
  </conditionalFormatting>
  <pageMargins left="0.19685039370078741" right="0" top="0" bottom="0" header="0.51181102362204722" footer="0.51181102362204722"/>
  <pageSetup paperSize="9" scale="89" orientation="landscape" horizontalDpi="300" verticalDpi="300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>
    <pageSetUpPr fitToPage="1"/>
  </sheetPr>
  <dimension ref="A1:AO104"/>
  <sheetViews>
    <sheetView workbookViewId="0">
      <selection activeCell="AC8" sqref="E8:AC24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C1" s="16" t="s">
        <v>72</v>
      </c>
      <c r="F1" s="16" t="s">
        <v>74</v>
      </c>
      <c r="I1" s="16" t="s">
        <v>75</v>
      </c>
      <c r="L1" s="16" t="s">
        <v>77</v>
      </c>
      <c r="O1" s="16" t="s">
        <v>79</v>
      </c>
      <c r="R1" s="16" t="s">
        <v>81</v>
      </c>
      <c r="U1" s="16" t="s">
        <v>83</v>
      </c>
      <c r="X1" s="16" t="s">
        <v>85</v>
      </c>
      <c r="AA1" s="16" t="s">
        <v>87</v>
      </c>
      <c r="AD1" s="16"/>
      <c r="AE1" s="65"/>
      <c r="AF1" s="65"/>
      <c r="AK1" s="31"/>
    </row>
    <row r="2" spans="1:41" ht="12" x14ac:dyDescent="0.2">
      <c r="B2" s="16"/>
      <c r="F2" s="1"/>
      <c r="X2" s="13"/>
      <c r="AD2" s="16"/>
      <c r="AE2" s="66"/>
      <c r="AF2" s="66"/>
    </row>
    <row r="3" spans="1:41" ht="12" x14ac:dyDescent="0.2">
      <c r="B3" s="16"/>
      <c r="C3" s="16" t="s">
        <v>73</v>
      </c>
      <c r="F3" s="16" t="s">
        <v>67</v>
      </c>
      <c r="I3" s="16" t="s">
        <v>76</v>
      </c>
      <c r="L3" s="16" t="s">
        <v>78</v>
      </c>
      <c r="O3" s="16" t="s">
        <v>80</v>
      </c>
      <c r="R3" s="16" t="s">
        <v>82</v>
      </c>
      <c r="U3" s="16" t="s">
        <v>84</v>
      </c>
      <c r="X3" s="16" t="s">
        <v>86</v>
      </c>
      <c r="AA3" s="16" t="s">
        <v>11</v>
      </c>
      <c r="AD3" s="16"/>
      <c r="AE3" s="65"/>
      <c r="AF3" s="65"/>
    </row>
    <row r="4" spans="1:41" ht="16.5" thickBot="1" x14ac:dyDescent="0.3">
      <c r="A4" s="2" t="s">
        <v>35</v>
      </c>
      <c r="B4" s="16"/>
      <c r="AD4" s="16"/>
      <c r="AE4" s="67"/>
      <c r="AF4" s="67"/>
      <c r="AK4" s="44"/>
    </row>
    <row r="5" spans="1:41" ht="13.5" thickBot="1" x14ac:dyDescent="0.25">
      <c r="B5" s="16"/>
      <c r="AD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</v>
      </c>
      <c r="B8" s="20" t="str">
        <f>'13.Spieltag'!B8</f>
        <v>Delze1312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9">E8+H8+K8+N8+Q8+T8+W8+Z8+AC8+AF8</f>
        <v>45</v>
      </c>
      <c r="AH8" s="21">
        <f>'21.Spieltag'!AJ8</f>
        <v>606</v>
      </c>
      <c r="AI8" s="28">
        <f>'21.Spieltag'!AK8</f>
        <v>1</v>
      </c>
      <c r="AJ8" s="23">
        <f t="shared" ref="AJ8:AJ19" si="10">AG8+AH8</f>
        <v>651</v>
      </c>
      <c r="AK8" s="24">
        <f t="shared" ref="AK8:AK24" si="11">RANK(AJ8,$AJ$8:$AJ$26)</f>
        <v>1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'13.Spieltag'!B9</f>
        <v>Master1</v>
      </c>
      <c r="C9" s="17"/>
      <c r="D9" s="18"/>
      <c r="E9" s="19" t="str">
        <f t="shared" ref="E9:E24" si="12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4" si="13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4" si="14">IF(OR(EXACT($I$7,I9)*(EXACT($J$7,J9)))=TRUE,$AO$9,IF(($J$7-$I$7=J9-I9),$AO$8,IF(OR(EXACT($I$7&gt;$J$7,I9&gt;J9)*EXACT($I$7=$J$7,I9=J9)*EXACT($I$7&lt;$J$7,I9&lt;J9)),$AO$7,0)))</f>
        <v>5</v>
      </c>
      <c r="L9" s="17"/>
      <c r="M9" s="18"/>
      <c r="N9" s="19" t="str">
        <f t="shared" ref="N9:N24" si="15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4" si="16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4" si="17">IF(OR(EXACT($R$7,R9)*(EXACT($S$7,S9)))=TRUE,$AO$9,IF(($S$7-$R$7=S9-R9),$AO$8,IF(OR(EXACT($R$7&gt;$S$7,R9&gt;S9)*EXACT($R$7=$S$7,R9=S9)*EXACT($R$7&lt;$S$7,R9&lt;S9)),$AO$7,0)))</f>
        <v>5</v>
      </c>
      <c r="U9" s="17"/>
      <c r="V9" s="18"/>
      <c r="W9" s="19" t="str">
        <f t="shared" ref="W9:W24" si="18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4" si="19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4" si="20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9"/>
        <v>45</v>
      </c>
      <c r="AH9" s="21">
        <f>'21.Spieltag'!AJ9</f>
        <v>596</v>
      </c>
      <c r="AI9" s="28">
        <f>'21.Spieltag'!AK9</f>
        <v>2</v>
      </c>
      <c r="AJ9" s="23">
        <f t="shared" si="10"/>
        <v>641</v>
      </c>
      <c r="AK9" s="24">
        <f t="shared" si="11"/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3</v>
      </c>
      <c r="B10" s="20" t="str">
        <f>'13.Spieltag'!B10</f>
        <v>Franzi04</v>
      </c>
      <c r="C10" s="17"/>
      <c r="D10" s="18"/>
      <c r="E10" s="19" t="str">
        <f t="shared" si="12"/>
        <v>5</v>
      </c>
      <c r="F10" s="17"/>
      <c r="G10" s="18"/>
      <c r="H10" s="19" t="str">
        <f t="shared" si="13"/>
        <v>5</v>
      </c>
      <c r="I10" s="17"/>
      <c r="J10" s="18"/>
      <c r="K10" s="19" t="str">
        <f t="shared" si="14"/>
        <v>5</v>
      </c>
      <c r="L10" s="17"/>
      <c r="M10" s="18"/>
      <c r="N10" s="19" t="str">
        <f t="shared" si="15"/>
        <v>5</v>
      </c>
      <c r="O10" s="17"/>
      <c r="P10" s="18"/>
      <c r="Q10" s="19" t="str">
        <f t="shared" si="16"/>
        <v>5</v>
      </c>
      <c r="R10" s="17"/>
      <c r="S10" s="18"/>
      <c r="T10" s="19" t="str">
        <f t="shared" si="17"/>
        <v>5</v>
      </c>
      <c r="U10" s="17"/>
      <c r="V10" s="18"/>
      <c r="W10" s="19" t="str">
        <f t="shared" si="18"/>
        <v>5</v>
      </c>
      <c r="X10" s="17"/>
      <c r="Y10" s="18"/>
      <c r="Z10" s="19" t="str">
        <f t="shared" si="19"/>
        <v>5</v>
      </c>
      <c r="AA10" s="17"/>
      <c r="AB10" s="18"/>
      <c r="AC10" s="19" t="str">
        <f t="shared" si="20"/>
        <v>5</v>
      </c>
      <c r="AD10" s="27"/>
      <c r="AE10" s="25"/>
      <c r="AF10" s="19"/>
      <c r="AG10" s="20">
        <f t="shared" si="9"/>
        <v>45</v>
      </c>
      <c r="AH10" s="21">
        <f>'21.Spieltag'!AJ10</f>
        <v>589</v>
      </c>
      <c r="AI10" s="28">
        <f>'21.Spieltag'!AK10</f>
        <v>3</v>
      </c>
      <c r="AJ10" s="23">
        <f t="shared" si="10"/>
        <v>634</v>
      </c>
      <c r="AK10" s="24">
        <f t="shared" si="11"/>
        <v>3</v>
      </c>
      <c r="AL10" s="72"/>
    </row>
    <row r="11" spans="1:41" ht="24.95" customHeight="1" thickBot="1" x14ac:dyDescent="0.25">
      <c r="A11" s="28">
        <f t="shared" si="0"/>
        <v>4</v>
      </c>
      <c r="B11" s="20" t="str">
        <f>'13.Spieltag'!B11</f>
        <v>Mike04</v>
      </c>
      <c r="C11" s="17"/>
      <c r="D11" s="18"/>
      <c r="E11" s="19" t="str">
        <f t="shared" si="12"/>
        <v>5</v>
      </c>
      <c r="F11" s="17"/>
      <c r="G11" s="18"/>
      <c r="H11" s="19" t="str">
        <f t="shared" si="13"/>
        <v>5</v>
      </c>
      <c r="I11" s="17"/>
      <c r="J11" s="18"/>
      <c r="K11" s="19" t="str">
        <f t="shared" si="14"/>
        <v>5</v>
      </c>
      <c r="L11" s="17"/>
      <c r="M11" s="18"/>
      <c r="N11" s="19" t="str">
        <f t="shared" si="15"/>
        <v>5</v>
      </c>
      <c r="O11" s="17"/>
      <c r="P11" s="18"/>
      <c r="Q11" s="19" t="str">
        <f t="shared" si="16"/>
        <v>5</v>
      </c>
      <c r="R11" s="17"/>
      <c r="S11" s="18"/>
      <c r="T11" s="19" t="str">
        <f t="shared" si="17"/>
        <v>5</v>
      </c>
      <c r="U11" s="17"/>
      <c r="V11" s="18"/>
      <c r="W11" s="19" t="str">
        <f t="shared" si="18"/>
        <v>5</v>
      </c>
      <c r="X11" s="17"/>
      <c r="Y11" s="18"/>
      <c r="Z11" s="19" t="str">
        <f t="shared" si="19"/>
        <v>5</v>
      </c>
      <c r="AA11" s="17"/>
      <c r="AB11" s="18"/>
      <c r="AC11" s="19" t="str">
        <f t="shared" si="20"/>
        <v>5</v>
      </c>
      <c r="AD11" s="27"/>
      <c r="AE11" s="25"/>
      <c r="AF11" s="19"/>
      <c r="AG11" s="20">
        <f t="shared" si="9"/>
        <v>45</v>
      </c>
      <c r="AH11" s="21">
        <f>'21.Spieltag'!AJ11</f>
        <v>588</v>
      </c>
      <c r="AI11" s="28">
        <f>'21.Spieltag'!AK11</f>
        <v>4</v>
      </c>
      <c r="AJ11" s="23">
        <f t="shared" si="10"/>
        <v>633</v>
      </c>
      <c r="AK11" s="24">
        <f t="shared" si="11"/>
        <v>4</v>
      </c>
      <c r="AL11" s="1"/>
    </row>
    <row r="12" spans="1:41" ht="24.95" customHeight="1" thickBot="1" x14ac:dyDescent="0.25">
      <c r="A12" s="28">
        <f t="shared" si="0"/>
        <v>5</v>
      </c>
      <c r="B12" s="20" t="str">
        <f>'13.Spieltag'!B12</f>
        <v>Tanja04</v>
      </c>
      <c r="C12" s="17"/>
      <c r="D12" s="18"/>
      <c r="E12" s="19" t="str">
        <f t="shared" si="12"/>
        <v>5</v>
      </c>
      <c r="F12" s="17"/>
      <c r="G12" s="18"/>
      <c r="H12" s="19" t="str">
        <f t="shared" si="13"/>
        <v>5</v>
      </c>
      <c r="I12" s="17"/>
      <c r="J12" s="18"/>
      <c r="K12" s="19" t="str">
        <f t="shared" si="14"/>
        <v>5</v>
      </c>
      <c r="L12" s="17"/>
      <c r="M12" s="18"/>
      <c r="N12" s="19" t="str">
        <f t="shared" si="15"/>
        <v>5</v>
      </c>
      <c r="O12" s="17"/>
      <c r="P12" s="18"/>
      <c r="Q12" s="19" t="str">
        <f t="shared" si="16"/>
        <v>5</v>
      </c>
      <c r="R12" s="17"/>
      <c r="S12" s="18"/>
      <c r="T12" s="19" t="str">
        <f t="shared" si="17"/>
        <v>5</v>
      </c>
      <c r="U12" s="17"/>
      <c r="V12" s="18"/>
      <c r="W12" s="19" t="str">
        <f t="shared" si="18"/>
        <v>5</v>
      </c>
      <c r="X12" s="17"/>
      <c r="Y12" s="18"/>
      <c r="Z12" s="19" t="str">
        <f t="shared" si="19"/>
        <v>5</v>
      </c>
      <c r="AA12" s="17"/>
      <c r="AB12" s="18"/>
      <c r="AC12" s="19" t="str">
        <f t="shared" si="20"/>
        <v>5</v>
      </c>
      <c r="AD12" s="26"/>
      <c r="AE12" s="25"/>
      <c r="AF12" s="19"/>
      <c r="AG12" s="20">
        <f t="shared" si="9"/>
        <v>45</v>
      </c>
      <c r="AH12" s="21">
        <f>'21.Spieltag'!AJ12</f>
        <v>586</v>
      </c>
      <c r="AI12" s="28">
        <f>'21.Spieltag'!AK12</f>
        <v>5</v>
      </c>
      <c r="AJ12" s="23">
        <f t="shared" si="10"/>
        <v>631</v>
      </c>
      <c r="AK12" s="24">
        <f t="shared" si="11"/>
        <v>5</v>
      </c>
      <c r="AL12" s="1"/>
    </row>
    <row r="13" spans="1:41" ht="24.95" customHeight="1" thickBot="1" x14ac:dyDescent="0.25">
      <c r="A13" s="28">
        <f t="shared" si="0"/>
        <v>6</v>
      </c>
      <c r="B13" s="78" t="str">
        <f>'13.Spieltag'!B13</f>
        <v>shiny</v>
      </c>
      <c r="C13" s="17"/>
      <c r="D13" s="18"/>
      <c r="E13" s="19" t="str">
        <f t="shared" si="12"/>
        <v>5</v>
      </c>
      <c r="F13" s="17"/>
      <c r="G13" s="18"/>
      <c r="H13" s="19" t="str">
        <f t="shared" si="13"/>
        <v>5</v>
      </c>
      <c r="I13" s="17"/>
      <c r="J13" s="18"/>
      <c r="K13" s="19" t="str">
        <f t="shared" si="14"/>
        <v>5</v>
      </c>
      <c r="L13" s="17"/>
      <c r="M13" s="18"/>
      <c r="N13" s="19" t="str">
        <f t="shared" si="15"/>
        <v>5</v>
      </c>
      <c r="O13" s="17"/>
      <c r="P13" s="18"/>
      <c r="Q13" s="19" t="str">
        <f t="shared" si="16"/>
        <v>5</v>
      </c>
      <c r="R13" s="17"/>
      <c r="S13" s="18"/>
      <c r="T13" s="19" t="str">
        <f t="shared" si="17"/>
        <v>5</v>
      </c>
      <c r="U13" s="17"/>
      <c r="V13" s="18"/>
      <c r="W13" s="19" t="str">
        <f t="shared" si="18"/>
        <v>5</v>
      </c>
      <c r="X13" s="17"/>
      <c r="Y13" s="18"/>
      <c r="Z13" s="19" t="str">
        <f t="shared" si="19"/>
        <v>5</v>
      </c>
      <c r="AA13" s="17"/>
      <c r="AB13" s="18"/>
      <c r="AC13" s="19" t="str">
        <f t="shared" si="20"/>
        <v>5</v>
      </c>
      <c r="AD13" s="27"/>
      <c r="AE13" s="25"/>
      <c r="AF13" s="19"/>
      <c r="AG13" s="20">
        <f t="shared" si="9"/>
        <v>45</v>
      </c>
      <c r="AH13" s="21">
        <f>'21.Spieltag'!AJ13</f>
        <v>585</v>
      </c>
      <c r="AI13" s="28">
        <f>'21.Spieltag'!AK13</f>
        <v>6</v>
      </c>
      <c r="AJ13" s="23">
        <f t="shared" si="10"/>
        <v>630</v>
      </c>
      <c r="AK13" s="24">
        <f t="shared" si="11"/>
        <v>6</v>
      </c>
      <c r="AL13" s="1"/>
    </row>
    <row r="14" spans="1:41" ht="24.95" customHeight="1" thickBot="1" x14ac:dyDescent="0.25">
      <c r="A14" s="28">
        <f t="shared" si="0"/>
        <v>7</v>
      </c>
      <c r="B14" s="20" t="str">
        <f>'13.Spieltag'!B14</f>
        <v>UltraGE</v>
      </c>
      <c r="C14" s="17"/>
      <c r="D14" s="18"/>
      <c r="E14" s="19" t="str">
        <f t="shared" si="12"/>
        <v>5</v>
      </c>
      <c r="F14" s="17"/>
      <c r="G14" s="18"/>
      <c r="H14" s="19" t="str">
        <f t="shared" si="13"/>
        <v>5</v>
      </c>
      <c r="I14" s="17"/>
      <c r="J14" s="18"/>
      <c r="K14" s="19" t="str">
        <f t="shared" si="14"/>
        <v>5</v>
      </c>
      <c r="L14" s="17"/>
      <c r="M14" s="18"/>
      <c r="N14" s="19" t="str">
        <f t="shared" si="15"/>
        <v>5</v>
      </c>
      <c r="O14" s="17"/>
      <c r="P14" s="18"/>
      <c r="Q14" s="19" t="str">
        <f t="shared" si="16"/>
        <v>5</v>
      </c>
      <c r="R14" s="17"/>
      <c r="S14" s="18"/>
      <c r="T14" s="19" t="str">
        <f t="shared" si="17"/>
        <v>5</v>
      </c>
      <c r="U14" s="17"/>
      <c r="V14" s="18"/>
      <c r="W14" s="19" t="str">
        <f t="shared" si="18"/>
        <v>5</v>
      </c>
      <c r="X14" s="17"/>
      <c r="Y14" s="18"/>
      <c r="Z14" s="19" t="str">
        <f t="shared" si="19"/>
        <v>5</v>
      </c>
      <c r="AA14" s="17"/>
      <c r="AB14" s="18"/>
      <c r="AC14" s="19" t="str">
        <f t="shared" si="20"/>
        <v>5</v>
      </c>
      <c r="AD14" s="27"/>
      <c r="AE14" s="25"/>
      <c r="AF14" s="19"/>
      <c r="AG14" s="20">
        <f t="shared" si="9"/>
        <v>45</v>
      </c>
      <c r="AH14" s="21">
        <f>'21.Spieltag'!AJ14</f>
        <v>584</v>
      </c>
      <c r="AI14" s="28">
        <f>'21.Spieltag'!AK14</f>
        <v>7</v>
      </c>
      <c r="AJ14" s="23">
        <f t="shared" si="10"/>
        <v>629</v>
      </c>
      <c r="AK14" s="24">
        <f t="shared" si="11"/>
        <v>7</v>
      </c>
      <c r="AL14" s="1"/>
    </row>
    <row r="15" spans="1:41" ht="24.95" customHeight="1" thickBot="1" x14ac:dyDescent="0.25">
      <c r="A15" s="28">
        <f t="shared" si="0"/>
        <v>8</v>
      </c>
      <c r="B15" s="20" t="str">
        <f>'13.Spieltag'!B15</f>
        <v>Reinhold</v>
      </c>
      <c r="C15" s="17"/>
      <c r="D15" s="18"/>
      <c r="E15" s="19" t="str">
        <f t="shared" si="12"/>
        <v>5</v>
      </c>
      <c r="F15" s="17"/>
      <c r="G15" s="18"/>
      <c r="H15" s="19" t="str">
        <f t="shared" si="13"/>
        <v>5</v>
      </c>
      <c r="I15" s="17"/>
      <c r="J15" s="18"/>
      <c r="K15" s="19" t="str">
        <f t="shared" si="14"/>
        <v>5</v>
      </c>
      <c r="L15" s="17"/>
      <c r="M15" s="18"/>
      <c r="N15" s="19" t="str">
        <f t="shared" si="15"/>
        <v>5</v>
      </c>
      <c r="O15" s="17"/>
      <c r="P15" s="18"/>
      <c r="Q15" s="19" t="str">
        <f t="shared" si="16"/>
        <v>5</v>
      </c>
      <c r="R15" s="17"/>
      <c r="S15" s="18"/>
      <c r="T15" s="19" t="str">
        <f t="shared" si="17"/>
        <v>5</v>
      </c>
      <c r="U15" s="17"/>
      <c r="V15" s="18"/>
      <c r="W15" s="19" t="str">
        <f t="shared" si="18"/>
        <v>5</v>
      </c>
      <c r="X15" s="17"/>
      <c r="Y15" s="18"/>
      <c r="Z15" s="19" t="str">
        <f t="shared" si="19"/>
        <v>5</v>
      </c>
      <c r="AA15" s="17"/>
      <c r="AB15" s="18"/>
      <c r="AC15" s="19" t="str">
        <f t="shared" si="20"/>
        <v>5</v>
      </c>
      <c r="AD15" s="27"/>
      <c r="AE15" s="25"/>
      <c r="AF15" s="19"/>
      <c r="AG15" s="20">
        <f t="shared" si="9"/>
        <v>45</v>
      </c>
      <c r="AH15" s="21">
        <f>'21.Spieltag'!AJ15</f>
        <v>578</v>
      </c>
      <c r="AI15" s="28">
        <f>'21.Spieltag'!AK15</f>
        <v>8</v>
      </c>
      <c r="AJ15" s="23">
        <f t="shared" si="10"/>
        <v>623</v>
      </c>
      <c r="AK15" s="24">
        <f t="shared" si="11"/>
        <v>8</v>
      </c>
      <c r="AL15" s="1"/>
    </row>
    <row r="16" spans="1:41" ht="24.95" customHeight="1" thickBot="1" x14ac:dyDescent="0.25">
      <c r="A16" s="28">
        <f t="shared" si="0"/>
        <v>9</v>
      </c>
      <c r="B16" s="20" t="str">
        <f>'13.Spieltag'!B16</f>
        <v>Ricardo04</v>
      </c>
      <c r="C16" s="17"/>
      <c r="D16" s="18"/>
      <c r="E16" s="19" t="str">
        <f t="shared" si="12"/>
        <v>5</v>
      </c>
      <c r="F16" s="17"/>
      <c r="G16" s="18"/>
      <c r="H16" s="19" t="str">
        <f t="shared" si="13"/>
        <v>5</v>
      </c>
      <c r="I16" s="17"/>
      <c r="J16" s="18"/>
      <c r="K16" s="19" t="str">
        <f t="shared" si="14"/>
        <v>5</v>
      </c>
      <c r="L16" s="17"/>
      <c r="M16" s="18"/>
      <c r="N16" s="19" t="str">
        <f t="shared" si="15"/>
        <v>5</v>
      </c>
      <c r="O16" s="17"/>
      <c r="P16" s="18"/>
      <c r="Q16" s="19" t="str">
        <f t="shared" si="16"/>
        <v>5</v>
      </c>
      <c r="R16" s="17"/>
      <c r="S16" s="18"/>
      <c r="T16" s="19" t="str">
        <f t="shared" si="17"/>
        <v>5</v>
      </c>
      <c r="U16" s="17"/>
      <c r="V16" s="18"/>
      <c r="W16" s="19" t="str">
        <f t="shared" si="18"/>
        <v>5</v>
      </c>
      <c r="X16" s="17"/>
      <c r="Y16" s="18"/>
      <c r="Z16" s="19" t="str">
        <f t="shared" si="19"/>
        <v>5</v>
      </c>
      <c r="AA16" s="17"/>
      <c r="AB16" s="18"/>
      <c r="AC16" s="19" t="str">
        <f t="shared" si="20"/>
        <v>5</v>
      </c>
      <c r="AD16" s="27"/>
      <c r="AE16" s="25"/>
      <c r="AF16" s="19"/>
      <c r="AG16" s="20">
        <f t="shared" si="9"/>
        <v>45</v>
      </c>
      <c r="AH16" s="21">
        <f>'21.Spieltag'!AJ16</f>
        <v>577</v>
      </c>
      <c r="AI16" s="28">
        <f>'21.Spieltag'!AK16</f>
        <v>9</v>
      </c>
      <c r="AJ16" s="23">
        <f t="shared" si="10"/>
        <v>622</v>
      </c>
      <c r="AK16" s="24">
        <f t="shared" si="11"/>
        <v>9</v>
      </c>
      <c r="AL16" s="1"/>
    </row>
    <row r="17" spans="1:38" ht="24.95" customHeight="1" thickBot="1" x14ac:dyDescent="0.25">
      <c r="A17" s="28">
        <f t="shared" si="0"/>
        <v>10</v>
      </c>
      <c r="B17" s="20" t="str">
        <f>'13.Spieltag'!B17</f>
        <v>FlorianS04</v>
      </c>
      <c r="C17" s="17"/>
      <c r="D17" s="18"/>
      <c r="E17" s="19" t="str">
        <f t="shared" si="12"/>
        <v>5</v>
      </c>
      <c r="F17" s="17"/>
      <c r="G17" s="18"/>
      <c r="H17" s="19" t="str">
        <f t="shared" si="13"/>
        <v>5</v>
      </c>
      <c r="I17" s="17"/>
      <c r="J17" s="18"/>
      <c r="K17" s="19" t="str">
        <f t="shared" si="14"/>
        <v>5</v>
      </c>
      <c r="L17" s="17"/>
      <c r="M17" s="18"/>
      <c r="N17" s="19" t="str">
        <f t="shared" si="15"/>
        <v>5</v>
      </c>
      <c r="O17" s="17"/>
      <c r="P17" s="18"/>
      <c r="Q17" s="19" t="str">
        <f t="shared" si="16"/>
        <v>5</v>
      </c>
      <c r="R17" s="17"/>
      <c r="S17" s="18"/>
      <c r="T17" s="19" t="str">
        <f t="shared" si="17"/>
        <v>5</v>
      </c>
      <c r="U17" s="17"/>
      <c r="V17" s="18"/>
      <c r="W17" s="19" t="str">
        <f t="shared" si="18"/>
        <v>5</v>
      </c>
      <c r="X17" s="17"/>
      <c r="Y17" s="18"/>
      <c r="Z17" s="19" t="str">
        <f t="shared" si="19"/>
        <v>5</v>
      </c>
      <c r="AA17" s="17"/>
      <c r="AB17" s="18"/>
      <c r="AC17" s="19" t="str">
        <f t="shared" si="20"/>
        <v>5</v>
      </c>
      <c r="AD17" s="27"/>
      <c r="AE17" s="25"/>
      <c r="AF17" s="19"/>
      <c r="AG17" s="20">
        <f t="shared" si="9"/>
        <v>45</v>
      </c>
      <c r="AH17" s="21">
        <f>'21.Spieltag'!AJ17</f>
        <v>576</v>
      </c>
      <c r="AI17" s="28">
        <f>'21.Spieltag'!AK17</f>
        <v>10</v>
      </c>
      <c r="AJ17" s="23">
        <f t="shared" si="10"/>
        <v>621</v>
      </c>
      <c r="AK17" s="24">
        <f t="shared" si="11"/>
        <v>10</v>
      </c>
      <c r="AL17" s="1"/>
    </row>
    <row r="18" spans="1:38" ht="24.95" customHeight="1" thickBot="1" x14ac:dyDescent="0.25">
      <c r="A18" s="28">
        <f t="shared" si="0"/>
        <v>11</v>
      </c>
      <c r="B18" s="20" t="str">
        <f>'13.Spieltag'!B18</f>
        <v>Lola04</v>
      </c>
      <c r="C18" s="17"/>
      <c r="D18" s="18"/>
      <c r="E18" s="19" t="str">
        <f t="shared" si="12"/>
        <v>5</v>
      </c>
      <c r="F18" s="17"/>
      <c r="G18" s="18"/>
      <c r="H18" s="19" t="str">
        <f t="shared" si="13"/>
        <v>5</v>
      </c>
      <c r="I18" s="17"/>
      <c r="J18" s="18"/>
      <c r="K18" s="19" t="str">
        <f t="shared" si="14"/>
        <v>5</v>
      </c>
      <c r="L18" s="17"/>
      <c r="M18" s="18"/>
      <c r="N18" s="19" t="str">
        <f t="shared" si="15"/>
        <v>5</v>
      </c>
      <c r="O18" s="17"/>
      <c r="P18" s="18"/>
      <c r="Q18" s="19" t="str">
        <f t="shared" si="16"/>
        <v>5</v>
      </c>
      <c r="R18" s="17"/>
      <c r="S18" s="18"/>
      <c r="T18" s="19" t="str">
        <f t="shared" si="17"/>
        <v>5</v>
      </c>
      <c r="U18" s="17"/>
      <c r="V18" s="18"/>
      <c r="W18" s="19" t="str">
        <f t="shared" si="18"/>
        <v>5</v>
      </c>
      <c r="X18" s="17"/>
      <c r="Y18" s="18"/>
      <c r="Z18" s="19" t="str">
        <f t="shared" si="19"/>
        <v>5</v>
      </c>
      <c r="AA18" s="17"/>
      <c r="AB18" s="18"/>
      <c r="AC18" s="19" t="str">
        <f t="shared" si="20"/>
        <v>5</v>
      </c>
      <c r="AD18" s="27"/>
      <c r="AE18" s="25"/>
      <c r="AF18" s="19"/>
      <c r="AG18" s="20">
        <f t="shared" si="9"/>
        <v>45</v>
      </c>
      <c r="AH18" s="21">
        <f>'21.Spieltag'!AJ18</f>
        <v>571</v>
      </c>
      <c r="AI18" s="28">
        <f>'21.Spieltag'!AK18</f>
        <v>11</v>
      </c>
      <c r="AJ18" s="23">
        <f t="shared" si="10"/>
        <v>616</v>
      </c>
      <c r="AK18" s="24">
        <f t="shared" si="11"/>
        <v>11</v>
      </c>
      <c r="AL18" s="1"/>
    </row>
    <row r="19" spans="1:38" ht="24.95" customHeight="1" thickBot="1" x14ac:dyDescent="0.25">
      <c r="A19" s="28">
        <f t="shared" si="0"/>
        <v>12</v>
      </c>
      <c r="B19" s="20" t="str">
        <f>'13.Spieltag'!B19</f>
        <v>schmiddi04</v>
      </c>
      <c r="C19" s="17"/>
      <c r="D19" s="18"/>
      <c r="E19" s="19" t="str">
        <f t="shared" si="12"/>
        <v>5</v>
      </c>
      <c r="F19" s="17"/>
      <c r="G19" s="18"/>
      <c r="H19" s="19" t="str">
        <f t="shared" si="13"/>
        <v>5</v>
      </c>
      <c r="I19" s="17"/>
      <c r="J19" s="18"/>
      <c r="K19" s="19" t="str">
        <f t="shared" si="14"/>
        <v>5</v>
      </c>
      <c r="L19" s="17"/>
      <c r="M19" s="18"/>
      <c r="N19" s="19" t="str">
        <f t="shared" si="15"/>
        <v>5</v>
      </c>
      <c r="O19" s="17"/>
      <c r="P19" s="18"/>
      <c r="Q19" s="19" t="str">
        <f t="shared" si="16"/>
        <v>5</v>
      </c>
      <c r="R19" s="17"/>
      <c r="S19" s="18"/>
      <c r="T19" s="19" t="str">
        <f t="shared" si="17"/>
        <v>5</v>
      </c>
      <c r="U19" s="17"/>
      <c r="V19" s="18"/>
      <c r="W19" s="19" t="str">
        <f t="shared" si="18"/>
        <v>5</v>
      </c>
      <c r="X19" s="17"/>
      <c r="Y19" s="18"/>
      <c r="Z19" s="19" t="str">
        <f t="shared" si="19"/>
        <v>5</v>
      </c>
      <c r="AA19" s="17"/>
      <c r="AB19" s="18"/>
      <c r="AC19" s="19" t="str">
        <f t="shared" si="20"/>
        <v>5</v>
      </c>
      <c r="AD19" s="27"/>
      <c r="AE19" s="25"/>
      <c r="AF19" s="19"/>
      <c r="AG19" s="20">
        <f t="shared" si="9"/>
        <v>45</v>
      </c>
      <c r="AH19" s="21">
        <f>'21.Spieltag'!AJ19</f>
        <v>570</v>
      </c>
      <c r="AI19" s="28">
        <f>'21.Spieltag'!AK19</f>
        <v>12</v>
      </c>
      <c r="AJ19" s="23">
        <f t="shared" si="10"/>
        <v>615</v>
      </c>
      <c r="AK19" s="24">
        <f t="shared" si="11"/>
        <v>12</v>
      </c>
      <c r="AL19" s="1"/>
    </row>
    <row r="20" spans="1:38" ht="24.95" customHeight="1" thickBot="1" x14ac:dyDescent="0.25">
      <c r="A20" s="28">
        <f>AK20</f>
        <v>12</v>
      </c>
      <c r="B20" s="20" t="str">
        <f>'13.Spieltag'!B20</f>
        <v>Thomas Bülles</v>
      </c>
      <c r="C20" s="17"/>
      <c r="D20" s="18"/>
      <c r="E20" s="19" t="str">
        <f t="shared" si="12"/>
        <v>5</v>
      </c>
      <c r="F20" s="17"/>
      <c r="G20" s="18"/>
      <c r="H20" s="19" t="str">
        <f t="shared" si="13"/>
        <v>5</v>
      </c>
      <c r="I20" s="17"/>
      <c r="J20" s="18"/>
      <c r="K20" s="19" t="str">
        <f t="shared" si="14"/>
        <v>5</v>
      </c>
      <c r="L20" s="17"/>
      <c r="M20" s="18"/>
      <c r="N20" s="19" t="str">
        <f t="shared" si="15"/>
        <v>5</v>
      </c>
      <c r="O20" s="17"/>
      <c r="P20" s="18"/>
      <c r="Q20" s="19" t="str">
        <f t="shared" si="16"/>
        <v>5</v>
      </c>
      <c r="R20" s="17"/>
      <c r="S20" s="18"/>
      <c r="T20" s="19" t="str">
        <f t="shared" si="17"/>
        <v>5</v>
      </c>
      <c r="U20" s="17"/>
      <c r="V20" s="18"/>
      <c r="W20" s="19" t="str">
        <f t="shared" si="18"/>
        <v>5</v>
      </c>
      <c r="X20" s="17"/>
      <c r="Y20" s="18"/>
      <c r="Z20" s="19" t="str">
        <f t="shared" si="19"/>
        <v>5</v>
      </c>
      <c r="AA20" s="17"/>
      <c r="AB20" s="18"/>
      <c r="AC20" s="19" t="str">
        <f t="shared" si="20"/>
        <v>5</v>
      </c>
      <c r="AD20" s="27"/>
      <c r="AE20" s="25"/>
      <c r="AF20" s="19"/>
      <c r="AG20" s="20">
        <f>E20+H20+K20+N20+Q20+T20+W20+Z20+AC20+AF20</f>
        <v>45</v>
      </c>
      <c r="AH20" s="21">
        <f>'21.Spieltag'!AJ20</f>
        <v>570</v>
      </c>
      <c r="AI20" s="28">
        <f>'21.Spieltag'!AK20</f>
        <v>12</v>
      </c>
      <c r="AJ20" s="23">
        <f>AG20+AH20</f>
        <v>615</v>
      </c>
      <c r="AK20" s="24">
        <f t="shared" si="11"/>
        <v>12</v>
      </c>
      <c r="AL20" s="1"/>
    </row>
    <row r="21" spans="1:38" ht="24.95" customHeight="1" thickBot="1" x14ac:dyDescent="0.25">
      <c r="A21" s="28">
        <f>AK21</f>
        <v>14</v>
      </c>
      <c r="B21" s="20" t="str">
        <f>'13.Spieltag'!B21</f>
        <v>atschi91</v>
      </c>
      <c r="C21" s="17"/>
      <c r="D21" s="18"/>
      <c r="E21" s="19" t="str">
        <f t="shared" si="12"/>
        <v>5</v>
      </c>
      <c r="F21" s="17"/>
      <c r="G21" s="18"/>
      <c r="H21" s="19" t="str">
        <f t="shared" si="13"/>
        <v>5</v>
      </c>
      <c r="I21" s="17"/>
      <c r="J21" s="18"/>
      <c r="K21" s="19" t="str">
        <f t="shared" si="14"/>
        <v>5</v>
      </c>
      <c r="L21" s="17"/>
      <c r="M21" s="18"/>
      <c r="N21" s="19" t="str">
        <f t="shared" si="15"/>
        <v>5</v>
      </c>
      <c r="O21" s="17"/>
      <c r="P21" s="18"/>
      <c r="Q21" s="19" t="str">
        <f t="shared" si="16"/>
        <v>5</v>
      </c>
      <c r="R21" s="17"/>
      <c r="S21" s="18"/>
      <c r="T21" s="19" t="str">
        <f t="shared" si="17"/>
        <v>5</v>
      </c>
      <c r="U21" s="17"/>
      <c r="V21" s="18"/>
      <c r="W21" s="19" t="str">
        <f t="shared" si="18"/>
        <v>5</v>
      </c>
      <c r="X21" s="17"/>
      <c r="Y21" s="18"/>
      <c r="Z21" s="19" t="str">
        <f t="shared" si="19"/>
        <v>5</v>
      </c>
      <c r="AA21" s="17"/>
      <c r="AB21" s="18"/>
      <c r="AC21" s="19" t="str">
        <f t="shared" si="20"/>
        <v>5</v>
      </c>
      <c r="AD21" s="27"/>
      <c r="AE21" s="25"/>
      <c r="AF21" s="19"/>
      <c r="AG21" s="20">
        <f>E21+H21+K21+N21+Q21+T21+W21+Z21+AC21+AF21</f>
        <v>45</v>
      </c>
      <c r="AH21" s="21">
        <f>'21.Spieltag'!AJ21</f>
        <v>562</v>
      </c>
      <c r="AI21" s="28">
        <f>'21.Spieltag'!AK21</f>
        <v>14</v>
      </c>
      <c r="AJ21" s="23">
        <f>AG21+AH21</f>
        <v>607</v>
      </c>
      <c r="AK21" s="24">
        <f t="shared" si="11"/>
        <v>14</v>
      </c>
      <c r="AL21" s="1"/>
    </row>
    <row r="22" spans="1:38" ht="24.95" customHeight="1" thickBot="1" x14ac:dyDescent="0.25">
      <c r="A22" s="28">
        <f>AK22</f>
        <v>15</v>
      </c>
      <c r="B22" s="20" t="str">
        <f>'13.Spieltag'!B22</f>
        <v>jupp04</v>
      </c>
      <c r="C22" s="17"/>
      <c r="D22" s="18"/>
      <c r="E22" s="19" t="str">
        <f t="shared" si="12"/>
        <v>5</v>
      </c>
      <c r="F22" s="17"/>
      <c r="G22" s="18"/>
      <c r="H22" s="19" t="str">
        <f t="shared" si="13"/>
        <v>5</v>
      </c>
      <c r="I22" s="17"/>
      <c r="J22" s="18"/>
      <c r="K22" s="19" t="str">
        <f t="shared" si="14"/>
        <v>5</v>
      </c>
      <c r="L22" s="17"/>
      <c r="M22" s="18"/>
      <c r="N22" s="19" t="str">
        <f t="shared" si="15"/>
        <v>5</v>
      </c>
      <c r="O22" s="17"/>
      <c r="P22" s="18"/>
      <c r="Q22" s="19" t="str">
        <f t="shared" si="16"/>
        <v>5</v>
      </c>
      <c r="R22" s="17"/>
      <c r="S22" s="18"/>
      <c r="T22" s="19" t="str">
        <f t="shared" si="17"/>
        <v>5</v>
      </c>
      <c r="U22" s="17"/>
      <c r="V22" s="18"/>
      <c r="W22" s="19" t="str">
        <f t="shared" si="18"/>
        <v>5</v>
      </c>
      <c r="X22" s="17"/>
      <c r="Y22" s="18"/>
      <c r="Z22" s="19" t="str">
        <f t="shared" si="19"/>
        <v>5</v>
      </c>
      <c r="AA22" s="17"/>
      <c r="AB22" s="18"/>
      <c r="AC22" s="19" t="str">
        <f t="shared" si="20"/>
        <v>5</v>
      </c>
      <c r="AD22" s="27"/>
      <c r="AE22" s="25"/>
      <c r="AF22" s="19"/>
      <c r="AG22" s="20">
        <f>E22+H22+K22+N22+Q22+T22+W22+Z22+AC22+AF22</f>
        <v>45</v>
      </c>
      <c r="AH22" s="21">
        <f>'21.Spieltag'!AJ22</f>
        <v>551</v>
      </c>
      <c r="AI22" s="28">
        <f>'21.Spieltag'!AK22</f>
        <v>15</v>
      </c>
      <c r="AJ22" s="23">
        <f>AG22+AH22</f>
        <v>596</v>
      </c>
      <c r="AK22" s="24">
        <f t="shared" si="11"/>
        <v>15</v>
      </c>
      <c r="AL22" s="1"/>
    </row>
    <row r="23" spans="1:38" ht="24.95" customHeight="1" thickBot="1" x14ac:dyDescent="0.25">
      <c r="A23" s="28">
        <f>AK23</f>
        <v>16</v>
      </c>
      <c r="B23" s="78" t="str">
        <f>'13.Spieltag'!B23</f>
        <v>Nico1904</v>
      </c>
      <c r="C23" s="17"/>
      <c r="D23" s="18"/>
      <c r="E23" s="19" t="str">
        <f t="shared" si="12"/>
        <v>5</v>
      </c>
      <c r="F23" s="17"/>
      <c r="G23" s="18"/>
      <c r="H23" s="19" t="str">
        <f t="shared" si="13"/>
        <v>5</v>
      </c>
      <c r="I23" s="17"/>
      <c r="J23" s="18"/>
      <c r="K23" s="19" t="str">
        <f t="shared" si="14"/>
        <v>5</v>
      </c>
      <c r="L23" s="17"/>
      <c r="M23" s="18"/>
      <c r="N23" s="19" t="str">
        <f t="shared" si="15"/>
        <v>5</v>
      </c>
      <c r="O23" s="17"/>
      <c r="P23" s="18"/>
      <c r="Q23" s="19" t="str">
        <f t="shared" si="16"/>
        <v>5</v>
      </c>
      <c r="R23" s="17"/>
      <c r="S23" s="18"/>
      <c r="T23" s="19" t="str">
        <f t="shared" si="17"/>
        <v>5</v>
      </c>
      <c r="U23" s="17"/>
      <c r="V23" s="18"/>
      <c r="W23" s="19" t="str">
        <f t="shared" si="18"/>
        <v>5</v>
      </c>
      <c r="X23" s="17"/>
      <c r="Y23" s="18"/>
      <c r="Z23" s="19" t="str">
        <f t="shared" si="19"/>
        <v>5</v>
      </c>
      <c r="AA23" s="17"/>
      <c r="AB23" s="18"/>
      <c r="AC23" s="19" t="str">
        <f t="shared" si="20"/>
        <v>5</v>
      </c>
      <c r="AD23" s="27"/>
      <c r="AE23" s="25"/>
      <c r="AF23" s="19"/>
      <c r="AG23" s="20">
        <f>E23+H23+K23+N23+Q23+T23+W23+Z23+AC23+AF23</f>
        <v>45</v>
      </c>
      <c r="AH23" s="21">
        <f>'21.Spieltag'!AJ23</f>
        <v>505</v>
      </c>
      <c r="AI23" s="28">
        <f>'21.Spieltag'!AK23</f>
        <v>16</v>
      </c>
      <c r="AJ23" s="23">
        <f>AG23+AH23</f>
        <v>550</v>
      </c>
      <c r="AK23" s="24">
        <f t="shared" si="11"/>
        <v>16</v>
      </c>
      <c r="AL23" s="1"/>
    </row>
    <row r="24" spans="1:38" ht="24.95" customHeight="1" thickBot="1" x14ac:dyDescent="0.25">
      <c r="A24" s="28">
        <f>AK24</f>
        <v>17</v>
      </c>
      <c r="B24" s="20" t="str">
        <f>'13.Spieltag'!B24</f>
        <v>Schalt04</v>
      </c>
      <c r="C24" s="17"/>
      <c r="D24" s="18"/>
      <c r="E24" s="19" t="str">
        <f t="shared" si="12"/>
        <v>5</v>
      </c>
      <c r="F24" s="17"/>
      <c r="G24" s="18"/>
      <c r="H24" s="19" t="str">
        <f t="shared" si="13"/>
        <v>5</v>
      </c>
      <c r="I24" s="17"/>
      <c r="J24" s="18"/>
      <c r="K24" s="19" t="str">
        <f t="shared" si="14"/>
        <v>5</v>
      </c>
      <c r="L24" s="17"/>
      <c r="M24" s="18"/>
      <c r="N24" s="19" t="str">
        <f t="shared" si="15"/>
        <v>5</v>
      </c>
      <c r="O24" s="17"/>
      <c r="P24" s="18"/>
      <c r="Q24" s="19" t="str">
        <f t="shared" si="16"/>
        <v>5</v>
      </c>
      <c r="R24" s="17"/>
      <c r="S24" s="18"/>
      <c r="T24" s="19" t="str">
        <f t="shared" si="17"/>
        <v>5</v>
      </c>
      <c r="U24" s="17"/>
      <c r="V24" s="18"/>
      <c r="W24" s="19" t="str">
        <f t="shared" si="18"/>
        <v>5</v>
      </c>
      <c r="X24" s="17"/>
      <c r="Y24" s="18"/>
      <c r="Z24" s="19" t="str">
        <f t="shared" si="19"/>
        <v>5</v>
      </c>
      <c r="AA24" s="17"/>
      <c r="AB24" s="18"/>
      <c r="AC24" s="19" t="str">
        <f t="shared" si="20"/>
        <v>5</v>
      </c>
      <c r="AD24" s="27"/>
      <c r="AE24" s="25"/>
      <c r="AF24" s="19"/>
      <c r="AG24" s="20">
        <f>E24+H24+K24+N24+Q24+T24+W24+Z24+AC24+AF24</f>
        <v>45</v>
      </c>
      <c r="AH24" s="21">
        <f>'21.Spieltag'!AJ24</f>
        <v>457</v>
      </c>
      <c r="AI24" s="28">
        <f>'21.Spieltag'!AK24</f>
        <v>17</v>
      </c>
      <c r="AJ24" s="23">
        <f>AG24+AH24</f>
        <v>502</v>
      </c>
      <c r="AK24" s="24">
        <f t="shared" si="11"/>
        <v>17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83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66" priority="6">
      <formula>($AG8&gt;40)</formula>
    </cfRule>
  </conditionalFormatting>
  <conditionalFormatting sqref="C1 F1 I1 R1 U1 C3 F3 I3 O3 R3 X3 AA3">
    <cfRule type="cellIs" dxfId="65" priority="3" operator="equal">
      <formula>"Schalke 04"</formula>
    </cfRule>
  </conditionalFormatting>
  <conditionalFormatting sqref="L1 O1 X1 AA1 L3 U3">
    <cfRule type="cellIs" dxfId="64" priority="2" operator="equal">
      <formula>"Schalke 04"</formula>
    </cfRule>
  </conditionalFormatting>
  <conditionalFormatting sqref="AG1:AG26 AG28:AG1048576">
    <cfRule type="top10" dxfId="63" priority="1465" rank="3"/>
  </conditionalFormatting>
  <conditionalFormatting sqref="AI8:AI26">
    <cfRule type="colorScale" priority="124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62" priority="838" rank="3"/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>
    <pageSetUpPr fitToPage="1"/>
  </sheetPr>
  <dimension ref="A1:AO104"/>
  <sheetViews>
    <sheetView topLeftCell="A3" workbookViewId="0">
      <selection activeCell="AC8" sqref="E8:AC24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C1" s="16" t="s">
        <v>72</v>
      </c>
      <c r="F1" s="16" t="s">
        <v>74</v>
      </c>
      <c r="I1" s="16" t="s">
        <v>75</v>
      </c>
      <c r="L1" s="16" t="s">
        <v>77</v>
      </c>
      <c r="O1" s="16" t="s">
        <v>79</v>
      </c>
      <c r="R1" s="16" t="s">
        <v>81</v>
      </c>
      <c r="U1" s="16" t="s">
        <v>83</v>
      </c>
      <c r="X1" s="16" t="s">
        <v>85</v>
      </c>
      <c r="AA1" s="16" t="s">
        <v>87</v>
      </c>
      <c r="AD1" s="16"/>
      <c r="AE1" s="65"/>
      <c r="AF1" s="65"/>
      <c r="AK1" s="31"/>
    </row>
    <row r="2" spans="1:41" ht="12" x14ac:dyDescent="0.2">
      <c r="B2" s="16"/>
      <c r="C2" s="13"/>
      <c r="F2" s="1"/>
      <c r="AD2" s="16"/>
      <c r="AE2" s="66"/>
      <c r="AF2" s="66"/>
    </row>
    <row r="3" spans="1:41" ht="12" x14ac:dyDescent="0.2">
      <c r="B3" s="16"/>
      <c r="C3" s="16" t="s">
        <v>73</v>
      </c>
      <c r="F3" s="16" t="s">
        <v>67</v>
      </c>
      <c r="I3" s="16" t="s">
        <v>76</v>
      </c>
      <c r="L3" s="16" t="s">
        <v>78</v>
      </c>
      <c r="O3" s="16" t="s">
        <v>80</v>
      </c>
      <c r="R3" s="16" t="s">
        <v>82</v>
      </c>
      <c r="U3" s="16" t="s">
        <v>84</v>
      </c>
      <c r="X3" s="16" t="s">
        <v>86</v>
      </c>
      <c r="AA3" s="16" t="s">
        <v>11</v>
      </c>
      <c r="AD3" s="16"/>
      <c r="AE3" s="65"/>
      <c r="AF3" s="65"/>
    </row>
    <row r="4" spans="1:41" ht="16.5" thickBot="1" x14ac:dyDescent="0.3">
      <c r="A4" s="2" t="s">
        <v>36</v>
      </c>
      <c r="B4" s="16"/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</v>
      </c>
      <c r="B8" s="20" t="str">
        <f>'13.Spieltag'!B8</f>
        <v>Delze1312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9">E8+H8+K8+N8+Q8+T8+W8+Z8+AC8+AF8</f>
        <v>45</v>
      </c>
      <c r="AH8" s="21">
        <f>'22.Spieltag'!AJ8</f>
        <v>651</v>
      </c>
      <c r="AI8" s="28">
        <f>'22.Spieltag'!AK8</f>
        <v>1</v>
      </c>
      <c r="AJ8" s="23">
        <f t="shared" ref="AJ8:AJ19" si="10">AG8+AH8</f>
        <v>696</v>
      </c>
      <c r="AK8" s="24">
        <f t="shared" ref="AK8:AK24" si="11">RANK(AJ8,$AJ$8:$AJ$26)</f>
        <v>1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'13.Spieltag'!B9</f>
        <v>Master1</v>
      </c>
      <c r="C9" s="17"/>
      <c r="D9" s="18"/>
      <c r="E9" s="19" t="str">
        <f t="shared" ref="E9:E24" si="12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4" si="13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4" si="14">IF(OR(EXACT($I$7,I9)*(EXACT($J$7,J9)))=TRUE,$AO$9,IF(($J$7-$I$7=J9-I9),$AO$8,IF(OR(EXACT($I$7&gt;$J$7,I9&gt;J9)*EXACT($I$7=$J$7,I9=J9)*EXACT($I$7&lt;$J$7,I9&lt;J9)),$AO$7,0)))</f>
        <v>5</v>
      </c>
      <c r="L9" s="17"/>
      <c r="M9" s="18"/>
      <c r="N9" s="19" t="str">
        <f t="shared" ref="N9:N24" si="15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4" si="16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4" si="17">IF(OR(EXACT($R$7,R9)*(EXACT($S$7,S9)))=TRUE,$AO$9,IF(($S$7-$R$7=S9-R9),$AO$8,IF(OR(EXACT($R$7&gt;$S$7,R9&gt;S9)*EXACT($R$7=$S$7,R9=S9)*EXACT($R$7&lt;$S$7,R9&lt;S9)),$AO$7,0)))</f>
        <v>5</v>
      </c>
      <c r="U9" s="17"/>
      <c r="V9" s="18"/>
      <c r="W9" s="19" t="str">
        <f t="shared" ref="W9:W24" si="18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4" si="19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4" si="20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9"/>
        <v>45</v>
      </c>
      <c r="AH9" s="21">
        <f>'22.Spieltag'!AJ9</f>
        <v>641</v>
      </c>
      <c r="AI9" s="28">
        <f>'22.Spieltag'!AK9</f>
        <v>2</v>
      </c>
      <c r="AJ9" s="23">
        <f t="shared" si="10"/>
        <v>686</v>
      </c>
      <c r="AK9" s="24">
        <f t="shared" si="11"/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>AK10</f>
        <v>3</v>
      </c>
      <c r="B10" s="20" t="str">
        <f>'13.Spieltag'!B10</f>
        <v>Franzi04</v>
      </c>
      <c r="C10" s="17"/>
      <c r="D10" s="18"/>
      <c r="E10" s="19" t="str">
        <f t="shared" si="12"/>
        <v>5</v>
      </c>
      <c r="F10" s="17"/>
      <c r="G10" s="18"/>
      <c r="H10" s="19" t="str">
        <f t="shared" si="13"/>
        <v>5</v>
      </c>
      <c r="I10" s="17"/>
      <c r="J10" s="18"/>
      <c r="K10" s="19" t="str">
        <f t="shared" si="14"/>
        <v>5</v>
      </c>
      <c r="L10" s="17"/>
      <c r="M10" s="18"/>
      <c r="N10" s="19" t="str">
        <f t="shared" si="15"/>
        <v>5</v>
      </c>
      <c r="O10" s="17"/>
      <c r="P10" s="18"/>
      <c r="Q10" s="19" t="str">
        <f t="shared" si="16"/>
        <v>5</v>
      </c>
      <c r="R10" s="17"/>
      <c r="S10" s="18"/>
      <c r="T10" s="19" t="str">
        <f t="shared" si="17"/>
        <v>5</v>
      </c>
      <c r="U10" s="17"/>
      <c r="V10" s="18"/>
      <c r="W10" s="19" t="str">
        <f t="shared" si="18"/>
        <v>5</v>
      </c>
      <c r="X10" s="17"/>
      <c r="Y10" s="18"/>
      <c r="Z10" s="19" t="str">
        <f t="shared" si="19"/>
        <v>5</v>
      </c>
      <c r="AA10" s="17"/>
      <c r="AB10" s="18"/>
      <c r="AC10" s="19" t="str">
        <f t="shared" si="20"/>
        <v>5</v>
      </c>
      <c r="AD10" s="27"/>
      <c r="AE10" s="25"/>
      <c r="AF10" s="19"/>
      <c r="AG10" s="20">
        <f t="shared" si="9"/>
        <v>45</v>
      </c>
      <c r="AH10" s="21">
        <f>'22.Spieltag'!AJ10</f>
        <v>634</v>
      </c>
      <c r="AI10" s="28">
        <f>'22.Spieltag'!AK10</f>
        <v>3</v>
      </c>
      <c r="AJ10" s="23">
        <f t="shared" si="10"/>
        <v>679</v>
      </c>
      <c r="AK10" s="24">
        <f t="shared" si="11"/>
        <v>3</v>
      </c>
      <c r="AL10" s="72"/>
    </row>
    <row r="11" spans="1:41" ht="24.95" customHeight="1" thickBot="1" x14ac:dyDescent="0.25">
      <c r="A11" s="28">
        <f t="shared" si="0"/>
        <v>4</v>
      </c>
      <c r="B11" s="20" t="str">
        <f>'13.Spieltag'!B11</f>
        <v>Mike04</v>
      </c>
      <c r="C11" s="17"/>
      <c r="D11" s="18"/>
      <c r="E11" s="19" t="str">
        <f t="shared" si="12"/>
        <v>5</v>
      </c>
      <c r="F11" s="17"/>
      <c r="G11" s="18"/>
      <c r="H11" s="19" t="str">
        <f t="shared" si="13"/>
        <v>5</v>
      </c>
      <c r="I11" s="17"/>
      <c r="J11" s="18"/>
      <c r="K11" s="19" t="str">
        <f t="shared" si="14"/>
        <v>5</v>
      </c>
      <c r="L11" s="17"/>
      <c r="M11" s="18"/>
      <c r="N11" s="19" t="str">
        <f t="shared" si="15"/>
        <v>5</v>
      </c>
      <c r="O11" s="17"/>
      <c r="P11" s="18"/>
      <c r="Q11" s="19" t="str">
        <f t="shared" si="16"/>
        <v>5</v>
      </c>
      <c r="R11" s="17"/>
      <c r="S11" s="18"/>
      <c r="T11" s="19" t="str">
        <f t="shared" si="17"/>
        <v>5</v>
      </c>
      <c r="U11" s="17"/>
      <c r="V11" s="18"/>
      <c r="W11" s="19" t="str">
        <f t="shared" si="18"/>
        <v>5</v>
      </c>
      <c r="X11" s="17"/>
      <c r="Y11" s="18"/>
      <c r="Z11" s="19" t="str">
        <f t="shared" si="19"/>
        <v>5</v>
      </c>
      <c r="AA11" s="17"/>
      <c r="AB11" s="18"/>
      <c r="AC11" s="19" t="str">
        <f t="shared" si="20"/>
        <v>5</v>
      </c>
      <c r="AD11" s="27"/>
      <c r="AE11" s="25"/>
      <c r="AF11" s="19"/>
      <c r="AG11" s="20">
        <f t="shared" si="9"/>
        <v>45</v>
      </c>
      <c r="AH11" s="21">
        <f>'22.Spieltag'!AJ11</f>
        <v>633</v>
      </c>
      <c r="AI11" s="28">
        <f>'22.Spieltag'!AK11</f>
        <v>4</v>
      </c>
      <c r="AJ11" s="23">
        <f t="shared" si="10"/>
        <v>678</v>
      </c>
      <c r="AK11" s="24">
        <f t="shared" si="11"/>
        <v>4</v>
      </c>
      <c r="AL11" s="1"/>
    </row>
    <row r="12" spans="1:41" ht="24.95" customHeight="1" thickBot="1" x14ac:dyDescent="0.25">
      <c r="A12" s="28">
        <f t="shared" si="0"/>
        <v>5</v>
      </c>
      <c r="B12" s="20" t="str">
        <f>'13.Spieltag'!B12</f>
        <v>Tanja04</v>
      </c>
      <c r="C12" s="17"/>
      <c r="D12" s="18"/>
      <c r="E12" s="19" t="str">
        <f t="shared" si="12"/>
        <v>5</v>
      </c>
      <c r="F12" s="17"/>
      <c r="G12" s="18"/>
      <c r="H12" s="19" t="str">
        <f t="shared" si="13"/>
        <v>5</v>
      </c>
      <c r="I12" s="17"/>
      <c r="J12" s="18"/>
      <c r="K12" s="19" t="str">
        <f t="shared" si="14"/>
        <v>5</v>
      </c>
      <c r="L12" s="17"/>
      <c r="M12" s="18"/>
      <c r="N12" s="19" t="str">
        <f t="shared" si="15"/>
        <v>5</v>
      </c>
      <c r="O12" s="17"/>
      <c r="P12" s="18"/>
      <c r="Q12" s="19" t="str">
        <f t="shared" si="16"/>
        <v>5</v>
      </c>
      <c r="R12" s="17"/>
      <c r="S12" s="18"/>
      <c r="T12" s="19" t="str">
        <f t="shared" si="17"/>
        <v>5</v>
      </c>
      <c r="U12" s="17"/>
      <c r="V12" s="18"/>
      <c r="W12" s="19" t="str">
        <f t="shared" si="18"/>
        <v>5</v>
      </c>
      <c r="X12" s="17"/>
      <c r="Y12" s="18"/>
      <c r="Z12" s="19" t="str">
        <f t="shared" si="19"/>
        <v>5</v>
      </c>
      <c r="AA12" s="17"/>
      <c r="AB12" s="18"/>
      <c r="AC12" s="19" t="str">
        <f t="shared" si="20"/>
        <v>5</v>
      </c>
      <c r="AD12" s="26"/>
      <c r="AE12" s="25"/>
      <c r="AF12" s="19"/>
      <c r="AG12" s="20">
        <f t="shared" si="9"/>
        <v>45</v>
      </c>
      <c r="AH12" s="21">
        <f>'22.Spieltag'!AJ12</f>
        <v>631</v>
      </c>
      <c r="AI12" s="28">
        <f>'22.Spieltag'!AK12</f>
        <v>5</v>
      </c>
      <c r="AJ12" s="23">
        <f t="shared" si="10"/>
        <v>676</v>
      </c>
      <c r="AK12" s="24">
        <f t="shared" si="11"/>
        <v>5</v>
      </c>
      <c r="AL12" s="1"/>
    </row>
    <row r="13" spans="1:41" ht="24.95" customHeight="1" thickBot="1" x14ac:dyDescent="0.25">
      <c r="A13" s="28">
        <f t="shared" si="0"/>
        <v>6</v>
      </c>
      <c r="B13" s="78" t="str">
        <f>'13.Spieltag'!B13</f>
        <v>shiny</v>
      </c>
      <c r="C13" s="17"/>
      <c r="D13" s="18"/>
      <c r="E13" s="19" t="str">
        <f t="shared" si="12"/>
        <v>5</v>
      </c>
      <c r="F13" s="17"/>
      <c r="G13" s="18"/>
      <c r="H13" s="19" t="str">
        <f t="shared" si="13"/>
        <v>5</v>
      </c>
      <c r="I13" s="17"/>
      <c r="J13" s="18"/>
      <c r="K13" s="19" t="str">
        <f t="shared" si="14"/>
        <v>5</v>
      </c>
      <c r="L13" s="17"/>
      <c r="M13" s="18"/>
      <c r="N13" s="19" t="str">
        <f t="shared" si="15"/>
        <v>5</v>
      </c>
      <c r="O13" s="17"/>
      <c r="P13" s="18"/>
      <c r="Q13" s="19" t="str">
        <f t="shared" si="16"/>
        <v>5</v>
      </c>
      <c r="R13" s="17"/>
      <c r="S13" s="18"/>
      <c r="T13" s="19" t="str">
        <f t="shared" si="17"/>
        <v>5</v>
      </c>
      <c r="U13" s="17"/>
      <c r="V13" s="18"/>
      <c r="W13" s="19" t="str">
        <f t="shared" si="18"/>
        <v>5</v>
      </c>
      <c r="X13" s="17"/>
      <c r="Y13" s="18"/>
      <c r="Z13" s="19" t="str">
        <f t="shared" si="19"/>
        <v>5</v>
      </c>
      <c r="AA13" s="17"/>
      <c r="AB13" s="18"/>
      <c r="AC13" s="19" t="str">
        <f t="shared" si="20"/>
        <v>5</v>
      </c>
      <c r="AD13" s="27"/>
      <c r="AE13" s="25"/>
      <c r="AF13" s="19"/>
      <c r="AG13" s="20">
        <f t="shared" si="9"/>
        <v>45</v>
      </c>
      <c r="AH13" s="21">
        <f>'22.Spieltag'!AJ13</f>
        <v>630</v>
      </c>
      <c r="AI13" s="28">
        <f>'22.Spieltag'!AK13</f>
        <v>6</v>
      </c>
      <c r="AJ13" s="23">
        <f t="shared" si="10"/>
        <v>675</v>
      </c>
      <c r="AK13" s="24">
        <f t="shared" si="11"/>
        <v>6</v>
      </c>
      <c r="AL13" s="1"/>
    </row>
    <row r="14" spans="1:41" ht="24.95" customHeight="1" thickBot="1" x14ac:dyDescent="0.25">
      <c r="A14" s="28">
        <f t="shared" si="0"/>
        <v>7</v>
      </c>
      <c r="B14" s="20" t="str">
        <f>'13.Spieltag'!B14</f>
        <v>UltraGE</v>
      </c>
      <c r="C14" s="17"/>
      <c r="D14" s="18"/>
      <c r="E14" s="19" t="str">
        <f t="shared" si="12"/>
        <v>5</v>
      </c>
      <c r="F14" s="17"/>
      <c r="G14" s="18"/>
      <c r="H14" s="19" t="str">
        <f t="shared" si="13"/>
        <v>5</v>
      </c>
      <c r="I14" s="17"/>
      <c r="J14" s="18"/>
      <c r="K14" s="19" t="str">
        <f t="shared" si="14"/>
        <v>5</v>
      </c>
      <c r="L14" s="17"/>
      <c r="M14" s="18"/>
      <c r="N14" s="19" t="str">
        <f t="shared" si="15"/>
        <v>5</v>
      </c>
      <c r="O14" s="17"/>
      <c r="P14" s="18"/>
      <c r="Q14" s="19" t="str">
        <f t="shared" si="16"/>
        <v>5</v>
      </c>
      <c r="R14" s="17"/>
      <c r="S14" s="18"/>
      <c r="T14" s="19" t="str">
        <f t="shared" si="17"/>
        <v>5</v>
      </c>
      <c r="U14" s="17"/>
      <c r="V14" s="18"/>
      <c r="W14" s="19" t="str">
        <f t="shared" si="18"/>
        <v>5</v>
      </c>
      <c r="X14" s="17"/>
      <c r="Y14" s="18"/>
      <c r="Z14" s="19" t="str">
        <f t="shared" si="19"/>
        <v>5</v>
      </c>
      <c r="AA14" s="17"/>
      <c r="AB14" s="18"/>
      <c r="AC14" s="19" t="str">
        <f t="shared" si="20"/>
        <v>5</v>
      </c>
      <c r="AD14" s="27"/>
      <c r="AE14" s="25"/>
      <c r="AF14" s="19"/>
      <c r="AG14" s="20">
        <f t="shared" si="9"/>
        <v>45</v>
      </c>
      <c r="AH14" s="21">
        <f>'22.Spieltag'!AJ14</f>
        <v>629</v>
      </c>
      <c r="AI14" s="28">
        <f>'22.Spieltag'!AK14</f>
        <v>7</v>
      </c>
      <c r="AJ14" s="23">
        <f t="shared" si="10"/>
        <v>674</v>
      </c>
      <c r="AK14" s="24">
        <f t="shared" si="11"/>
        <v>7</v>
      </c>
      <c r="AL14" s="1"/>
    </row>
    <row r="15" spans="1:41" ht="24.95" customHeight="1" thickBot="1" x14ac:dyDescent="0.25">
      <c r="A15" s="28">
        <f t="shared" si="0"/>
        <v>8</v>
      </c>
      <c r="B15" s="20" t="str">
        <f>'13.Spieltag'!B15</f>
        <v>Reinhold</v>
      </c>
      <c r="C15" s="17"/>
      <c r="D15" s="18"/>
      <c r="E15" s="19" t="str">
        <f t="shared" si="12"/>
        <v>5</v>
      </c>
      <c r="F15" s="17"/>
      <c r="G15" s="18"/>
      <c r="H15" s="19" t="str">
        <f t="shared" si="13"/>
        <v>5</v>
      </c>
      <c r="I15" s="17"/>
      <c r="J15" s="18"/>
      <c r="K15" s="19" t="str">
        <f t="shared" si="14"/>
        <v>5</v>
      </c>
      <c r="L15" s="17"/>
      <c r="M15" s="18"/>
      <c r="N15" s="19" t="str">
        <f t="shared" si="15"/>
        <v>5</v>
      </c>
      <c r="O15" s="17"/>
      <c r="P15" s="18"/>
      <c r="Q15" s="19" t="str">
        <f t="shared" si="16"/>
        <v>5</v>
      </c>
      <c r="R15" s="17"/>
      <c r="S15" s="18"/>
      <c r="T15" s="19" t="str">
        <f t="shared" si="17"/>
        <v>5</v>
      </c>
      <c r="U15" s="17"/>
      <c r="V15" s="18"/>
      <c r="W15" s="19" t="str">
        <f t="shared" si="18"/>
        <v>5</v>
      </c>
      <c r="X15" s="17"/>
      <c r="Y15" s="18"/>
      <c r="Z15" s="19" t="str">
        <f t="shared" si="19"/>
        <v>5</v>
      </c>
      <c r="AA15" s="17"/>
      <c r="AB15" s="18"/>
      <c r="AC15" s="19" t="str">
        <f t="shared" si="20"/>
        <v>5</v>
      </c>
      <c r="AD15" s="27"/>
      <c r="AE15" s="25"/>
      <c r="AF15" s="19"/>
      <c r="AG15" s="20">
        <f t="shared" si="9"/>
        <v>45</v>
      </c>
      <c r="AH15" s="21">
        <f>'22.Spieltag'!AJ15</f>
        <v>623</v>
      </c>
      <c r="AI15" s="28">
        <f>'22.Spieltag'!AK15</f>
        <v>8</v>
      </c>
      <c r="AJ15" s="23">
        <f t="shared" si="10"/>
        <v>668</v>
      </c>
      <c r="AK15" s="24">
        <f t="shared" si="11"/>
        <v>8</v>
      </c>
      <c r="AL15" s="1"/>
    </row>
    <row r="16" spans="1:41" ht="24.95" customHeight="1" thickBot="1" x14ac:dyDescent="0.25">
      <c r="A16" s="28">
        <f t="shared" si="0"/>
        <v>9</v>
      </c>
      <c r="B16" s="20" t="str">
        <f>'13.Spieltag'!B16</f>
        <v>Ricardo04</v>
      </c>
      <c r="C16" s="17"/>
      <c r="D16" s="18"/>
      <c r="E16" s="19" t="str">
        <f t="shared" si="12"/>
        <v>5</v>
      </c>
      <c r="F16" s="17"/>
      <c r="G16" s="18"/>
      <c r="H16" s="19" t="str">
        <f t="shared" si="13"/>
        <v>5</v>
      </c>
      <c r="I16" s="17"/>
      <c r="J16" s="18"/>
      <c r="K16" s="19" t="str">
        <f t="shared" si="14"/>
        <v>5</v>
      </c>
      <c r="L16" s="17"/>
      <c r="M16" s="18"/>
      <c r="N16" s="19" t="str">
        <f t="shared" si="15"/>
        <v>5</v>
      </c>
      <c r="O16" s="17"/>
      <c r="P16" s="18"/>
      <c r="Q16" s="19" t="str">
        <f t="shared" si="16"/>
        <v>5</v>
      </c>
      <c r="R16" s="17"/>
      <c r="S16" s="18"/>
      <c r="T16" s="19" t="str">
        <f t="shared" si="17"/>
        <v>5</v>
      </c>
      <c r="U16" s="17"/>
      <c r="V16" s="18"/>
      <c r="W16" s="19" t="str">
        <f t="shared" si="18"/>
        <v>5</v>
      </c>
      <c r="X16" s="17"/>
      <c r="Y16" s="18"/>
      <c r="Z16" s="19" t="str">
        <f t="shared" si="19"/>
        <v>5</v>
      </c>
      <c r="AA16" s="17"/>
      <c r="AB16" s="18"/>
      <c r="AC16" s="19" t="str">
        <f t="shared" si="20"/>
        <v>5</v>
      </c>
      <c r="AD16" s="27"/>
      <c r="AE16" s="25"/>
      <c r="AF16" s="19"/>
      <c r="AG16" s="20">
        <f t="shared" si="9"/>
        <v>45</v>
      </c>
      <c r="AH16" s="21">
        <f>'22.Spieltag'!AJ16</f>
        <v>622</v>
      </c>
      <c r="AI16" s="28">
        <f>'22.Spieltag'!AK16</f>
        <v>9</v>
      </c>
      <c r="AJ16" s="23">
        <f t="shared" si="10"/>
        <v>667</v>
      </c>
      <c r="AK16" s="24">
        <f t="shared" si="11"/>
        <v>9</v>
      </c>
      <c r="AL16" s="1"/>
    </row>
    <row r="17" spans="1:38" ht="24.95" customHeight="1" thickBot="1" x14ac:dyDescent="0.25">
      <c r="A17" s="28">
        <f t="shared" si="0"/>
        <v>10</v>
      </c>
      <c r="B17" s="20" t="str">
        <f>'13.Spieltag'!B17</f>
        <v>FlorianS04</v>
      </c>
      <c r="C17" s="17"/>
      <c r="D17" s="18"/>
      <c r="E17" s="19" t="str">
        <f t="shared" si="12"/>
        <v>5</v>
      </c>
      <c r="F17" s="17"/>
      <c r="G17" s="18"/>
      <c r="H17" s="19" t="str">
        <f t="shared" si="13"/>
        <v>5</v>
      </c>
      <c r="I17" s="17"/>
      <c r="J17" s="18"/>
      <c r="K17" s="19" t="str">
        <f t="shared" si="14"/>
        <v>5</v>
      </c>
      <c r="L17" s="17"/>
      <c r="M17" s="18"/>
      <c r="N17" s="19" t="str">
        <f t="shared" si="15"/>
        <v>5</v>
      </c>
      <c r="O17" s="17"/>
      <c r="P17" s="18"/>
      <c r="Q17" s="19" t="str">
        <f t="shared" si="16"/>
        <v>5</v>
      </c>
      <c r="R17" s="17"/>
      <c r="S17" s="18"/>
      <c r="T17" s="19" t="str">
        <f t="shared" si="17"/>
        <v>5</v>
      </c>
      <c r="U17" s="17"/>
      <c r="V17" s="18"/>
      <c r="W17" s="19" t="str">
        <f t="shared" si="18"/>
        <v>5</v>
      </c>
      <c r="X17" s="17"/>
      <c r="Y17" s="18"/>
      <c r="Z17" s="19" t="str">
        <f t="shared" si="19"/>
        <v>5</v>
      </c>
      <c r="AA17" s="17"/>
      <c r="AB17" s="18"/>
      <c r="AC17" s="19" t="str">
        <f t="shared" si="20"/>
        <v>5</v>
      </c>
      <c r="AD17" s="27"/>
      <c r="AE17" s="25"/>
      <c r="AF17" s="19"/>
      <c r="AG17" s="20">
        <f t="shared" si="9"/>
        <v>45</v>
      </c>
      <c r="AH17" s="21">
        <f>'22.Spieltag'!AJ17</f>
        <v>621</v>
      </c>
      <c r="AI17" s="28">
        <f>'22.Spieltag'!AK17</f>
        <v>10</v>
      </c>
      <c r="AJ17" s="23">
        <f t="shared" si="10"/>
        <v>666</v>
      </c>
      <c r="AK17" s="24">
        <f t="shared" si="11"/>
        <v>10</v>
      </c>
      <c r="AL17" s="1"/>
    </row>
    <row r="18" spans="1:38" ht="24.95" customHeight="1" thickBot="1" x14ac:dyDescent="0.25">
      <c r="A18" s="28">
        <f t="shared" si="0"/>
        <v>11</v>
      </c>
      <c r="B18" s="20" t="str">
        <f>'13.Spieltag'!B18</f>
        <v>Lola04</v>
      </c>
      <c r="C18" s="17"/>
      <c r="D18" s="18"/>
      <c r="E18" s="19" t="str">
        <f t="shared" si="12"/>
        <v>5</v>
      </c>
      <c r="F18" s="17"/>
      <c r="G18" s="18"/>
      <c r="H18" s="19" t="str">
        <f t="shared" si="13"/>
        <v>5</v>
      </c>
      <c r="I18" s="17"/>
      <c r="J18" s="18"/>
      <c r="K18" s="19" t="str">
        <f t="shared" si="14"/>
        <v>5</v>
      </c>
      <c r="L18" s="17"/>
      <c r="M18" s="18"/>
      <c r="N18" s="19" t="str">
        <f t="shared" si="15"/>
        <v>5</v>
      </c>
      <c r="O18" s="17"/>
      <c r="P18" s="18"/>
      <c r="Q18" s="19" t="str">
        <f t="shared" si="16"/>
        <v>5</v>
      </c>
      <c r="R18" s="17"/>
      <c r="S18" s="18"/>
      <c r="T18" s="19" t="str">
        <f t="shared" si="17"/>
        <v>5</v>
      </c>
      <c r="U18" s="17"/>
      <c r="V18" s="18"/>
      <c r="W18" s="19" t="str">
        <f t="shared" si="18"/>
        <v>5</v>
      </c>
      <c r="X18" s="17"/>
      <c r="Y18" s="18"/>
      <c r="Z18" s="19" t="str">
        <f t="shared" si="19"/>
        <v>5</v>
      </c>
      <c r="AA18" s="17"/>
      <c r="AB18" s="18"/>
      <c r="AC18" s="19" t="str">
        <f t="shared" si="20"/>
        <v>5</v>
      </c>
      <c r="AD18" s="27"/>
      <c r="AE18" s="25"/>
      <c r="AF18" s="19"/>
      <c r="AG18" s="20">
        <f t="shared" si="9"/>
        <v>45</v>
      </c>
      <c r="AH18" s="21">
        <f>'22.Spieltag'!AJ18</f>
        <v>616</v>
      </c>
      <c r="AI18" s="28">
        <f>'22.Spieltag'!AK18</f>
        <v>11</v>
      </c>
      <c r="AJ18" s="23">
        <f t="shared" si="10"/>
        <v>661</v>
      </c>
      <c r="AK18" s="24">
        <f t="shared" si="11"/>
        <v>11</v>
      </c>
      <c r="AL18" s="1"/>
    </row>
    <row r="19" spans="1:38" ht="24.95" customHeight="1" thickBot="1" x14ac:dyDescent="0.25">
      <c r="A19" s="28">
        <f t="shared" si="0"/>
        <v>12</v>
      </c>
      <c r="B19" s="20" t="str">
        <f>'13.Spieltag'!B19</f>
        <v>schmiddi04</v>
      </c>
      <c r="C19" s="17"/>
      <c r="D19" s="18"/>
      <c r="E19" s="19" t="str">
        <f t="shared" si="12"/>
        <v>5</v>
      </c>
      <c r="F19" s="17"/>
      <c r="G19" s="18"/>
      <c r="H19" s="19" t="str">
        <f t="shared" si="13"/>
        <v>5</v>
      </c>
      <c r="I19" s="17"/>
      <c r="J19" s="18"/>
      <c r="K19" s="19" t="str">
        <f t="shared" si="14"/>
        <v>5</v>
      </c>
      <c r="L19" s="17"/>
      <c r="M19" s="18"/>
      <c r="N19" s="19" t="str">
        <f t="shared" si="15"/>
        <v>5</v>
      </c>
      <c r="O19" s="17"/>
      <c r="P19" s="18"/>
      <c r="Q19" s="19" t="str">
        <f t="shared" si="16"/>
        <v>5</v>
      </c>
      <c r="R19" s="17"/>
      <c r="S19" s="18"/>
      <c r="T19" s="19" t="str">
        <f t="shared" si="17"/>
        <v>5</v>
      </c>
      <c r="U19" s="17"/>
      <c r="V19" s="18"/>
      <c r="W19" s="19" t="str">
        <f t="shared" si="18"/>
        <v>5</v>
      </c>
      <c r="X19" s="17"/>
      <c r="Y19" s="18"/>
      <c r="Z19" s="19" t="str">
        <f t="shared" si="19"/>
        <v>5</v>
      </c>
      <c r="AA19" s="17"/>
      <c r="AB19" s="18"/>
      <c r="AC19" s="19" t="str">
        <f t="shared" si="20"/>
        <v>5</v>
      </c>
      <c r="AD19" s="27"/>
      <c r="AE19" s="25"/>
      <c r="AF19" s="19"/>
      <c r="AG19" s="20">
        <f t="shared" si="9"/>
        <v>45</v>
      </c>
      <c r="AH19" s="21">
        <f>'22.Spieltag'!AJ19</f>
        <v>615</v>
      </c>
      <c r="AI19" s="28">
        <f>'22.Spieltag'!AK19</f>
        <v>12</v>
      </c>
      <c r="AJ19" s="23">
        <f t="shared" si="10"/>
        <v>660</v>
      </c>
      <c r="AK19" s="24">
        <f t="shared" si="11"/>
        <v>12</v>
      </c>
      <c r="AL19" s="1"/>
    </row>
    <row r="20" spans="1:38" ht="24.95" customHeight="1" thickBot="1" x14ac:dyDescent="0.25">
      <c r="A20" s="28">
        <f>AK20</f>
        <v>12</v>
      </c>
      <c r="B20" s="20" t="str">
        <f>'13.Spieltag'!B20</f>
        <v>Thomas Bülles</v>
      </c>
      <c r="C20" s="17"/>
      <c r="D20" s="18"/>
      <c r="E20" s="19" t="str">
        <f t="shared" si="12"/>
        <v>5</v>
      </c>
      <c r="F20" s="17"/>
      <c r="G20" s="18"/>
      <c r="H20" s="19" t="str">
        <f t="shared" si="13"/>
        <v>5</v>
      </c>
      <c r="I20" s="17"/>
      <c r="J20" s="18"/>
      <c r="K20" s="19" t="str">
        <f t="shared" si="14"/>
        <v>5</v>
      </c>
      <c r="L20" s="17"/>
      <c r="M20" s="18"/>
      <c r="N20" s="19" t="str">
        <f t="shared" si="15"/>
        <v>5</v>
      </c>
      <c r="O20" s="17"/>
      <c r="P20" s="18"/>
      <c r="Q20" s="19" t="str">
        <f t="shared" si="16"/>
        <v>5</v>
      </c>
      <c r="R20" s="17"/>
      <c r="S20" s="18"/>
      <c r="T20" s="19" t="str">
        <f t="shared" si="17"/>
        <v>5</v>
      </c>
      <c r="U20" s="17"/>
      <c r="V20" s="18"/>
      <c r="W20" s="19" t="str">
        <f t="shared" si="18"/>
        <v>5</v>
      </c>
      <c r="X20" s="17"/>
      <c r="Y20" s="18"/>
      <c r="Z20" s="19" t="str">
        <f t="shared" si="19"/>
        <v>5</v>
      </c>
      <c r="AA20" s="17"/>
      <c r="AB20" s="18"/>
      <c r="AC20" s="19" t="str">
        <f t="shared" si="20"/>
        <v>5</v>
      </c>
      <c r="AD20" s="27"/>
      <c r="AE20" s="25"/>
      <c r="AF20" s="19"/>
      <c r="AG20" s="20">
        <f>E20+H20+K20+N20+Q20+T20+W20+Z20+AC20+AF20</f>
        <v>45</v>
      </c>
      <c r="AH20" s="21">
        <f>'22.Spieltag'!AJ20</f>
        <v>615</v>
      </c>
      <c r="AI20" s="28">
        <f>'22.Spieltag'!AK20</f>
        <v>12</v>
      </c>
      <c r="AJ20" s="23">
        <f>AG20+AH20</f>
        <v>660</v>
      </c>
      <c r="AK20" s="24">
        <f t="shared" si="11"/>
        <v>12</v>
      </c>
      <c r="AL20" s="1"/>
    </row>
    <row r="21" spans="1:38" ht="24.95" customHeight="1" thickBot="1" x14ac:dyDescent="0.25">
      <c r="A21" s="28">
        <f>AK21</f>
        <v>14</v>
      </c>
      <c r="B21" s="20" t="str">
        <f>'13.Spieltag'!B21</f>
        <v>atschi91</v>
      </c>
      <c r="C21" s="17"/>
      <c r="D21" s="18"/>
      <c r="E21" s="19" t="str">
        <f t="shared" si="12"/>
        <v>5</v>
      </c>
      <c r="F21" s="17"/>
      <c r="G21" s="18"/>
      <c r="H21" s="19" t="str">
        <f t="shared" si="13"/>
        <v>5</v>
      </c>
      <c r="I21" s="17"/>
      <c r="J21" s="18"/>
      <c r="K21" s="19" t="str">
        <f t="shared" si="14"/>
        <v>5</v>
      </c>
      <c r="L21" s="17"/>
      <c r="M21" s="18"/>
      <c r="N21" s="19" t="str">
        <f t="shared" si="15"/>
        <v>5</v>
      </c>
      <c r="O21" s="17"/>
      <c r="P21" s="18"/>
      <c r="Q21" s="19" t="str">
        <f t="shared" si="16"/>
        <v>5</v>
      </c>
      <c r="R21" s="17"/>
      <c r="S21" s="18"/>
      <c r="T21" s="19" t="str">
        <f t="shared" si="17"/>
        <v>5</v>
      </c>
      <c r="U21" s="17"/>
      <c r="V21" s="18"/>
      <c r="W21" s="19" t="str">
        <f t="shared" si="18"/>
        <v>5</v>
      </c>
      <c r="X21" s="17"/>
      <c r="Y21" s="18"/>
      <c r="Z21" s="19" t="str">
        <f t="shared" si="19"/>
        <v>5</v>
      </c>
      <c r="AA21" s="17"/>
      <c r="AB21" s="18"/>
      <c r="AC21" s="19" t="str">
        <f t="shared" si="20"/>
        <v>5</v>
      </c>
      <c r="AD21" s="27"/>
      <c r="AE21" s="25"/>
      <c r="AF21" s="19"/>
      <c r="AG21" s="20">
        <f>E21+H21+K21+N21+Q21+T21+W21+Z21+AC21+AF21</f>
        <v>45</v>
      </c>
      <c r="AH21" s="21">
        <f>'22.Spieltag'!AJ21</f>
        <v>607</v>
      </c>
      <c r="AI21" s="28">
        <f>'22.Spieltag'!AK21</f>
        <v>14</v>
      </c>
      <c r="AJ21" s="23">
        <f>AG21+AH21</f>
        <v>652</v>
      </c>
      <c r="AK21" s="24">
        <f t="shared" si="11"/>
        <v>14</v>
      </c>
      <c r="AL21" s="1"/>
    </row>
    <row r="22" spans="1:38" ht="24.95" customHeight="1" thickBot="1" x14ac:dyDescent="0.25">
      <c r="A22" s="28">
        <f>AK22</f>
        <v>15</v>
      </c>
      <c r="B22" s="20" t="str">
        <f>'13.Spieltag'!B22</f>
        <v>jupp04</v>
      </c>
      <c r="C22" s="17"/>
      <c r="D22" s="18"/>
      <c r="E22" s="19" t="str">
        <f t="shared" si="12"/>
        <v>5</v>
      </c>
      <c r="F22" s="17"/>
      <c r="G22" s="18"/>
      <c r="H22" s="19" t="str">
        <f t="shared" si="13"/>
        <v>5</v>
      </c>
      <c r="I22" s="17"/>
      <c r="J22" s="18"/>
      <c r="K22" s="19" t="str">
        <f t="shared" si="14"/>
        <v>5</v>
      </c>
      <c r="L22" s="17"/>
      <c r="M22" s="18"/>
      <c r="N22" s="19" t="str">
        <f t="shared" si="15"/>
        <v>5</v>
      </c>
      <c r="O22" s="17"/>
      <c r="P22" s="18"/>
      <c r="Q22" s="19" t="str">
        <f t="shared" si="16"/>
        <v>5</v>
      </c>
      <c r="R22" s="17"/>
      <c r="S22" s="18"/>
      <c r="T22" s="19" t="str">
        <f t="shared" si="17"/>
        <v>5</v>
      </c>
      <c r="U22" s="17"/>
      <c r="V22" s="18"/>
      <c r="W22" s="19" t="str">
        <f t="shared" si="18"/>
        <v>5</v>
      </c>
      <c r="X22" s="17"/>
      <c r="Y22" s="18"/>
      <c r="Z22" s="19" t="str">
        <f t="shared" si="19"/>
        <v>5</v>
      </c>
      <c r="AA22" s="17"/>
      <c r="AB22" s="18"/>
      <c r="AC22" s="19" t="str">
        <f t="shared" si="20"/>
        <v>5</v>
      </c>
      <c r="AD22" s="27"/>
      <c r="AE22" s="25"/>
      <c r="AF22" s="19"/>
      <c r="AG22" s="20">
        <f>E22+H22+K22+N22+Q22+T22+W22+Z22+AC22+AF22</f>
        <v>45</v>
      </c>
      <c r="AH22" s="21">
        <f>'22.Spieltag'!AJ22</f>
        <v>596</v>
      </c>
      <c r="AI22" s="28">
        <f>'22.Spieltag'!AK22</f>
        <v>15</v>
      </c>
      <c r="AJ22" s="23">
        <f>AG22+AH22</f>
        <v>641</v>
      </c>
      <c r="AK22" s="24">
        <f t="shared" si="11"/>
        <v>15</v>
      </c>
      <c r="AL22" s="1"/>
    </row>
    <row r="23" spans="1:38" ht="24.95" customHeight="1" thickBot="1" x14ac:dyDescent="0.25">
      <c r="A23" s="28">
        <f>AK23</f>
        <v>16</v>
      </c>
      <c r="B23" s="78" t="str">
        <f>'13.Spieltag'!B23</f>
        <v>Nico1904</v>
      </c>
      <c r="C23" s="17"/>
      <c r="D23" s="18"/>
      <c r="E23" s="19" t="str">
        <f t="shared" si="12"/>
        <v>5</v>
      </c>
      <c r="F23" s="17"/>
      <c r="G23" s="18"/>
      <c r="H23" s="19" t="str">
        <f t="shared" si="13"/>
        <v>5</v>
      </c>
      <c r="I23" s="17"/>
      <c r="J23" s="18"/>
      <c r="K23" s="19" t="str">
        <f t="shared" si="14"/>
        <v>5</v>
      </c>
      <c r="L23" s="17"/>
      <c r="M23" s="18"/>
      <c r="N23" s="19" t="str">
        <f t="shared" si="15"/>
        <v>5</v>
      </c>
      <c r="O23" s="17"/>
      <c r="P23" s="18"/>
      <c r="Q23" s="19" t="str">
        <f t="shared" si="16"/>
        <v>5</v>
      </c>
      <c r="R23" s="17"/>
      <c r="S23" s="18"/>
      <c r="T23" s="19" t="str">
        <f t="shared" si="17"/>
        <v>5</v>
      </c>
      <c r="U23" s="17"/>
      <c r="V23" s="18"/>
      <c r="W23" s="19" t="str">
        <f t="shared" si="18"/>
        <v>5</v>
      </c>
      <c r="X23" s="17"/>
      <c r="Y23" s="18"/>
      <c r="Z23" s="19" t="str">
        <f t="shared" si="19"/>
        <v>5</v>
      </c>
      <c r="AA23" s="17"/>
      <c r="AB23" s="18"/>
      <c r="AC23" s="19" t="str">
        <f t="shared" si="20"/>
        <v>5</v>
      </c>
      <c r="AD23" s="27"/>
      <c r="AE23" s="25"/>
      <c r="AF23" s="19"/>
      <c r="AG23" s="20">
        <f>E23+H23+K23+N23+Q23+T23+W23+Z23+AC23+AF23</f>
        <v>45</v>
      </c>
      <c r="AH23" s="21">
        <f>'22.Spieltag'!AJ23</f>
        <v>550</v>
      </c>
      <c r="AI23" s="28">
        <f>'22.Spieltag'!AK23</f>
        <v>16</v>
      </c>
      <c r="AJ23" s="23">
        <f>AG23+AH23</f>
        <v>595</v>
      </c>
      <c r="AK23" s="24">
        <f t="shared" si="11"/>
        <v>16</v>
      </c>
      <c r="AL23" s="1"/>
    </row>
    <row r="24" spans="1:38" ht="24.95" customHeight="1" thickBot="1" x14ac:dyDescent="0.25">
      <c r="A24" s="28">
        <f>AK24</f>
        <v>17</v>
      </c>
      <c r="B24" s="20" t="str">
        <f>'13.Spieltag'!B24</f>
        <v>Schalt04</v>
      </c>
      <c r="C24" s="17"/>
      <c r="D24" s="18"/>
      <c r="E24" s="19" t="str">
        <f t="shared" si="12"/>
        <v>5</v>
      </c>
      <c r="F24" s="17"/>
      <c r="G24" s="18"/>
      <c r="H24" s="19" t="str">
        <f t="shared" si="13"/>
        <v>5</v>
      </c>
      <c r="I24" s="17"/>
      <c r="J24" s="18"/>
      <c r="K24" s="19" t="str">
        <f t="shared" si="14"/>
        <v>5</v>
      </c>
      <c r="L24" s="17"/>
      <c r="M24" s="18"/>
      <c r="N24" s="19" t="str">
        <f t="shared" si="15"/>
        <v>5</v>
      </c>
      <c r="O24" s="17"/>
      <c r="P24" s="18"/>
      <c r="Q24" s="19" t="str">
        <f t="shared" si="16"/>
        <v>5</v>
      </c>
      <c r="R24" s="17"/>
      <c r="S24" s="18"/>
      <c r="T24" s="19" t="str">
        <f t="shared" si="17"/>
        <v>5</v>
      </c>
      <c r="U24" s="17"/>
      <c r="V24" s="18"/>
      <c r="W24" s="19" t="str">
        <f t="shared" si="18"/>
        <v>5</v>
      </c>
      <c r="X24" s="17"/>
      <c r="Y24" s="18"/>
      <c r="Z24" s="19" t="str">
        <f t="shared" si="19"/>
        <v>5</v>
      </c>
      <c r="AA24" s="17"/>
      <c r="AB24" s="18"/>
      <c r="AC24" s="19" t="str">
        <f t="shared" si="20"/>
        <v>5</v>
      </c>
      <c r="AD24" s="27"/>
      <c r="AE24" s="25"/>
      <c r="AF24" s="19"/>
      <c r="AG24" s="20">
        <f>E24+H24+K24+N24+Q24+T24+W24+Z24+AC24+AF24</f>
        <v>45</v>
      </c>
      <c r="AH24" s="21">
        <f>'22.Spieltag'!AJ24</f>
        <v>502</v>
      </c>
      <c r="AI24" s="28">
        <f>'22.Spieltag'!AK24</f>
        <v>17</v>
      </c>
      <c r="AJ24" s="23">
        <f>AG24+AH24</f>
        <v>547</v>
      </c>
      <c r="AK24" s="24">
        <f t="shared" si="11"/>
        <v>17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81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61" priority="6">
      <formula>($AG8&gt;40)</formula>
    </cfRule>
  </conditionalFormatting>
  <conditionalFormatting sqref="C1 I1 U1 X1 C3 O3 R3 AA3">
    <cfRule type="cellIs" dxfId="60" priority="2" operator="equal">
      <formula>"Schalke 04"</formula>
    </cfRule>
  </conditionalFormatting>
  <conditionalFormatting sqref="F1 L1 O1 R1 AA1 F3 I3 L3 U3 X3">
    <cfRule type="cellIs" dxfId="59" priority="3" operator="equal">
      <formula>"Schalke 04"</formula>
    </cfRule>
  </conditionalFormatting>
  <conditionalFormatting sqref="AG1:AG26 AG28:AG1048576">
    <cfRule type="top10" dxfId="58" priority="1460" rank="3"/>
  </conditionalFormatting>
  <conditionalFormatting sqref="AI8:AI26">
    <cfRule type="colorScale" priority="123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57" priority="823" rank="3"/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>
    <pageSetUpPr fitToPage="1"/>
  </sheetPr>
  <dimension ref="A1:AO104"/>
  <sheetViews>
    <sheetView topLeftCell="B1" workbookViewId="0">
      <selection activeCell="AC8" sqref="E8:AC24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C1" s="16" t="s">
        <v>72</v>
      </c>
      <c r="F1" s="16" t="s">
        <v>74</v>
      </c>
      <c r="I1" s="16" t="s">
        <v>75</v>
      </c>
      <c r="L1" s="16" t="s">
        <v>77</v>
      </c>
      <c r="O1" s="16" t="s">
        <v>79</v>
      </c>
      <c r="R1" s="16" t="s">
        <v>81</v>
      </c>
      <c r="U1" s="16" t="s">
        <v>83</v>
      </c>
      <c r="X1" s="16" t="s">
        <v>85</v>
      </c>
      <c r="AA1" s="16" t="s">
        <v>87</v>
      </c>
      <c r="AD1" s="16"/>
      <c r="AE1" s="65"/>
      <c r="AF1" s="65"/>
      <c r="AK1" s="31"/>
    </row>
    <row r="2" spans="1:41" ht="12" x14ac:dyDescent="0.2">
      <c r="B2" s="16"/>
      <c r="F2" s="1"/>
      <c r="X2" s="13"/>
      <c r="AD2" s="16"/>
      <c r="AE2" s="66"/>
      <c r="AF2" s="66"/>
    </row>
    <row r="3" spans="1:41" ht="12" x14ac:dyDescent="0.2">
      <c r="B3" s="16"/>
      <c r="C3" s="16" t="s">
        <v>73</v>
      </c>
      <c r="F3" s="16" t="s">
        <v>67</v>
      </c>
      <c r="I3" s="16" t="s">
        <v>76</v>
      </c>
      <c r="L3" s="16" t="s">
        <v>78</v>
      </c>
      <c r="O3" s="16" t="s">
        <v>80</v>
      </c>
      <c r="R3" s="16" t="s">
        <v>82</v>
      </c>
      <c r="U3" s="16" t="s">
        <v>84</v>
      </c>
      <c r="X3" s="16" t="s">
        <v>86</v>
      </c>
      <c r="AA3" s="16" t="s">
        <v>11</v>
      </c>
      <c r="AD3" s="16"/>
      <c r="AE3" s="65"/>
      <c r="AF3" s="65"/>
    </row>
    <row r="4" spans="1:41" ht="16.5" thickBot="1" x14ac:dyDescent="0.3">
      <c r="A4" s="2" t="s">
        <v>37</v>
      </c>
      <c r="B4" s="16"/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</v>
      </c>
      <c r="B8" s="20" t="str">
        <f>'13.Spieltag'!B8</f>
        <v>Delze1312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9">E8+H8+K8+N8+Q8+T8+W8+Z8+AC8+AF8</f>
        <v>45</v>
      </c>
      <c r="AH8" s="21">
        <f>'23.Spieltag'!AJ8</f>
        <v>696</v>
      </c>
      <c r="AI8" s="28">
        <f>'23.Spieltag'!AK8</f>
        <v>1</v>
      </c>
      <c r="AJ8" s="23">
        <f t="shared" ref="AJ8:AJ19" si="10">AG8+AH8</f>
        <v>741</v>
      </c>
      <c r="AK8" s="24">
        <f t="shared" ref="AK8:AK24" si="11">RANK(AJ8,$AJ$8:$AJ$26)</f>
        <v>1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'13.Spieltag'!B9</f>
        <v>Master1</v>
      </c>
      <c r="C9" s="17"/>
      <c r="D9" s="18"/>
      <c r="E9" s="19" t="str">
        <f t="shared" ref="E9:E24" si="12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4" si="13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4" si="14">IF(OR(EXACT($I$7,I9)*(EXACT($J$7,J9)))=TRUE,$AO$9,IF(($J$7-$I$7=J9-I9),$AO$8,IF(OR(EXACT($I$7&gt;$J$7,I9&gt;J9)*EXACT($I$7=$J$7,I9=J9)*EXACT($I$7&lt;$J$7,I9&lt;J9)),$AO$7,0)))</f>
        <v>5</v>
      </c>
      <c r="L9" s="17"/>
      <c r="M9" s="18"/>
      <c r="N9" s="19" t="str">
        <f t="shared" ref="N9:N24" si="15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4" si="16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4" si="17">IF(OR(EXACT($R$7,R9)*(EXACT($S$7,S9)))=TRUE,$AO$9,IF(($S$7-$R$7=S9-R9),$AO$8,IF(OR(EXACT($R$7&gt;$S$7,R9&gt;S9)*EXACT($R$7=$S$7,R9=S9)*EXACT($R$7&lt;$S$7,R9&lt;S9)),$AO$7,0)))</f>
        <v>5</v>
      </c>
      <c r="U9" s="17"/>
      <c r="V9" s="18"/>
      <c r="W9" s="19" t="str">
        <f t="shared" ref="W9:W24" si="18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4" si="19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4" si="20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9"/>
        <v>45</v>
      </c>
      <c r="AH9" s="21">
        <f>'23.Spieltag'!AJ9</f>
        <v>686</v>
      </c>
      <c r="AI9" s="28">
        <f>'23.Spieltag'!AK9</f>
        <v>2</v>
      </c>
      <c r="AJ9" s="23">
        <f t="shared" si="10"/>
        <v>731</v>
      </c>
      <c r="AK9" s="24">
        <f t="shared" si="11"/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3</v>
      </c>
      <c r="B10" s="20" t="str">
        <f>'13.Spieltag'!B10</f>
        <v>Franzi04</v>
      </c>
      <c r="C10" s="17"/>
      <c r="D10" s="18"/>
      <c r="E10" s="19" t="str">
        <f t="shared" si="12"/>
        <v>5</v>
      </c>
      <c r="F10" s="17"/>
      <c r="G10" s="18"/>
      <c r="H10" s="19" t="str">
        <f t="shared" si="13"/>
        <v>5</v>
      </c>
      <c r="I10" s="17"/>
      <c r="J10" s="18"/>
      <c r="K10" s="19" t="str">
        <f t="shared" si="14"/>
        <v>5</v>
      </c>
      <c r="L10" s="17"/>
      <c r="M10" s="18"/>
      <c r="N10" s="19" t="str">
        <f t="shared" si="15"/>
        <v>5</v>
      </c>
      <c r="O10" s="17"/>
      <c r="P10" s="18"/>
      <c r="Q10" s="19" t="str">
        <f t="shared" si="16"/>
        <v>5</v>
      </c>
      <c r="R10" s="17"/>
      <c r="S10" s="18"/>
      <c r="T10" s="19" t="str">
        <f t="shared" si="17"/>
        <v>5</v>
      </c>
      <c r="U10" s="17"/>
      <c r="V10" s="18"/>
      <c r="W10" s="19" t="str">
        <f t="shared" si="18"/>
        <v>5</v>
      </c>
      <c r="X10" s="17"/>
      <c r="Y10" s="18"/>
      <c r="Z10" s="19" t="str">
        <f t="shared" si="19"/>
        <v>5</v>
      </c>
      <c r="AA10" s="17"/>
      <c r="AB10" s="18"/>
      <c r="AC10" s="19" t="str">
        <f t="shared" si="20"/>
        <v>5</v>
      </c>
      <c r="AD10" s="27"/>
      <c r="AE10" s="25"/>
      <c r="AF10" s="19"/>
      <c r="AG10" s="20">
        <f t="shared" si="9"/>
        <v>45</v>
      </c>
      <c r="AH10" s="21">
        <f>'23.Spieltag'!AJ10</f>
        <v>679</v>
      </c>
      <c r="AI10" s="28">
        <f>'23.Spieltag'!AK10</f>
        <v>3</v>
      </c>
      <c r="AJ10" s="23">
        <f t="shared" si="10"/>
        <v>724</v>
      </c>
      <c r="AK10" s="24">
        <f t="shared" si="11"/>
        <v>3</v>
      </c>
      <c r="AL10" s="72"/>
    </row>
    <row r="11" spans="1:41" ht="24.95" customHeight="1" thickBot="1" x14ac:dyDescent="0.25">
      <c r="A11" s="28">
        <f t="shared" si="0"/>
        <v>4</v>
      </c>
      <c r="B11" s="20" t="str">
        <f>'13.Spieltag'!B11</f>
        <v>Mike04</v>
      </c>
      <c r="C11" s="17"/>
      <c r="D11" s="18"/>
      <c r="E11" s="19" t="str">
        <f t="shared" si="12"/>
        <v>5</v>
      </c>
      <c r="F11" s="17"/>
      <c r="G11" s="18"/>
      <c r="H11" s="19" t="str">
        <f t="shared" si="13"/>
        <v>5</v>
      </c>
      <c r="I11" s="17"/>
      <c r="J11" s="18"/>
      <c r="K11" s="19" t="str">
        <f t="shared" si="14"/>
        <v>5</v>
      </c>
      <c r="L11" s="17"/>
      <c r="M11" s="18"/>
      <c r="N11" s="19" t="str">
        <f t="shared" si="15"/>
        <v>5</v>
      </c>
      <c r="O11" s="17"/>
      <c r="P11" s="18"/>
      <c r="Q11" s="19" t="str">
        <f t="shared" si="16"/>
        <v>5</v>
      </c>
      <c r="R11" s="17"/>
      <c r="S11" s="18"/>
      <c r="T11" s="19" t="str">
        <f t="shared" si="17"/>
        <v>5</v>
      </c>
      <c r="U11" s="17"/>
      <c r="V11" s="18"/>
      <c r="W11" s="19" t="str">
        <f t="shared" si="18"/>
        <v>5</v>
      </c>
      <c r="X11" s="17"/>
      <c r="Y11" s="18"/>
      <c r="Z11" s="19" t="str">
        <f t="shared" si="19"/>
        <v>5</v>
      </c>
      <c r="AA11" s="17"/>
      <c r="AB11" s="18"/>
      <c r="AC11" s="19" t="str">
        <f t="shared" si="20"/>
        <v>5</v>
      </c>
      <c r="AD11" s="27"/>
      <c r="AE11" s="25"/>
      <c r="AF11" s="19"/>
      <c r="AG11" s="20">
        <f t="shared" si="9"/>
        <v>45</v>
      </c>
      <c r="AH11" s="21">
        <f>'23.Spieltag'!AJ11</f>
        <v>678</v>
      </c>
      <c r="AI11" s="28">
        <f>'23.Spieltag'!AK11</f>
        <v>4</v>
      </c>
      <c r="AJ11" s="23">
        <f t="shared" si="10"/>
        <v>723</v>
      </c>
      <c r="AK11" s="24">
        <f t="shared" si="11"/>
        <v>4</v>
      </c>
      <c r="AL11" s="1"/>
    </row>
    <row r="12" spans="1:41" ht="24.95" customHeight="1" thickBot="1" x14ac:dyDescent="0.25">
      <c r="A12" s="28">
        <f t="shared" si="0"/>
        <v>5</v>
      </c>
      <c r="B12" s="20" t="str">
        <f>'13.Spieltag'!B12</f>
        <v>Tanja04</v>
      </c>
      <c r="C12" s="17"/>
      <c r="D12" s="18"/>
      <c r="E12" s="19" t="str">
        <f t="shared" si="12"/>
        <v>5</v>
      </c>
      <c r="F12" s="17"/>
      <c r="G12" s="18"/>
      <c r="H12" s="19" t="str">
        <f t="shared" si="13"/>
        <v>5</v>
      </c>
      <c r="I12" s="17"/>
      <c r="J12" s="18"/>
      <c r="K12" s="19" t="str">
        <f t="shared" si="14"/>
        <v>5</v>
      </c>
      <c r="L12" s="17"/>
      <c r="M12" s="18"/>
      <c r="N12" s="19" t="str">
        <f t="shared" si="15"/>
        <v>5</v>
      </c>
      <c r="O12" s="17"/>
      <c r="P12" s="18"/>
      <c r="Q12" s="19" t="str">
        <f t="shared" si="16"/>
        <v>5</v>
      </c>
      <c r="R12" s="17"/>
      <c r="S12" s="18"/>
      <c r="T12" s="19" t="str">
        <f t="shared" si="17"/>
        <v>5</v>
      </c>
      <c r="U12" s="17"/>
      <c r="V12" s="18"/>
      <c r="W12" s="19" t="str">
        <f t="shared" si="18"/>
        <v>5</v>
      </c>
      <c r="X12" s="17"/>
      <c r="Y12" s="18"/>
      <c r="Z12" s="19" t="str">
        <f t="shared" si="19"/>
        <v>5</v>
      </c>
      <c r="AA12" s="17"/>
      <c r="AB12" s="18"/>
      <c r="AC12" s="19" t="str">
        <f t="shared" si="20"/>
        <v>5</v>
      </c>
      <c r="AD12" s="26"/>
      <c r="AE12" s="25"/>
      <c r="AF12" s="19"/>
      <c r="AG12" s="20">
        <f t="shared" si="9"/>
        <v>45</v>
      </c>
      <c r="AH12" s="21">
        <f>'23.Spieltag'!AJ12</f>
        <v>676</v>
      </c>
      <c r="AI12" s="28">
        <f>'23.Spieltag'!AK12</f>
        <v>5</v>
      </c>
      <c r="AJ12" s="23">
        <f t="shared" si="10"/>
        <v>721</v>
      </c>
      <c r="AK12" s="24">
        <f t="shared" si="11"/>
        <v>5</v>
      </c>
      <c r="AL12" s="1"/>
    </row>
    <row r="13" spans="1:41" ht="24.95" customHeight="1" thickBot="1" x14ac:dyDescent="0.25">
      <c r="A13" s="28">
        <f t="shared" si="0"/>
        <v>6</v>
      </c>
      <c r="B13" s="78" t="str">
        <f>'13.Spieltag'!B13</f>
        <v>shiny</v>
      </c>
      <c r="C13" s="17"/>
      <c r="D13" s="18"/>
      <c r="E13" s="19" t="str">
        <f t="shared" si="12"/>
        <v>5</v>
      </c>
      <c r="F13" s="17"/>
      <c r="G13" s="18"/>
      <c r="H13" s="19" t="str">
        <f t="shared" si="13"/>
        <v>5</v>
      </c>
      <c r="I13" s="17"/>
      <c r="J13" s="18"/>
      <c r="K13" s="19" t="str">
        <f t="shared" si="14"/>
        <v>5</v>
      </c>
      <c r="L13" s="17"/>
      <c r="M13" s="18"/>
      <c r="N13" s="19" t="str">
        <f t="shared" si="15"/>
        <v>5</v>
      </c>
      <c r="O13" s="17"/>
      <c r="P13" s="18"/>
      <c r="Q13" s="19" t="str">
        <f t="shared" si="16"/>
        <v>5</v>
      </c>
      <c r="R13" s="17"/>
      <c r="S13" s="18"/>
      <c r="T13" s="19" t="str">
        <f t="shared" si="17"/>
        <v>5</v>
      </c>
      <c r="U13" s="17"/>
      <c r="V13" s="18"/>
      <c r="W13" s="19" t="str">
        <f t="shared" si="18"/>
        <v>5</v>
      </c>
      <c r="X13" s="17"/>
      <c r="Y13" s="18"/>
      <c r="Z13" s="19" t="str">
        <f t="shared" si="19"/>
        <v>5</v>
      </c>
      <c r="AA13" s="17"/>
      <c r="AB13" s="18"/>
      <c r="AC13" s="19" t="str">
        <f t="shared" si="20"/>
        <v>5</v>
      </c>
      <c r="AD13" s="27"/>
      <c r="AE13" s="25"/>
      <c r="AF13" s="19"/>
      <c r="AG13" s="20">
        <f t="shared" si="9"/>
        <v>45</v>
      </c>
      <c r="AH13" s="21">
        <f>'23.Spieltag'!AJ13</f>
        <v>675</v>
      </c>
      <c r="AI13" s="28">
        <f>'23.Spieltag'!AK13</f>
        <v>6</v>
      </c>
      <c r="AJ13" s="23">
        <f t="shared" si="10"/>
        <v>720</v>
      </c>
      <c r="AK13" s="24">
        <f t="shared" si="11"/>
        <v>6</v>
      </c>
      <c r="AL13" s="1"/>
    </row>
    <row r="14" spans="1:41" ht="24.95" customHeight="1" thickBot="1" x14ac:dyDescent="0.25">
      <c r="A14" s="28">
        <f>AK14</f>
        <v>7</v>
      </c>
      <c r="B14" s="20" t="str">
        <f>'13.Spieltag'!B14</f>
        <v>UltraGE</v>
      </c>
      <c r="C14" s="17"/>
      <c r="D14" s="18"/>
      <c r="E14" s="19" t="str">
        <f t="shared" si="12"/>
        <v>5</v>
      </c>
      <c r="F14" s="17"/>
      <c r="G14" s="18"/>
      <c r="H14" s="19" t="str">
        <f t="shared" si="13"/>
        <v>5</v>
      </c>
      <c r="I14" s="17"/>
      <c r="J14" s="18"/>
      <c r="K14" s="19" t="str">
        <f t="shared" si="14"/>
        <v>5</v>
      </c>
      <c r="L14" s="17"/>
      <c r="M14" s="18"/>
      <c r="N14" s="19" t="str">
        <f t="shared" si="15"/>
        <v>5</v>
      </c>
      <c r="O14" s="17"/>
      <c r="P14" s="18"/>
      <c r="Q14" s="19" t="str">
        <f t="shared" si="16"/>
        <v>5</v>
      </c>
      <c r="R14" s="17"/>
      <c r="S14" s="18"/>
      <c r="T14" s="19" t="str">
        <f t="shared" si="17"/>
        <v>5</v>
      </c>
      <c r="U14" s="17"/>
      <c r="V14" s="18"/>
      <c r="W14" s="19" t="str">
        <f t="shared" si="18"/>
        <v>5</v>
      </c>
      <c r="X14" s="17"/>
      <c r="Y14" s="18"/>
      <c r="Z14" s="19" t="str">
        <f t="shared" si="19"/>
        <v>5</v>
      </c>
      <c r="AA14" s="17"/>
      <c r="AB14" s="18"/>
      <c r="AC14" s="19" t="str">
        <f t="shared" si="20"/>
        <v>5</v>
      </c>
      <c r="AD14" s="27"/>
      <c r="AE14" s="25"/>
      <c r="AF14" s="19"/>
      <c r="AG14" s="20">
        <f t="shared" si="9"/>
        <v>45</v>
      </c>
      <c r="AH14" s="21">
        <f>'23.Spieltag'!AJ14</f>
        <v>674</v>
      </c>
      <c r="AI14" s="28">
        <f>'23.Spieltag'!AK14</f>
        <v>7</v>
      </c>
      <c r="AJ14" s="23">
        <f t="shared" si="10"/>
        <v>719</v>
      </c>
      <c r="AK14" s="24">
        <f t="shared" si="11"/>
        <v>7</v>
      </c>
      <c r="AL14" s="1"/>
    </row>
    <row r="15" spans="1:41" ht="24.95" customHeight="1" thickBot="1" x14ac:dyDescent="0.25">
      <c r="A15" s="28">
        <f>AK15</f>
        <v>8</v>
      </c>
      <c r="B15" s="20" t="str">
        <f>'13.Spieltag'!B15</f>
        <v>Reinhold</v>
      </c>
      <c r="C15" s="17"/>
      <c r="D15" s="18"/>
      <c r="E15" s="19" t="str">
        <f t="shared" si="12"/>
        <v>5</v>
      </c>
      <c r="F15" s="17"/>
      <c r="G15" s="18"/>
      <c r="H15" s="19" t="str">
        <f t="shared" si="13"/>
        <v>5</v>
      </c>
      <c r="I15" s="17"/>
      <c r="J15" s="18"/>
      <c r="K15" s="19" t="str">
        <f t="shared" si="14"/>
        <v>5</v>
      </c>
      <c r="L15" s="17"/>
      <c r="M15" s="18"/>
      <c r="N15" s="19" t="str">
        <f t="shared" si="15"/>
        <v>5</v>
      </c>
      <c r="O15" s="17"/>
      <c r="P15" s="18"/>
      <c r="Q15" s="19" t="str">
        <f t="shared" si="16"/>
        <v>5</v>
      </c>
      <c r="R15" s="17"/>
      <c r="S15" s="18"/>
      <c r="T15" s="19" t="str">
        <f t="shared" si="17"/>
        <v>5</v>
      </c>
      <c r="U15" s="17"/>
      <c r="V15" s="18"/>
      <c r="W15" s="19" t="str">
        <f t="shared" si="18"/>
        <v>5</v>
      </c>
      <c r="X15" s="17"/>
      <c r="Y15" s="18"/>
      <c r="Z15" s="19" t="str">
        <f t="shared" si="19"/>
        <v>5</v>
      </c>
      <c r="AA15" s="17"/>
      <c r="AB15" s="18"/>
      <c r="AC15" s="19" t="str">
        <f t="shared" si="20"/>
        <v>5</v>
      </c>
      <c r="AD15" s="27"/>
      <c r="AE15" s="25"/>
      <c r="AF15" s="19"/>
      <c r="AG15" s="20">
        <f t="shared" si="9"/>
        <v>45</v>
      </c>
      <c r="AH15" s="21">
        <f>'23.Spieltag'!AJ15</f>
        <v>668</v>
      </c>
      <c r="AI15" s="28">
        <f>'23.Spieltag'!AK15</f>
        <v>8</v>
      </c>
      <c r="AJ15" s="23">
        <f t="shared" si="10"/>
        <v>713</v>
      </c>
      <c r="AK15" s="24">
        <f t="shared" si="11"/>
        <v>8</v>
      </c>
      <c r="AL15" s="1"/>
    </row>
    <row r="16" spans="1:41" ht="24.95" customHeight="1" thickBot="1" x14ac:dyDescent="0.25">
      <c r="A16" s="28">
        <f t="shared" si="0"/>
        <v>9</v>
      </c>
      <c r="B16" s="20" t="str">
        <f>'13.Spieltag'!B16</f>
        <v>Ricardo04</v>
      </c>
      <c r="C16" s="17"/>
      <c r="D16" s="18"/>
      <c r="E16" s="19" t="str">
        <f t="shared" si="12"/>
        <v>5</v>
      </c>
      <c r="F16" s="17"/>
      <c r="G16" s="18"/>
      <c r="H16" s="19" t="str">
        <f t="shared" si="13"/>
        <v>5</v>
      </c>
      <c r="I16" s="17"/>
      <c r="J16" s="18"/>
      <c r="K16" s="19" t="str">
        <f t="shared" si="14"/>
        <v>5</v>
      </c>
      <c r="L16" s="17"/>
      <c r="M16" s="18"/>
      <c r="N16" s="19" t="str">
        <f t="shared" si="15"/>
        <v>5</v>
      </c>
      <c r="O16" s="17"/>
      <c r="P16" s="18"/>
      <c r="Q16" s="19" t="str">
        <f t="shared" si="16"/>
        <v>5</v>
      </c>
      <c r="R16" s="17"/>
      <c r="S16" s="18"/>
      <c r="T16" s="19" t="str">
        <f t="shared" si="17"/>
        <v>5</v>
      </c>
      <c r="U16" s="17"/>
      <c r="V16" s="18"/>
      <c r="W16" s="19" t="str">
        <f t="shared" si="18"/>
        <v>5</v>
      </c>
      <c r="X16" s="17"/>
      <c r="Y16" s="18"/>
      <c r="Z16" s="19" t="str">
        <f t="shared" si="19"/>
        <v>5</v>
      </c>
      <c r="AA16" s="17"/>
      <c r="AB16" s="18"/>
      <c r="AC16" s="19" t="str">
        <f t="shared" si="20"/>
        <v>5</v>
      </c>
      <c r="AD16" s="27"/>
      <c r="AE16" s="25"/>
      <c r="AF16" s="19"/>
      <c r="AG16" s="20">
        <f t="shared" si="9"/>
        <v>45</v>
      </c>
      <c r="AH16" s="21">
        <f>'23.Spieltag'!AJ16</f>
        <v>667</v>
      </c>
      <c r="AI16" s="28">
        <f>'23.Spieltag'!AK16</f>
        <v>9</v>
      </c>
      <c r="AJ16" s="23">
        <f t="shared" si="10"/>
        <v>712</v>
      </c>
      <c r="AK16" s="24">
        <f t="shared" si="11"/>
        <v>9</v>
      </c>
      <c r="AL16" s="1"/>
    </row>
    <row r="17" spans="1:38" ht="24.95" customHeight="1" thickBot="1" x14ac:dyDescent="0.25">
      <c r="A17" s="28">
        <f t="shared" si="0"/>
        <v>10</v>
      </c>
      <c r="B17" s="20" t="str">
        <f>'13.Spieltag'!B17</f>
        <v>FlorianS04</v>
      </c>
      <c r="C17" s="17"/>
      <c r="D17" s="18"/>
      <c r="E17" s="19" t="str">
        <f t="shared" si="12"/>
        <v>5</v>
      </c>
      <c r="F17" s="17"/>
      <c r="G17" s="18"/>
      <c r="H17" s="19" t="str">
        <f t="shared" si="13"/>
        <v>5</v>
      </c>
      <c r="I17" s="17"/>
      <c r="J17" s="18"/>
      <c r="K17" s="19" t="str">
        <f t="shared" si="14"/>
        <v>5</v>
      </c>
      <c r="L17" s="17"/>
      <c r="M17" s="18"/>
      <c r="N17" s="19" t="str">
        <f t="shared" si="15"/>
        <v>5</v>
      </c>
      <c r="O17" s="17"/>
      <c r="P17" s="18"/>
      <c r="Q17" s="19" t="str">
        <f t="shared" si="16"/>
        <v>5</v>
      </c>
      <c r="R17" s="17"/>
      <c r="S17" s="18"/>
      <c r="T17" s="19" t="str">
        <f t="shared" si="17"/>
        <v>5</v>
      </c>
      <c r="U17" s="17"/>
      <c r="V17" s="18"/>
      <c r="W17" s="19" t="str">
        <f t="shared" si="18"/>
        <v>5</v>
      </c>
      <c r="X17" s="17"/>
      <c r="Y17" s="18"/>
      <c r="Z17" s="19" t="str">
        <f t="shared" si="19"/>
        <v>5</v>
      </c>
      <c r="AA17" s="17"/>
      <c r="AB17" s="18"/>
      <c r="AC17" s="19" t="str">
        <f t="shared" si="20"/>
        <v>5</v>
      </c>
      <c r="AD17" s="27"/>
      <c r="AE17" s="25"/>
      <c r="AF17" s="19"/>
      <c r="AG17" s="20">
        <f t="shared" si="9"/>
        <v>45</v>
      </c>
      <c r="AH17" s="21">
        <f>'23.Spieltag'!AJ17</f>
        <v>666</v>
      </c>
      <c r="AI17" s="28">
        <f>'23.Spieltag'!AK17</f>
        <v>10</v>
      </c>
      <c r="AJ17" s="23">
        <f t="shared" si="10"/>
        <v>711</v>
      </c>
      <c r="AK17" s="24">
        <f t="shared" si="11"/>
        <v>10</v>
      </c>
      <c r="AL17" s="1"/>
    </row>
    <row r="18" spans="1:38" ht="24.95" customHeight="1" thickBot="1" x14ac:dyDescent="0.25">
      <c r="A18" s="28">
        <f t="shared" si="0"/>
        <v>11</v>
      </c>
      <c r="B18" s="20" t="str">
        <f>'13.Spieltag'!B18</f>
        <v>Lola04</v>
      </c>
      <c r="C18" s="17"/>
      <c r="D18" s="18"/>
      <c r="E18" s="19" t="str">
        <f t="shared" si="12"/>
        <v>5</v>
      </c>
      <c r="F18" s="17"/>
      <c r="G18" s="18"/>
      <c r="H18" s="19" t="str">
        <f t="shared" si="13"/>
        <v>5</v>
      </c>
      <c r="I18" s="17"/>
      <c r="J18" s="18"/>
      <c r="K18" s="19" t="str">
        <f t="shared" si="14"/>
        <v>5</v>
      </c>
      <c r="L18" s="17"/>
      <c r="M18" s="18"/>
      <c r="N18" s="19" t="str">
        <f t="shared" si="15"/>
        <v>5</v>
      </c>
      <c r="O18" s="17"/>
      <c r="P18" s="18"/>
      <c r="Q18" s="19" t="str">
        <f t="shared" si="16"/>
        <v>5</v>
      </c>
      <c r="R18" s="17"/>
      <c r="S18" s="18"/>
      <c r="T18" s="19" t="str">
        <f t="shared" si="17"/>
        <v>5</v>
      </c>
      <c r="U18" s="17"/>
      <c r="V18" s="18"/>
      <c r="W18" s="19" t="str">
        <f t="shared" si="18"/>
        <v>5</v>
      </c>
      <c r="X18" s="17"/>
      <c r="Y18" s="18"/>
      <c r="Z18" s="19" t="str">
        <f t="shared" si="19"/>
        <v>5</v>
      </c>
      <c r="AA18" s="17"/>
      <c r="AB18" s="18"/>
      <c r="AC18" s="19" t="str">
        <f t="shared" si="20"/>
        <v>5</v>
      </c>
      <c r="AD18" s="27"/>
      <c r="AE18" s="25"/>
      <c r="AF18" s="19"/>
      <c r="AG18" s="20">
        <f t="shared" si="9"/>
        <v>45</v>
      </c>
      <c r="AH18" s="21">
        <f>'23.Spieltag'!AJ18</f>
        <v>661</v>
      </c>
      <c r="AI18" s="28">
        <f>'23.Spieltag'!AK18</f>
        <v>11</v>
      </c>
      <c r="AJ18" s="23">
        <f t="shared" si="10"/>
        <v>706</v>
      </c>
      <c r="AK18" s="24">
        <f t="shared" si="11"/>
        <v>11</v>
      </c>
      <c r="AL18" s="1"/>
    </row>
    <row r="19" spans="1:38" ht="24.95" customHeight="1" thickBot="1" x14ac:dyDescent="0.25">
      <c r="A19" s="28">
        <f t="shared" si="0"/>
        <v>12</v>
      </c>
      <c r="B19" s="20" t="str">
        <f>'13.Spieltag'!B19</f>
        <v>schmiddi04</v>
      </c>
      <c r="C19" s="17"/>
      <c r="D19" s="18"/>
      <c r="E19" s="19" t="str">
        <f t="shared" si="12"/>
        <v>5</v>
      </c>
      <c r="F19" s="17"/>
      <c r="G19" s="18"/>
      <c r="H19" s="19" t="str">
        <f t="shared" si="13"/>
        <v>5</v>
      </c>
      <c r="I19" s="17"/>
      <c r="J19" s="18"/>
      <c r="K19" s="19" t="str">
        <f t="shared" si="14"/>
        <v>5</v>
      </c>
      <c r="L19" s="17"/>
      <c r="M19" s="18"/>
      <c r="N19" s="19" t="str">
        <f t="shared" si="15"/>
        <v>5</v>
      </c>
      <c r="O19" s="17"/>
      <c r="P19" s="18"/>
      <c r="Q19" s="19" t="str">
        <f t="shared" si="16"/>
        <v>5</v>
      </c>
      <c r="R19" s="17"/>
      <c r="S19" s="18"/>
      <c r="T19" s="19" t="str">
        <f t="shared" si="17"/>
        <v>5</v>
      </c>
      <c r="U19" s="17"/>
      <c r="V19" s="18"/>
      <c r="W19" s="19" t="str">
        <f t="shared" si="18"/>
        <v>5</v>
      </c>
      <c r="X19" s="17"/>
      <c r="Y19" s="18"/>
      <c r="Z19" s="19" t="str">
        <f t="shared" si="19"/>
        <v>5</v>
      </c>
      <c r="AA19" s="17"/>
      <c r="AB19" s="18"/>
      <c r="AC19" s="19" t="str">
        <f t="shared" si="20"/>
        <v>5</v>
      </c>
      <c r="AD19" s="27"/>
      <c r="AE19" s="25"/>
      <c r="AF19" s="19"/>
      <c r="AG19" s="20">
        <f t="shared" si="9"/>
        <v>45</v>
      </c>
      <c r="AH19" s="21">
        <f>'23.Spieltag'!AJ19</f>
        <v>660</v>
      </c>
      <c r="AI19" s="28">
        <f>'23.Spieltag'!AK19</f>
        <v>12</v>
      </c>
      <c r="AJ19" s="23">
        <f t="shared" si="10"/>
        <v>705</v>
      </c>
      <c r="AK19" s="24">
        <f t="shared" si="11"/>
        <v>12</v>
      </c>
      <c r="AL19" s="1"/>
    </row>
    <row r="20" spans="1:38" ht="24.95" customHeight="1" thickBot="1" x14ac:dyDescent="0.25">
      <c r="A20" s="28">
        <f>AK20</f>
        <v>12</v>
      </c>
      <c r="B20" s="20" t="str">
        <f>'13.Spieltag'!B20</f>
        <v>Thomas Bülles</v>
      </c>
      <c r="C20" s="17"/>
      <c r="D20" s="18"/>
      <c r="E20" s="19" t="str">
        <f t="shared" si="12"/>
        <v>5</v>
      </c>
      <c r="F20" s="17"/>
      <c r="G20" s="18"/>
      <c r="H20" s="19" t="str">
        <f t="shared" si="13"/>
        <v>5</v>
      </c>
      <c r="I20" s="17"/>
      <c r="J20" s="18"/>
      <c r="K20" s="19" t="str">
        <f t="shared" si="14"/>
        <v>5</v>
      </c>
      <c r="L20" s="17"/>
      <c r="M20" s="18"/>
      <c r="N20" s="19" t="str">
        <f t="shared" si="15"/>
        <v>5</v>
      </c>
      <c r="O20" s="17"/>
      <c r="P20" s="18"/>
      <c r="Q20" s="19" t="str">
        <f t="shared" si="16"/>
        <v>5</v>
      </c>
      <c r="R20" s="17"/>
      <c r="S20" s="18"/>
      <c r="T20" s="19" t="str">
        <f t="shared" si="17"/>
        <v>5</v>
      </c>
      <c r="U20" s="17"/>
      <c r="V20" s="18"/>
      <c r="W20" s="19" t="str">
        <f t="shared" si="18"/>
        <v>5</v>
      </c>
      <c r="X20" s="17"/>
      <c r="Y20" s="18"/>
      <c r="Z20" s="19" t="str">
        <f t="shared" si="19"/>
        <v>5</v>
      </c>
      <c r="AA20" s="17"/>
      <c r="AB20" s="18"/>
      <c r="AC20" s="19" t="str">
        <f t="shared" si="20"/>
        <v>5</v>
      </c>
      <c r="AD20" s="27"/>
      <c r="AE20" s="25"/>
      <c r="AF20" s="19"/>
      <c r="AG20" s="20">
        <f>E20+H20+K20+N20+Q20+T20+W20+Z20+AC20+AF20</f>
        <v>45</v>
      </c>
      <c r="AH20" s="21">
        <f>'23.Spieltag'!AJ20</f>
        <v>660</v>
      </c>
      <c r="AI20" s="28">
        <f>'23.Spieltag'!AK20</f>
        <v>12</v>
      </c>
      <c r="AJ20" s="23">
        <f>AG20+AH20</f>
        <v>705</v>
      </c>
      <c r="AK20" s="24">
        <f t="shared" si="11"/>
        <v>12</v>
      </c>
      <c r="AL20" s="1"/>
    </row>
    <row r="21" spans="1:38" ht="24.95" customHeight="1" thickBot="1" x14ac:dyDescent="0.25">
      <c r="A21" s="28">
        <f>AK21</f>
        <v>14</v>
      </c>
      <c r="B21" s="20" t="str">
        <f>'13.Spieltag'!B21</f>
        <v>atschi91</v>
      </c>
      <c r="C21" s="17"/>
      <c r="D21" s="18"/>
      <c r="E21" s="19" t="str">
        <f t="shared" si="12"/>
        <v>5</v>
      </c>
      <c r="F21" s="17"/>
      <c r="G21" s="18"/>
      <c r="H21" s="19" t="str">
        <f t="shared" si="13"/>
        <v>5</v>
      </c>
      <c r="I21" s="17"/>
      <c r="J21" s="18"/>
      <c r="K21" s="19" t="str">
        <f t="shared" si="14"/>
        <v>5</v>
      </c>
      <c r="L21" s="17"/>
      <c r="M21" s="18"/>
      <c r="N21" s="19" t="str">
        <f t="shared" si="15"/>
        <v>5</v>
      </c>
      <c r="O21" s="17"/>
      <c r="P21" s="18"/>
      <c r="Q21" s="19" t="str">
        <f t="shared" si="16"/>
        <v>5</v>
      </c>
      <c r="R21" s="17"/>
      <c r="S21" s="18"/>
      <c r="T21" s="19" t="str">
        <f t="shared" si="17"/>
        <v>5</v>
      </c>
      <c r="U21" s="17"/>
      <c r="V21" s="18"/>
      <c r="W21" s="19" t="str">
        <f t="shared" si="18"/>
        <v>5</v>
      </c>
      <c r="X21" s="17"/>
      <c r="Y21" s="18"/>
      <c r="Z21" s="19" t="str">
        <f t="shared" si="19"/>
        <v>5</v>
      </c>
      <c r="AA21" s="17"/>
      <c r="AB21" s="18"/>
      <c r="AC21" s="19" t="str">
        <f t="shared" si="20"/>
        <v>5</v>
      </c>
      <c r="AD21" s="27"/>
      <c r="AE21" s="25"/>
      <c r="AF21" s="19"/>
      <c r="AG21" s="20">
        <f>E21+H21+K21+N21+Q21+T21+W21+Z21+AC21+AF21</f>
        <v>45</v>
      </c>
      <c r="AH21" s="21">
        <f>'23.Spieltag'!AJ21</f>
        <v>652</v>
      </c>
      <c r="AI21" s="28">
        <f>'23.Spieltag'!AK21</f>
        <v>14</v>
      </c>
      <c r="AJ21" s="23">
        <f>AG21+AH21</f>
        <v>697</v>
      </c>
      <c r="AK21" s="24">
        <f t="shared" si="11"/>
        <v>14</v>
      </c>
      <c r="AL21" s="1"/>
    </row>
    <row r="22" spans="1:38" ht="24.95" customHeight="1" thickBot="1" x14ac:dyDescent="0.25">
      <c r="A22" s="28">
        <f>AK22</f>
        <v>15</v>
      </c>
      <c r="B22" s="20" t="str">
        <f>'13.Spieltag'!B22</f>
        <v>jupp04</v>
      </c>
      <c r="C22" s="17"/>
      <c r="D22" s="18"/>
      <c r="E22" s="19" t="str">
        <f t="shared" si="12"/>
        <v>5</v>
      </c>
      <c r="F22" s="17"/>
      <c r="G22" s="18"/>
      <c r="H22" s="19" t="str">
        <f t="shared" si="13"/>
        <v>5</v>
      </c>
      <c r="I22" s="17"/>
      <c r="J22" s="18"/>
      <c r="K22" s="19" t="str">
        <f t="shared" si="14"/>
        <v>5</v>
      </c>
      <c r="L22" s="17"/>
      <c r="M22" s="18"/>
      <c r="N22" s="19" t="str">
        <f t="shared" si="15"/>
        <v>5</v>
      </c>
      <c r="O22" s="17"/>
      <c r="P22" s="18"/>
      <c r="Q22" s="19" t="str">
        <f t="shared" si="16"/>
        <v>5</v>
      </c>
      <c r="R22" s="17"/>
      <c r="S22" s="18"/>
      <c r="T22" s="19" t="str">
        <f t="shared" si="17"/>
        <v>5</v>
      </c>
      <c r="U22" s="17"/>
      <c r="V22" s="18"/>
      <c r="W22" s="19" t="str">
        <f t="shared" si="18"/>
        <v>5</v>
      </c>
      <c r="X22" s="17"/>
      <c r="Y22" s="18"/>
      <c r="Z22" s="19" t="str">
        <f t="shared" si="19"/>
        <v>5</v>
      </c>
      <c r="AA22" s="17"/>
      <c r="AB22" s="18"/>
      <c r="AC22" s="19" t="str">
        <f t="shared" si="20"/>
        <v>5</v>
      </c>
      <c r="AD22" s="27"/>
      <c r="AE22" s="25"/>
      <c r="AF22" s="19"/>
      <c r="AG22" s="20">
        <f>E22+H22+K22+N22+Q22+T22+W22+Z22+AC22+AF22</f>
        <v>45</v>
      </c>
      <c r="AH22" s="21">
        <f>'23.Spieltag'!AJ22</f>
        <v>641</v>
      </c>
      <c r="AI22" s="28">
        <f>'23.Spieltag'!AK22</f>
        <v>15</v>
      </c>
      <c r="AJ22" s="23">
        <f>AG22+AH22</f>
        <v>686</v>
      </c>
      <c r="AK22" s="24">
        <f t="shared" si="11"/>
        <v>15</v>
      </c>
      <c r="AL22" s="1"/>
    </row>
    <row r="23" spans="1:38" ht="24.95" customHeight="1" thickBot="1" x14ac:dyDescent="0.25">
      <c r="A23" s="28">
        <f>AK23</f>
        <v>16</v>
      </c>
      <c r="B23" s="78" t="str">
        <f>'13.Spieltag'!B23</f>
        <v>Nico1904</v>
      </c>
      <c r="C23" s="17"/>
      <c r="D23" s="18"/>
      <c r="E23" s="19" t="str">
        <f t="shared" si="12"/>
        <v>5</v>
      </c>
      <c r="F23" s="17"/>
      <c r="G23" s="18"/>
      <c r="H23" s="19" t="str">
        <f t="shared" si="13"/>
        <v>5</v>
      </c>
      <c r="I23" s="17"/>
      <c r="J23" s="18"/>
      <c r="K23" s="19" t="str">
        <f t="shared" si="14"/>
        <v>5</v>
      </c>
      <c r="L23" s="17"/>
      <c r="M23" s="18"/>
      <c r="N23" s="19" t="str">
        <f t="shared" si="15"/>
        <v>5</v>
      </c>
      <c r="O23" s="17"/>
      <c r="P23" s="18"/>
      <c r="Q23" s="19" t="str">
        <f t="shared" si="16"/>
        <v>5</v>
      </c>
      <c r="R23" s="17"/>
      <c r="S23" s="18"/>
      <c r="T23" s="19" t="str">
        <f t="shared" si="17"/>
        <v>5</v>
      </c>
      <c r="U23" s="17"/>
      <c r="V23" s="18"/>
      <c r="W23" s="19" t="str">
        <f t="shared" si="18"/>
        <v>5</v>
      </c>
      <c r="X23" s="17"/>
      <c r="Y23" s="18"/>
      <c r="Z23" s="19" t="str">
        <f t="shared" si="19"/>
        <v>5</v>
      </c>
      <c r="AA23" s="17"/>
      <c r="AB23" s="18"/>
      <c r="AC23" s="19" t="str">
        <f t="shared" si="20"/>
        <v>5</v>
      </c>
      <c r="AD23" s="27"/>
      <c r="AE23" s="25"/>
      <c r="AF23" s="19"/>
      <c r="AG23" s="20">
        <f>E23+H23+K23+N23+Q23+T23+W23+Z23+AC23+AF23</f>
        <v>45</v>
      </c>
      <c r="AH23" s="21">
        <f>'23.Spieltag'!AJ23</f>
        <v>595</v>
      </c>
      <c r="AI23" s="28">
        <f>'23.Spieltag'!AK23</f>
        <v>16</v>
      </c>
      <c r="AJ23" s="23">
        <f>AG23+AH23</f>
        <v>640</v>
      </c>
      <c r="AK23" s="24">
        <f t="shared" si="11"/>
        <v>16</v>
      </c>
      <c r="AL23" s="1"/>
    </row>
    <row r="24" spans="1:38" ht="24.95" customHeight="1" thickBot="1" x14ac:dyDescent="0.25">
      <c r="A24" s="28">
        <f>AK24</f>
        <v>17</v>
      </c>
      <c r="B24" s="20" t="str">
        <f>'13.Spieltag'!B24</f>
        <v>Schalt04</v>
      </c>
      <c r="C24" s="17"/>
      <c r="D24" s="18"/>
      <c r="E24" s="19" t="str">
        <f t="shared" si="12"/>
        <v>5</v>
      </c>
      <c r="F24" s="17"/>
      <c r="G24" s="18"/>
      <c r="H24" s="19" t="str">
        <f t="shared" si="13"/>
        <v>5</v>
      </c>
      <c r="I24" s="17"/>
      <c r="J24" s="18"/>
      <c r="K24" s="19" t="str">
        <f t="shared" si="14"/>
        <v>5</v>
      </c>
      <c r="L24" s="17"/>
      <c r="M24" s="18"/>
      <c r="N24" s="19" t="str">
        <f t="shared" si="15"/>
        <v>5</v>
      </c>
      <c r="O24" s="17"/>
      <c r="P24" s="18"/>
      <c r="Q24" s="19" t="str">
        <f t="shared" si="16"/>
        <v>5</v>
      </c>
      <c r="R24" s="17"/>
      <c r="S24" s="18"/>
      <c r="T24" s="19" t="str">
        <f t="shared" si="17"/>
        <v>5</v>
      </c>
      <c r="U24" s="17"/>
      <c r="V24" s="18"/>
      <c r="W24" s="19" t="str">
        <f t="shared" si="18"/>
        <v>5</v>
      </c>
      <c r="X24" s="17"/>
      <c r="Y24" s="18"/>
      <c r="Z24" s="19" t="str">
        <f t="shared" si="19"/>
        <v>5</v>
      </c>
      <c r="AA24" s="17"/>
      <c r="AB24" s="18"/>
      <c r="AC24" s="19" t="str">
        <f t="shared" si="20"/>
        <v>5</v>
      </c>
      <c r="AD24" s="27"/>
      <c r="AE24" s="25"/>
      <c r="AF24" s="19"/>
      <c r="AG24" s="20">
        <f>E24+H24+K24+N24+Q24+T24+W24+Z24+AC24+AF24</f>
        <v>45</v>
      </c>
      <c r="AH24" s="21">
        <f>'23.Spieltag'!AJ24</f>
        <v>547</v>
      </c>
      <c r="AI24" s="28">
        <f>'23.Spieltag'!AK24</f>
        <v>17</v>
      </c>
      <c r="AJ24" s="23">
        <f>AG24+AH24</f>
        <v>592</v>
      </c>
      <c r="AK24" s="24">
        <f t="shared" si="11"/>
        <v>17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80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56" priority="6">
      <formula>($AG8&gt;40)</formula>
    </cfRule>
  </conditionalFormatting>
  <conditionalFormatting sqref="C1 L1 O1 X1 C3 I3">
    <cfRule type="cellIs" dxfId="55" priority="2" operator="equal">
      <formula>"Schalke 04"</formula>
    </cfRule>
  </conditionalFormatting>
  <conditionalFormatting sqref="F1 I1 R1 U1 AA1 F3 L3 O3 R3 U3 X3 AA3">
    <cfRule type="cellIs" dxfId="54" priority="3" operator="equal">
      <formula>"Schalke 04"</formula>
    </cfRule>
  </conditionalFormatting>
  <conditionalFormatting sqref="AG1:AG26 AG28:AG1048576">
    <cfRule type="top10" dxfId="53" priority="1455" rank="3"/>
  </conditionalFormatting>
  <conditionalFormatting sqref="AI8:AI26">
    <cfRule type="colorScale" priority="123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52" priority="812" rank="3"/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1:AO104"/>
  <sheetViews>
    <sheetView topLeftCell="A2" workbookViewId="0">
      <selection activeCell="AC8" sqref="E8:AC24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C1" s="16" t="s">
        <v>72</v>
      </c>
      <c r="F1" s="16" t="s">
        <v>74</v>
      </c>
      <c r="I1" s="16" t="s">
        <v>75</v>
      </c>
      <c r="L1" s="16" t="s">
        <v>77</v>
      </c>
      <c r="O1" s="16" t="s">
        <v>79</v>
      </c>
      <c r="R1" s="16" t="s">
        <v>81</v>
      </c>
      <c r="U1" s="16" t="s">
        <v>83</v>
      </c>
      <c r="X1" s="16" t="s">
        <v>85</v>
      </c>
      <c r="AA1" s="16" t="s">
        <v>87</v>
      </c>
      <c r="AD1" s="16"/>
      <c r="AE1" s="65"/>
      <c r="AF1" s="65"/>
      <c r="AK1" s="31"/>
    </row>
    <row r="2" spans="1:41" ht="12" x14ac:dyDescent="0.2">
      <c r="B2" s="16"/>
      <c r="F2" s="1"/>
      <c r="O2" s="13"/>
      <c r="AD2" s="16"/>
      <c r="AE2" s="66"/>
      <c r="AF2" s="66"/>
    </row>
    <row r="3" spans="1:41" ht="12" x14ac:dyDescent="0.2">
      <c r="B3" s="16"/>
      <c r="C3" s="16" t="s">
        <v>73</v>
      </c>
      <c r="F3" s="16" t="s">
        <v>67</v>
      </c>
      <c r="I3" s="16" t="s">
        <v>76</v>
      </c>
      <c r="L3" s="16" t="s">
        <v>78</v>
      </c>
      <c r="O3" s="16" t="s">
        <v>80</v>
      </c>
      <c r="R3" s="16" t="s">
        <v>82</v>
      </c>
      <c r="U3" s="16" t="s">
        <v>84</v>
      </c>
      <c r="X3" s="16" t="s">
        <v>86</v>
      </c>
      <c r="AA3" s="16" t="s">
        <v>11</v>
      </c>
      <c r="AD3" s="16"/>
      <c r="AE3" s="65"/>
      <c r="AF3" s="65"/>
    </row>
    <row r="4" spans="1:41" ht="16.5" thickBot="1" x14ac:dyDescent="0.3">
      <c r="A4" s="2" t="s">
        <v>38</v>
      </c>
      <c r="B4" s="16"/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</v>
      </c>
      <c r="B8" s="20" t="str">
        <f>'13.Spieltag'!B8</f>
        <v>Delze1312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9">E8+H8+K8+N8+Q8+T8+W8+Z8+AC8+AF8</f>
        <v>45</v>
      </c>
      <c r="AH8" s="21">
        <f>'24.Spieltag'!AJ8</f>
        <v>741</v>
      </c>
      <c r="AI8" s="28">
        <f>'24.Spieltag'!AK8</f>
        <v>1</v>
      </c>
      <c r="AJ8" s="23">
        <f t="shared" ref="AJ8:AJ19" si="10">AG8+AH8</f>
        <v>786</v>
      </c>
      <c r="AK8" s="24">
        <f t="shared" ref="AK8:AK24" si="11">RANK(AJ8,$AJ$8:$AJ$26)</f>
        <v>1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'13.Spieltag'!B9</f>
        <v>Master1</v>
      </c>
      <c r="C9" s="17"/>
      <c r="D9" s="18"/>
      <c r="E9" s="19" t="str">
        <f t="shared" ref="E9:E24" si="12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4" si="13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4" si="14">IF(OR(EXACT($I$7,I9)*(EXACT($J$7,J9)))=TRUE,$AO$9,IF(($J$7-$I$7=J9-I9),$AO$8,IF(OR(EXACT($I$7&gt;$J$7,I9&gt;J9)*EXACT($I$7=$J$7,I9=J9)*EXACT($I$7&lt;$J$7,I9&lt;J9)),$AO$7,0)))</f>
        <v>5</v>
      </c>
      <c r="L9" s="17"/>
      <c r="M9" s="18"/>
      <c r="N9" s="19" t="str">
        <f t="shared" ref="N9:N24" si="15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4" si="16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4" si="17">IF(OR(EXACT($R$7,R9)*(EXACT($S$7,S9)))=TRUE,$AO$9,IF(($S$7-$R$7=S9-R9),$AO$8,IF(OR(EXACT($R$7&gt;$S$7,R9&gt;S9)*EXACT($R$7=$S$7,R9=S9)*EXACT($R$7&lt;$S$7,R9&lt;S9)),$AO$7,0)))</f>
        <v>5</v>
      </c>
      <c r="U9" s="17"/>
      <c r="V9" s="18"/>
      <c r="W9" s="19" t="str">
        <f t="shared" ref="W9:W24" si="18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4" si="19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4" si="20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9"/>
        <v>45</v>
      </c>
      <c r="AH9" s="21">
        <f>'24.Spieltag'!AJ9</f>
        <v>731</v>
      </c>
      <c r="AI9" s="28">
        <f>'24.Spieltag'!AK9</f>
        <v>2</v>
      </c>
      <c r="AJ9" s="23">
        <f t="shared" si="10"/>
        <v>776</v>
      </c>
      <c r="AK9" s="24">
        <f t="shared" si="11"/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3</v>
      </c>
      <c r="B10" s="20" t="str">
        <f>'13.Spieltag'!B10</f>
        <v>Franzi04</v>
      </c>
      <c r="C10" s="17"/>
      <c r="D10" s="18"/>
      <c r="E10" s="19" t="str">
        <f t="shared" si="12"/>
        <v>5</v>
      </c>
      <c r="F10" s="17"/>
      <c r="G10" s="18"/>
      <c r="H10" s="19" t="str">
        <f t="shared" si="13"/>
        <v>5</v>
      </c>
      <c r="I10" s="17"/>
      <c r="J10" s="18"/>
      <c r="K10" s="19" t="str">
        <f t="shared" si="14"/>
        <v>5</v>
      </c>
      <c r="L10" s="17"/>
      <c r="M10" s="18"/>
      <c r="N10" s="19" t="str">
        <f t="shared" si="15"/>
        <v>5</v>
      </c>
      <c r="O10" s="17"/>
      <c r="P10" s="18"/>
      <c r="Q10" s="19" t="str">
        <f t="shared" si="16"/>
        <v>5</v>
      </c>
      <c r="R10" s="17"/>
      <c r="S10" s="18"/>
      <c r="T10" s="19" t="str">
        <f t="shared" si="17"/>
        <v>5</v>
      </c>
      <c r="U10" s="17"/>
      <c r="V10" s="18"/>
      <c r="W10" s="19" t="str">
        <f t="shared" si="18"/>
        <v>5</v>
      </c>
      <c r="X10" s="17"/>
      <c r="Y10" s="18"/>
      <c r="Z10" s="19" t="str">
        <f t="shared" si="19"/>
        <v>5</v>
      </c>
      <c r="AA10" s="17"/>
      <c r="AB10" s="18"/>
      <c r="AC10" s="19" t="str">
        <f t="shared" si="20"/>
        <v>5</v>
      </c>
      <c r="AD10" s="27"/>
      <c r="AE10" s="25"/>
      <c r="AF10" s="19"/>
      <c r="AG10" s="20">
        <f t="shared" si="9"/>
        <v>45</v>
      </c>
      <c r="AH10" s="21">
        <f>'24.Spieltag'!AJ10</f>
        <v>724</v>
      </c>
      <c r="AI10" s="28">
        <f>'24.Spieltag'!AK10</f>
        <v>3</v>
      </c>
      <c r="AJ10" s="23">
        <f t="shared" si="10"/>
        <v>769</v>
      </c>
      <c r="AK10" s="24">
        <f t="shared" si="11"/>
        <v>3</v>
      </c>
      <c r="AL10" s="72"/>
    </row>
    <row r="11" spans="1:41" ht="24.95" customHeight="1" thickBot="1" x14ac:dyDescent="0.25">
      <c r="A11" s="28">
        <f t="shared" si="0"/>
        <v>4</v>
      </c>
      <c r="B11" s="20" t="str">
        <f>'13.Spieltag'!B11</f>
        <v>Mike04</v>
      </c>
      <c r="C11" s="17"/>
      <c r="D11" s="18"/>
      <c r="E11" s="19" t="str">
        <f t="shared" si="12"/>
        <v>5</v>
      </c>
      <c r="F11" s="17"/>
      <c r="G11" s="18"/>
      <c r="H11" s="19" t="str">
        <f t="shared" si="13"/>
        <v>5</v>
      </c>
      <c r="I11" s="17"/>
      <c r="J11" s="18"/>
      <c r="K11" s="19" t="str">
        <f t="shared" si="14"/>
        <v>5</v>
      </c>
      <c r="L11" s="17"/>
      <c r="M11" s="18"/>
      <c r="N11" s="19" t="str">
        <f t="shared" si="15"/>
        <v>5</v>
      </c>
      <c r="O11" s="17"/>
      <c r="P11" s="18"/>
      <c r="Q11" s="19" t="str">
        <f t="shared" si="16"/>
        <v>5</v>
      </c>
      <c r="R11" s="17"/>
      <c r="S11" s="18"/>
      <c r="T11" s="19" t="str">
        <f t="shared" si="17"/>
        <v>5</v>
      </c>
      <c r="U11" s="17"/>
      <c r="V11" s="18"/>
      <c r="W11" s="19" t="str">
        <f t="shared" si="18"/>
        <v>5</v>
      </c>
      <c r="X11" s="17"/>
      <c r="Y11" s="18"/>
      <c r="Z11" s="19" t="str">
        <f t="shared" si="19"/>
        <v>5</v>
      </c>
      <c r="AA11" s="17"/>
      <c r="AB11" s="18"/>
      <c r="AC11" s="19" t="str">
        <f t="shared" si="20"/>
        <v>5</v>
      </c>
      <c r="AD11" s="27"/>
      <c r="AE11" s="25"/>
      <c r="AF11" s="19"/>
      <c r="AG11" s="20">
        <f t="shared" si="9"/>
        <v>45</v>
      </c>
      <c r="AH11" s="21">
        <f>'24.Spieltag'!AJ11</f>
        <v>723</v>
      </c>
      <c r="AI11" s="28">
        <f>'24.Spieltag'!AK11</f>
        <v>4</v>
      </c>
      <c r="AJ11" s="23">
        <f t="shared" si="10"/>
        <v>768</v>
      </c>
      <c r="AK11" s="24">
        <f t="shared" si="11"/>
        <v>4</v>
      </c>
      <c r="AL11" s="1"/>
    </row>
    <row r="12" spans="1:41" ht="24.95" customHeight="1" thickBot="1" x14ac:dyDescent="0.25">
      <c r="A12" s="28">
        <f t="shared" si="0"/>
        <v>5</v>
      </c>
      <c r="B12" s="20" t="str">
        <f>'13.Spieltag'!B12</f>
        <v>Tanja04</v>
      </c>
      <c r="C12" s="17"/>
      <c r="D12" s="18"/>
      <c r="E12" s="19" t="str">
        <f t="shared" si="12"/>
        <v>5</v>
      </c>
      <c r="F12" s="17"/>
      <c r="G12" s="18"/>
      <c r="H12" s="19" t="str">
        <f t="shared" si="13"/>
        <v>5</v>
      </c>
      <c r="I12" s="17"/>
      <c r="J12" s="18"/>
      <c r="K12" s="19" t="str">
        <f t="shared" si="14"/>
        <v>5</v>
      </c>
      <c r="L12" s="17"/>
      <c r="M12" s="18"/>
      <c r="N12" s="19" t="str">
        <f t="shared" si="15"/>
        <v>5</v>
      </c>
      <c r="O12" s="17"/>
      <c r="P12" s="18"/>
      <c r="Q12" s="19" t="str">
        <f t="shared" si="16"/>
        <v>5</v>
      </c>
      <c r="R12" s="17"/>
      <c r="S12" s="18"/>
      <c r="T12" s="19" t="str">
        <f t="shared" si="17"/>
        <v>5</v>
      </c>
      <c r="U12" s="17"/>
      <c r="V12" s="18"/>
      <c r="W12" s="19" t="str">
        <f t="shared" si="18"/>
        <v>5</v>
      </c>
      <c r="X12" s="17"/>
      <c r="Y12" s="18"/>
      <c r="Z12" s="19" t="str">
        <f t="shared" si="19"/>
        <v>5</v>
      </c>
      <c r="AA12" s="17"/>
      <c r="AB12" s="18"/>
      <c r="AC12" s="19" t="str">
        <f t="shared" si="20"/>
        <v>5</v>
      </c>
      <c r="AD12" s="26"/>
      <c r="AE12" s="25"/>
      <c r="AF12" s="19"/>
      <c r="AG12" s="20">
        <f t="shared" si="9"/>
        <v>45</v>
      </c>
      <c r="AH12" s="21">
        <f>'24.Spieltag'!AJ12</f>
        <v>721</v>
      </c>
      <c r="AI12" s="28">
        <f>'24.Spieltag'!AK12</f>
        <v>5</v>
      </c>
      <c r="AJ12" s="23">
        <f t="shared" si="10"/>
        <v>766</v>
      </c>
      <c r="AK12" s="24">
        <f t="shared" si="11"/>
        <v>5</v>
      </c>
      <c r="AL12" s="1"/>
    </row>
    <row r="13" spans="1:41" ht="24.95" customHeight="1" thickBot="1" x14ac:dyDescent="0.25">
      <c r="A13" s="28">
        <f t="shared" si="0"/>
        <v>6</v>
      </c>
      <c r="B13" s="78" t="str">
        <f>'13.Spieltag'!B13</f>
        <v>shiny</v>
      </c>
      <c r="C13" s="17"/>
      <c r="D13" s="18"/>
      <c r="E13" s="19" t="str">
        <f t="shared" si="12"/>
        <v>5</v>
      </c>
      <c r="F13" s="17"/>
      <c r="G13" s="18"/>
      <c r="H13" s="19" t="str">
        <f t="shared" si="13"/>
        <v>5</v>
      </c>
      <c r="I13" s="17"/>
      <c r="J13" s="18"/>
      <c r="K13" s="19" t="str">
        <f t="shared" si="14"/>
        <v>5</v>
      </c>
      <c r="L13" s="17"/>
      <c r="M13" s="18"/>
      <c r="N13" s="19" t="str">
        <f t="shared" si="15"/>
        <v>5</v>
      </c>
      <c r="O13" s="17"/>
      <c r="P13" s="18"/>
      <c r="Q13" s="19" t="str">
        <f t="shared" si="16"/>
        <v>5</v>
      </c>
      <c r="R13" s="17"/>
      <c r="S13" s="18"/>
      <c r="T13" s="19" t="str">
        <f t="shared" si="17"/>
        <v>5</v>
      </c>
      <c r="U13" s="17"/>
      <c r="V13" s="18"/>
      <c r="W13" s="19" t="str">
        <f t="shared" si="18"/>
        <v>5</v>
      </c>
      <c r="X13" s="17"/>
      <c r="Y13" s="18"/>
      <c r="Z13" s="19" t="str">
        <f t="shared" si="19"/>
        <v>5</v>
      </c>
      <c r="AA13" s="17"/>
      <c r="AB13" s="18"/>
      <c r="AC13" s="19" t="str">
        <f t="shared" si="20"/>
        <v>5</v>
      </c>
      <c r="AD13" s="27"/>
      <c r="AE13" s="25"/>
      <c r="AF13" s="19"/>
      <c r="AG13" s="20">
        <f t="shared" si="9"/>
        <v>45</v>
      </c>
      <c r="AH13" s="21">
        <f>'24.Spieltag'!AJ13</f>
        <v>720</v>
      </c>
      <c r="AI13" s="28">
        <f>'24.Spieltag'!AK13</f>
        <v>6</v>
      </c>
      <c r="AJ13" s="23">
        <f t="shared" si="10"/>
        <v>765</v>
      </c>
      <c r="AK13" s="24">
        <f t="shared" si="11"/>
        <v>6</v>
      </c>
      <c r="AL13" s="1"/>
    </row>
    <row r="14" spans="1:41" ht="24.95" customHeight="1" thickBot="1" x14ac:dyDescent="0.25">
      <c r="A14" s="28">
        <f t="shared" si="0"/>
        <v>7</v>
      </c>
      <c r="B14" s="20" t="str">
        <f>'13.Spieltag'!B14</f>
        <v>UltraGE</v>
      </c>
      <c r="C14" s="17"/>
      <c r="D14" s="18"/>
      <c r="E14" s="19" t="str">
        <f t="shared" si="12"/>
        <v>5</v>
      </c>
      <c r="F14" s="17"/>
      <c r="G14" s="18"/>
      <c r="H14" s="19" t="str">
        <f t="shared" si="13"/>
        <v>5</v>
      </c>
      <c r="I14" s="17"/>
      <c r="J14" s="18"/>
      <c r="K14" s="19" t="str">
        <f t="shared" si="14"/>
        <v>5</v>
      </c>
      <c r="L14" s="17"/>
      <c r="M14" s="18"/>
      <c r="N14" s="19" t="str">
        <f t="shared" si="15"/>
        <v>5</v>
      </c>
      <c r="O14" s="17"/>
      <c r="P14" s="18"/>
      <c r="Q14" s="19" t="str">
        <f t="shared" si="16"/>
        <v>5</v>
      </c>
      <c r="R14" s="17"/>
      <c r="S14" s="18"/>
      <c r="T14" s="19" t="str">
        <f t="shared" si="17"/>
        <v>5</v>
      </c>
      <c r="U14" s="17"/>
      <c r="V14" s="18"/>
      <c r="W14" s="19" t="str">
        <f t="shared" si="18"/>
        <v>5</v>
      </c>
      <c r="X14" s="17"/>
      <c r="Y14" s="18"/>
      <c r="Z14" s="19" t="str">
        <f t="shared" si="19"/>
        <v>5</v>
      </c>
      <c r="AA14" s="17"/>
      <c r="AB14" s="18"/>
      <c r="AC14" s="19" t="str">
        <f t="shared" si="20"/>
        <v>5</v>
      </c>
      <c r="AD14" s="27"/>
      <c r="AE14" s="25"/>
      <c r="AF14" s="19"/>
      <c r="AG14" s="20">
        <f t="shared" si="9"/>
        <v>45</v>
      </c>
      <c r="AH14" s="21">
        <f>'24.Spieltag'!AJ14</f>
        <v>719</v>
      </c>
      <c r="AI14" s="28">
        <f>'24.Spieltag'!AK14</f>
        <v>7</v>
      </c>
      <c r="AJ14" s="23">
        <f t="shared" si="10"/>
        <v>764</v>
      </c>
      <c r="AK14" s="24">
        <f t="shared" si="11"/>
        <v>7</v>
      </c>
      <c r="AL14" s="1"/>
    </row>
    <row r="15" spans="1:41" ht="24.95" customHeight="1" thickBot="1" x14ac:dyDescent="0.25">
      <c r="A15" s="28">
        <f t="shared" si="0"/>
        <v>8</v>
      </c>
      <c r="B15" s="20" t="str">
        <f>'13.Spieltag'!B15</f>
        <v>Reinhold</v>
      </c>
      <c r="C15" s="17"/>
      <c r="D15" s="18"/>
      <c r="E15" s="19" t="str">
        <f t="shared" si="12"/>
        <v>5</v>
      </c>
      <c r="F15" s="17"/>
      <c r="G15" s="18"/>
      <c r="H15" s="19" t="str">
        <f t="shared" si="13"/>
        <v>5</v>
      </c>
      <c r="I15" s="17"/>
      <c r="J15" s="18"/>
      <c r="K15" s="19" t="str">
        <f t="shared" si="14"/>
        <v>5</v>
      </c>
      <c r="L15" s="17"/>
      <c r="M15" s="18"/>
      <c r="N15" s="19" t="str">
        <f t="shared" si="15"/>
        <v>5</v>
      </c>
      <c r="O15" s="17"/>
      <c r="P15" s="18"/>
      <c r="Q15" s="19" t="str">
        <f t="shared" si="16"/>
        <v>5</v>
      </c>
      <c r="R15" s="17"/>
      <c r="S15" s="18"/>
      <c r="T15" s="19" t="str">
        <f t="shared" si="17"/>
        <v>5</v>
      </c>
      <c r="U15" s="17"/>
      <c r="V15" s="18"/>
      <c r="W15" s="19" t="str">
        <f t="shared" si="18"/>
        <v>5</v>
      </c>
      <c r="X15" s="17"/>
      <c r="Y15" s="18"/>
      <c r="Z15" s="19" t="str">
        <f t="shared" si="19"/>
        <v>5</v>
      </c>
      <c r="AA15" s="17"/>
      <c r="AB15" s="18"/>
      <c r="AC15" s="19" t="str">
        <f t="shared" si="20"/>
        <v>5</v>
      </c>
      <c r="AD15" s="27"/>
      <c r="AE15" s="25"/>
      <c r="AF15" s="19"/>
      <c r="AG15" s="20">
        <f t="shared" si="9"/>
        <v>45</v>
      </c>
      <c r="AH15" s="21">
        <f>'24.Spieltag'!AJ15</f>
        <v>713</v>
      </c>
      <c r="AI15" s="28">
        <f>'24.Spieltag'!AK15</f>
        <v>8</v>
      </c>
      <c r="AJ15" s="23">
        <f t="shared" si="10"/>
        <v>758</v>
      </c>
      <c r="AK15" s="24">
        <f t="shared" si="11"/>
        <v>8</v>
      </c>
      <c r="AL15" s="1"/>
    </row>
    <row r="16" spans="1:41" ht="24.95" customHeight="1" thickBot="1" x14ac:dyDescent="0.25">
      <c r="A16" s="28">
        <f t="shared" si="0"/>
        <v>9</v>
      </c>
      <c r="B16" s="20" t="str">
        <f>'13.Spieltag'!B16</f>
        <v>Ricardo04</v>
      </c>
      <c r="C16" s="17"/>
      <c r="D16" s="18"/>
      <c r="E16" s="19" t="str">
        <f t="shared" si="12"/>
        <v>5</v>
      </c>
      <c r="F16" s="17"/>
      <c r="G16" s="18"/>
      <c r="H16" s="19" t="str">
        <f t="shared" si="13"/>
        <v>5</v>
      </c>
      <c r="I16" s="17"/>
      <c r="J16" s="18"/>
      <c r="K16" s="19" t="str">
        <f t="shared" si="14"/>
        <v>5</v>
      </c>
      <c r="L16" s="17"/>
      <c r="M16" s="18"/>
      <c r="N16" s="19" t="str">
        <f t="shared" si="15"/>
        <v>5</v>
      </c>
      <c r="O16" s="17"/>
      <c r="P16" s="18"/>
      <c r="Q16" s="19" t="str">
        <f t="shared" si="16"/>
        <v>5</v>
      </c>
      <c r="R16" s="17"/>
      <c r="S16" s="18"/>
      <c r="T16" s="19" t="str">
        <f t="shared" si="17"/>
        <v>5</v>
      </c>
      <c r="U16" s="17"/>
      <c r="V16" s="18"/>
      <c r="W16" s="19" t="str">
        <f t="shared" si="18"/>
        <v>5</v>
      </c>
      <c r="X16" s="17"/>
      <c r="Y16" s="18"/>
      <c r="Z16" s="19" t="str">
        <f t="shared" si="19"/>
        <v>5</v>
      </c>
      <c r="AA16" s="17"/>
      <c r="AB16" s="18"/>
      <c r="AC16" s="19" t="str">
        <f t="shared" si="20"/>
        <v>5</v>
      </c>
      <c r="AD16" s="27"/>
      <c r="AE16" s="25"/>
      <c r="AF16" s="19"/>
      <c r="AG16" s="20">
        <f t="shared" si="9"/>
        <v>45</v>
      </c>
      <c r="AH16" s="21">
        <f>'24.Spieltag'!AJ16</f>
        <v>712</v>
      </c>
      <c r="AI16" s="28">
        <f>'24.Spieltag'!AK16</f>
        <v>9</v>
      </c>
      <c r="AJ16" s="23">
        <f t="shared" si="10"/>
        <v>757</v>
      </c>
      <c r="AK16" s="24">
        <f t="shared" si="11"/>
        <v>9</v>
      </c>
      <c r="AL16" s="1"/>
    </row>
    <row r="17" spans="1:38" ht="24.95" customHeight="1" thickBot="1" x14ac:dyDescent="0.25">
      <c r="A17" s="28">
        <f t="shared" si="0"/>
        <v>10</v>
      </c>
      <c r="B17" s="20" t="str">
        <f>'13.Spieltag'!B17</f>
        <v>FlorianS04</v>
      </c>
      <c r="C17" s="17"/>
      <c r="D17" s="18"/>
      <c r="E17" s="19" t="str">
        <f t="shared" si="12"/>
        <v>5</v>
      </c>
      <c r="F17" s="17"/>
      <c r="G17" s="18"/>
      <c r="H17" s="19" t="str">
        <f t="shared" si="13"/>
        <v>5</v>
      </c>
      <c r="I17" s="17"/>
      <c r="J17" s="18"/>
      <c r="K17" s="19" t="str">
        <f t="shared" si="14"/>
        <v>5</v>
      </c>
      <c r="L17" s="17"/>
      <c r="M17" s="18"/>
      <c r="N17" s="19" t="str">
        <f t="shared" si="15"/>
        <v>5</v>
      </c>
      <c r="O17" s="17"/>
      <c r="P17" s="18"/>
      <c r="Q17" s="19" t="str">
        <f t="shared" si="16"/>
        <v>5</v>
      </c>
      <c r="R17" s="17"/>
      <c r="S17" s="18"/>
      <c r="T17" s="19" t="str">
        <f t="shared" si="17"/>
        <v>5</v>
      </c>
      <c r="U17" s="17"/>
      <c r="V17" s="18"/>
      <c r="W17" s="19" t="str">
        <f t="shared" si="18"/>
        <v>5</v>
      </c>
      <c r="X17" s="17"/>
      <c r="Y17" s="18"/>
      <c r="Z17" s="19" t="str">
        <f t="shared" si="19"/>
        <v>5</v>
      </c>
      <c r="AA17" s="17"/>
      <c r="AB17" s="18"/>
      <c r="AC17" s="19" t="str">
        <f t="shared" si="20"/>
        <v>5</v>
      </c>
      <c r="AD17" s="27"/>
      <c r="AE17" s="25"/>
      <c r="AF17" s="19"/>
      <c r="AG17" s="20">
        <f t="shared" si="9"/>
        <v>45</v>
      </c>
      <c r="AH17" s="21">
        <f>'24.Spieltag'!AJ17</f>
        <v>711</v>
      </c>
      <c r="AI17" s="28">
        <f>'24.Spieltag'!AK17</f>
        <v>10</v>
      </c>
      <c r="AJ17" s="23">
        <f t="shared" si="10"/>
        <v>756</v>
      </c>
      <c r="AK17" s="24">
        <f t="shared" si="11"/>
        <v>10</v>
      </c>
      <c r="AL17" s="1"/>
    </row>
    <row r="18" spans="1:38" ht="24.95" customHeight="1" thickBot="1" x14ac:dyDescent="0.25">
      <c r="A18" s="28">
        <f t="shared" si="0"/>
        <v>11</v>
      </c>
      <c r="B18" s="20" t="str">
        <f>'13.Spieltag'!B18</f>
        <v>Lola04</v>
      </c>
      <c r="C18" s="17"/>
      <c r="D18" s="18"/>
      <c r="E18" s="19" t="str">
        <f t="shared" si="12"/>
        <v>5</v>
      </c>
      <c r="F18" s="17"/>
      <c r="G18" s="18"/>
      <c r="H18" s="19" t="str">
        <f t="shared" si="13"/>
        <v>5</v>
      </c>
      <c r="I18" s="17"/>
      <c r="J18" s="18"/>
      <c r="K18" s="19" t="str">
        <f t="shared" si="14"/>
        <v>5</v>
      </c>
      <c r="L18" s="17"/>
      <c r="M18" s="18"/>
      <c r="N18" s="19" t="str">
        <f t="shared" si="15"/>
        <v>5</v>
      </c>
      <c r="O18" s="17"/>
      <c r="P18" s="18"/>
      <c r="Q18" s="19" t="str">
        <f t="shared" si="16"/>
        <v>5</v>
      </c>
      <c r="R18" s="17"/>
      <c r="S18" s="18"/>
      <c r="T18" s="19" t="str">
        <f t="shared" si="17"/>
        <v>5</v>
      </c>
      <c r="U18" s="17"/>
      <c r="V18" s="18"/>
      <c r="W18" s="19" t="str">
        <f t="shared" si="18"/>
        <v>5</v>
      </c>
      <c r="X18" s="17"/>
      <c r="Y18" s="18"/>
      <c r="Z18" s="19" t="str">
        <f t="shared" si="19"/>
        <v>5</v>
      </c>
      <c r="AA18" s="17"/>
      <c r="AB18" s="18"/>
      <c r="AC18" s="19" t="str">
        <f t="shared" si="20"/>
        <v>5</v>
      </c>
      <c r="AD18" s="27"/>
      <c r="AE18" s="25"/>
      <c r="AF18" s="19"/>
      <c r="AG18" s="20">
        <f t="shared" si="9"/>
        <v>45</v>
      </c>
      <c r="AH18" s="21">
        <f>'24.Spieltag'!AJ18</f>
        <v>706</v>
      </c>
      <c r="AI18" s="28">
        <f>'24.Spieltag'!AK18</f>
        <v>11</v>
      </c>
      <c r="AJ18" s="23">
        <f t="shared" si="10"/>
        <v>751</v>
      </c>
      <c r="AK18" s="24">
        <f t="shared" si="11"/>
        <v>11</v>
      </c>
      <c r="AL18" s="1"/>
    </row>
    <row r="19" spans="1:38" ht="24.95" customHeight="1" thickBot="1" x14ac:dyDescent="0.25">
      <c r="A19" s="28">
        <f t="shared" si="0"/>
        <v>12</v>
      </c>
      <c r="B19" s="20" t="str">
        <f>'13.Spieltag'!B19</f>
        <v>schmiddi04</v>
      </c>
      <c r="C19" s="17"/>
      <c r="D19" s="18"/>
      <c r="E19" s="19" t="str">
        <f t="shared" si="12"/>
        <v>5</v>
      </c>
      <c r="F19" s="17"/>
      <c r="G19" s="18"/>
      <c r="H19" s="19" t="str">
        <f t="shared" si="13"/>
        <v>5</v>
      </c>
      <c r="I19" s="17"/>
      <c r="J19" s="18"/>
      <c r="K19" s="19" t="str">
        <f t="shared" si="14"/>
        <v>5</v>
      </c>
      <c r="L19" s="17"/>
      <c r="M19" s="18"/>
      <c r="N19" s="19" t="str">
        <f t="shared" si="15"/>
        <v>5</v>
      </c>
      <c r="O19" s="17"/>
      <c r="P19" s="18"/>
      <c r="Q19" s="19" t="str">
        <f t="shared" si="16"/>
        <v>5</v>
      </c>
      <c r="R19" s="17"/>
      <c r="S19" s="18"/>
      <c r="T19" s="19" t="str">
        <f t="shared" si="17"/>
        <v>5</v>
      </c>
      <c r="U19" s="17"/>
      <c r="V19" s="18"/>
      <c r="W19" s="19" t="str">
        <f t="shared" si="18"/>
        <v>5</v>
      </c>
      <c r="X19" s="17"/>
      <c r="Y19" s="18"/>
      <c r="Z19" s="19" t="str">
        <f t="shared" si="19"/>
        <v>5</v>
      </c>
      <c r="AA19" s="17"/>
      <c r="AB19" s="18"/>
      <c r="AC19" s="19" t="str">
        <f t="shared" si="20"/>
        <v>5</v>
      </c>
      <c r="AD19" s="27"/>
      <c r="AE19" s="25"/>
      <c r="AF19" s="19"/>
      <c r="AG19" s="20">
        <f t="shared" si="9"/>
        <v>45</v>
      </c>
      <c r="AH19" s="21">
        <f>'24.Spieltag'!AJ19</f>
        <v>705</v>
      </c>
      <c r="AI19" s="28">
        <f>'24.Spieltag'!AK19</f>
        <v>12</v>
      </c>
      <c r="AJ19" s="23">
        <f t="shared" si="10"/>
        <v>750</v>
      </c>
      <c r="AK19" s="24">
        <f t="shared" si="11"/>
        <v>12</v>
      </c>
      <c r="AL19" s="1"/>
    </row>
    <row r="20" spans="1:38" ht="24.95" customHeight="1" thickBot="1" x14ac:dyDescent="0.25">
      <c r="A20" s="28">
        <f>AK20</f>
        <v>12</v>
      </c>
      <c r="B20" s="20" t="str">
        <f>'13.Spieltag'!B20</f>
        <v>Thomas Bülles</v>
      </c>
      <c r="C20" s="17"/>
      <c r="D20" s="18"/>
      <c r="E20" s="19" t="str">
        <f t="shared" si="12"/>
        <v>5</v>
      </c>
      <c r="F20" s="17"/>
      <c r="G20" s="18"/>
      <c r="H20" s="19" t="str">
        <f t="shared" si="13"/>
        <v>5</v>
      </c>
      <c r="I20" s="17"/>
      <c r="J20" s="18"/>
      <c r="K20" s="19" t="str">
        <f t="shared" si="14"/>
        <v>5</v>
      </c>
      <c r="L20" s="17"/>
      <c r="M20" s="18"/>
      <c r="N20" s="19" t="str">
        <f t="shared" si="15"/>
        <v>5</v>
      </c>
      <c r="O20" s="17"/>
      <c r="P20" s="18"/>
      <c r="Q20" s="19" t="str">
        <f t="shared" si="16"/>
        <v>5</v>
      </c>
      <c r="R20" s="17"/>
      <c r="S20" s="18"/>
      <c r="T20" s="19" t="str">
        <f t="shared" si="17"/>
        <v>5</v>
      </c>
      <c r="U20" s="17"/>
      <c r="V20" s="18"/>
      <c r="W20" s="19" t="str">
        <f t="shared" si="18"/>
        <v>5</v>
      </c>
      <c r="X20" s="17"/>
      <c r="Y20" s="18"/>
      <c r="Z20" s="19" t="str">
        <f t="shared" si="19"/>
        <v>5</v>
      </c>
      <c r="AA20" s="17"/>
      <c r="AB20" s="18"/>
      <c r="AC20" s="19" t="str">
        <f t="shared" si="20"/>
        <v>5</v>
      </c>
      <c r="AD20" s="27"/>
      <c r="AE20" s="25"/>
      <c r="AF20" s="19"/>
      <c r="AG20" s="20">
        <f>E20+H20+K20+N20+Q20+T20+W20+Z20+AC20+AF20</f>
        <v>45</v>
      </c>
      <c r="AH20" s="21">
        <f>'24.Spieltag'!AJ20</f>
        <v>705</v>
      </c>
      <c r="AI20" s="28">
        <f>'24.Spieltag'!AK20</f>
        <v>12</v>
      </c>
      <c r="AJ20" s="23">
        <f>AG20+AH20</f>
        <v>750</v>
      </c>
      <c r="AK20" s="24">
        <f t="shared" si="11"/>
        <v>12</v>
      </c>
      <c r="AL20" s="1"/>
    </row>
    <row r="21" spans="1:38" ht="24.95" customHeight="1" thickBot="1" x14ac:dyDescent="0.25">
      <c r="A21" s="28">
        <f>AK21</f>
        <v>14</v>
      </c>
      <c r="B21" s="20" t="str">
        <f>'13.Spieltag'!B21</f>
        <v>atschi91</v>
      </c>
      <c r="C21" s="17"/>
      <c r="D21" s="18"/>
      <c r="E21" s="19" t="str">
        <f t="shared" si="12"/>
        <v>5</v>
      </c>
      <c r="F21" s="17"/>
      <c r="G21" s="18"/>
      <c r="H21" s="19" t="str">
        <f t="shared" si="13"/>
        <v>5</v>
      </c>
      <c r="I21" s="17"/>
      <c r="J21" s="18"/>
      <c r="K21" s="19" t="str">
        <f t="shared" si="14"/>
        <v>5</v>
      </c>
      <c r="L21" s="17"/>
      <c r="M21" s="18"/>
      <c r="N21" s="19" t="str">
        <f t="shared" si="15"/>
        <v>5</v>
      </c>
      <c r="O21" s="17"/>
      <c r="P21" s="18"/>
      <c r="Q21" s="19" t="str">
        <f t="shared" si="16"/>
        <v>5</v>
      </c>
      <c r="R21" s="17"/>
      <c r="S21" s="18"/>
      <c r="T21" s="19" t="str">
        <f t="shared" si="17"/>
        <v>5</v>
      </c>
      <c r="U21" s="17"/>
      <c r="V21" s="18"/>
      <c r="W21" s="19" t="str">
        <f t="shared" si="18"/>
        <v>5</v>
      </c>
      <c r="X21" s="17"/>
      <c r="Y21" s="18"/>
      <c r="Z21" s="19" t="str">
        <f t="shared" si="19"/>
        <v>5</v>
      </c>
      <c r="AA21" s="17"/>
      <c r="AB21" s="18"/>
      <c r="AC21" s="19" t="str">
        <f t="shared" si="20"/>
        <v>5</v>
      </c>
      <c r="AD21" s="27"/>
      <c r="AE21" s="25"/>
      <c r="AF21" s="19"/>
      <c r="AG21" s="20">
        <f>E21+H21+K21+N21+Q21+T21+W21+Z21+AC21+AF21</f>
        <v>45</v>
      </c>
      <c r="AH21" s="21">
        <f>'24.Spieltag'!AJ21</f>
        <v>697</v>
      </c>
      <c r="AI21" s="28">
        <f>'24.Spieltag'!AK21</f>
        <v>14</v>
      </c>
      <c r="AJ21" s="23">
        <f>AG21+AH21</f>
        <v>742</v>
      </c>
      <c r="AK21" s="24">
        <f t="shared" si="11"/>
        <v>14</v>
      </c>
      <c r="AL21" s="1"/>
    </row>
    <row r="22" spans="1:38" ht="24.95" customHeight="1" thickBot="1" x14ac:dyDescent="0.25">
      <c r="A22" s="28">
        <f>AK22</f>
        <v>15</v>
      </c>
      <c r="B22" s="20" t="str">
        <f>'13.Spieltag'!B22</f>
        <v>jupp04</v>
      </c>
      <c r="C22" s="17"/>
      <c r="D22" s="18"/>
      <c r="E22" s="19" t="str">
        <f t="shared" si="12"/>
        <v>5</v>
      </c>
      <c r="F22" s="17"/>
      <c r="G22" s="18"/>
      <c r="H22" s="19" t="str">
        <f t="shared" si="13"/>
        <v>5</v>
      </c>
      <c r="I22" s="17"/>
      <c r="J22" s="18"/>
      <c r="K22" s="19" t="str">
        <f t="shared" si="14"/>
        <v>5</v>
      </c>
      <c r="L22" s="17"/>
      <c r="M22" s="18"/>
      <c r="N22" s="19" t="str">
        <f t="shared" si="15"/>
        <v>5</v>
      </c>
      <c r="O22" s="17"/>
      <c r="P22" s="18"/>
      <c r="Q22" s="19" t="str">
        <f t="shared" si="16"/>
        <v>5</v>
      </c>
      <c r="R22" s="17"/>
      <c r="S22" s="18"/>
      <c r="T22" s="19" t="str">
        <f t="shared" si="17"/>
        <v>5</v>
      </c>
      <c r="U22" s="17"/>
      <c r="V22" s="18"/>
      <c r="W22" s="19" t="str">
        <f t="shared" si="18"/>
        <v>5</v>
      </c>
      <c r="X22" s="17"/>
      <c r="Y22" s="18"/>
      <c r="Z22" s="19" t="str">
        <f t="shared" si="19"/>
        <v>5</v>
      </c>
      <c r="AA22" s="17"/>
      <c r="AB22" s="18"/>
      <c r="AC22" s="19" t="str">
        <f t="shared" si="20"/>
        <v>5</v>
      </c>
      <c r="AD22" s="27"/>
      <c r="AE22" s="25"/>
      <c r="AF22" s="19"/>
      <c r="AG22" s="20">
        <f>E22+H22+K22+N22+Q22+T22+W22+Z22+AC22+AF22</f>
        <v>45</v>
      </c>
      <c r="AH22" s="21">
        <f>'24.Spieltag'!AJ22</f>
        <v>686</v>
      </c>
      <c r="AI22" s="28">
        <f>'24.Spieltag'!AK22</f>
        <v>15</v>
      </c>
      <c r="AJ22" s="23">
        <f>AG22+AH22</f>
        <v>731</v>
      </c>
      <c r="AK22" s="24">
        <f t="shared" si="11"/>
        <v>15</v>
      </c>
      <c r="AL22" s="1"/>
    </row>
    <row r="23" spans="1:38" ht="24.95" customHeight="1" thickBot="1" x14ac:dyDescent="0.25">
      <c r="A23" s="28">
        <f>AK23</f>
        <v>16</v>
      </c>
      <c r="B23" s="78" t="str">
        <f>'13.Spieltag'!B23</f>
        <v>Nico1904</v>
      </c>
      <c r="C23" s="17"/>
      <c r="D23" s="18"/>
      <c r="E23" s="19" t="str">
        <f t="shared" si="12"/>
        <v>5</v>
      </c>
      <c r="F23" s="17"/>
      <c r="G23" s="18"/>
      <c r="H23" s="19" t="str">
        <f t="shared" si="13"/>
        <v>5</v>
      </c>
      <c r="I23" s="17"/>
      <c r="J23" s="18"/>
      <c r="K23" s="19" t="str">
        <f t="shared" si="14"/>
        <v>5</v>
      </c>
      <c r="L23" s="17"/>
      <c r="M23" s="18"/>
      <c r="N23" s="19" t="str">
        <f t="shared" si="15"/>
        <v>5</v>
      </c>
      <c r="O23" s="17"/>
      <c r="P23" s="18"/>
      <c r="Q23" s="19" t="str">
        <f t="shared" si="16"/>
        <v>5</v>
      </c>
      <c r="R23" s="17"/>
      <c r="S23" s="18"/>
      <c r="T23" s="19" t="str">
        <f t="shared" si="17"/>
        <v>5</v>
      </c>
      <c r="U23" s="17"/>
      <c r="V23" s="18"/>
      <c r="W23" s="19" t="str">
        <f t="shared" si="18"/>
        <v>5</v>
      </c>
      <c r="X23" s="17"/>
      <c r="Y23" s="18"/>
      <c r="Z23" s="19" t="str">
        <f t="shared" si="19"/>
        <v>5</v>
      </c>
      <c r="AA23" s="17"/>
      <c r="AB23" s="18"/>
      <c r="AC23" s="19" t="str">
        <f t="shared" si="20"/>
        <v>5</v>
      </c>
      <c r="AD23" s="27"/>
      <c r="AE23" s="25"/>
      <c r="AF23" s="19"/>
      <c r="AG23" s="20">
        <f>E23+H23+K23+N23+Q23+T23+W23+Z23+AC23+AF23</f>
        <v>45</v>
      </c>
      <c r="AH23" s="21">
        <f>'24.Spieltag'!AJ23</f>
        <v>640</v>
      </c>
      <c r="AI23" s="28">
        <f>'24.Spieltag'!AK23</f>
        <v>16</v>
      </c>
      <c r="AJ23" s="23">
        <f>AG23+AH23</f>
        <v>685</v>
      </c>
      <c r="AK23" s="24">
        <f t="shared" si="11"/>
        <v>16</v>
      </c>
      <c r="AL23" s="1"/>
    </row>
    <row r="24" spans="1:38" ht="24.95" customHeight="1" thickBot="1" x14ac:dyDescent="0.25">
      <c r="A24" s="28">
        <f>AK24</f>
        <v>17</v>
      </c>
      <c r="B24" s="20" t="str">
        <f>'13.Spieltag'!B24</f>
        <v>Schalt04</v>
      </c>
      <c r="C24" s="17"/>
      <c r="D24" s="18"/>
      <c r="E24" s="19" t="str">
        <f t="shared" si="12"/>
        <v>5</v>
      </c>
      <c r="F24" s="17"/>
      <c r="G24" s="18"/>
      <c r="H24" s="19" t="str">
        <f t="shared" si="13"/>
        <v>5</v>
      </c>
      <c r="I24" s="17"/>
      <c r="J24" s="18"/>
      <c r="K24" s="19" t="str">
        <f t="shared" si="14"/>
        <v>5</v>
      </c>
      <c r="L24" s="17"/>
      <c r="M24" s="18"/>
      <c r="N24" s="19" t="str">
        <f t="shared" si="15"/>
        <v>5</v>
      </c>
      <c r="O24" s="17"/>
      <c r="P24" s="18"/>
      <c r="Q24" s="19" t="str">
        <f t="shared" si="16"/>
        <v>5</v>
      </c>
      <c r="R24" s="17"/>
      <c r="S24" s="18"/>
      <c r="T24" s="19" t="str">
        <f t="shared" si="17"/>
        <v>5</v>
      </c>
      <c r="U24" s="17"/>
      <c r="V24" s="18"/>
      <c r="W24" s="19" t="str">
        <f t="shared" si="18"/>
        <v>5</v>
      </c>
      <c r="X24" s="17"/>
      <c r="Y24" s="18"/>
      <c r="Z24" s="19" t="str">
        <f t="shared" si="19"/>
        <v>5</v>
      </c>
      <c r="AA24" s="17"/>
      <c r="AB24" s="18"/>
      <c r="AC24" s="19" t="str">
        <f t="shared" si="20"/>
        <v>5</v>
      </c>
      <c r="AD24" s="27"/>
      <c r="AE24" s="25"/>
      <c r="AF24" s="19"/>
      <c r="AG24" s="20">
        <f>E24+H24+K24+N24+Q24+T24+W24+Z24+AC24+AF24</f>
        <v>45</v>
      </c>
      <c r="AH24" s="21">
        <f>'24.Spieltag'!AJ24</f>
        <v>592</v>
      </c>
      <c r="AI24" s="28">
        <f>'24.Spieltag'!AK24</f>
        <v>17</v>
      </c>
      <c r="AJ24" s="23">
        <f>AG24+AH24</f>
        <v>637</v>
      </c>
      <c r="AK24" s="24">
        <f t="shared" si="11"/>
        <v>17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:A3 A5:A6">
    <cfRule type="colorScale" priority="1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7:A26 A1 A31:A1048576">
    <cfRule type="colorScale" priority="79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51" priority="6">
      <formula>($AG8&gt;40)</formula>
    </cfRule>
  </conditionalFormatting>
  <conditionalFormatting sqref="C1 I1 L1 U1 AA1 F3 I3 L3 O3 U3 X3 AA3">
    <cfRule type="cellIs" dxfId="50" priority="3" operator="equal">
      <formula>"Schalke 04"</formula>
    </cfRule>
  </conditionalFormatting>
  <conditionalFormatting sqref="F1 O1 R1 X1 C3 R3">
    <cfRule type="cellIs" dxfId="49" priority="2" operator="equal">
      <formula>"Schalke 04"</formula>
    </cfRule>
  </conditionalFormatting>
  <conditionalFormatting sqref="AG1:AG26 AG28:AG1048576">
    <cfRule type="top10" dxfId="48" priority="1450" rank="3"/>
  </conditionalFormatting>
  <conditionalFormatting sqref="AI8:AI26">
    <cfRule type="colorScale" priority="122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">
    <cfRule type="top10" dxfId="47" priority="791" rank="3"/>
  </conditionalFormatting>
  <conditionalFormatting sqref="AL7:AL10">
    <cfRule type="top10" dxfId="46" priority="127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>
    <pageSetUpPr fitToPage="1"/>
  </sheetPr>
  <dimension ref="A1:AO104"/>
  <sheetViews>
    <sheetView workbookViewId="0">
      <selection activeCell="AC8" sqref="E8:AC24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C1" s="16" t="s">
        <v>72</v>
      </c>
      <c r="F1" s="16" t="s">
        <v>74</v>
      </c>
      <c r="I1" s="16" t="s">
        <v>75</v>
      </c>
      <c r="L1" s="16" t="s">
        <v>77</v>
      </c>
      <c r="O1" s="16" t="s">
        <v>79</v>
      </c>
      <c r="R1" s="16" t="s">
        <v>81</v>
      </c>
      <c r="U1" s="16" t="s">
        <v>83</v>
      </c>
      <c r="X1" s="16" t="s">
        <v>85</v>
      </c>
      <c r="AA1" s="16" t="s">
        <v>87</v>
      </c>
      <c r="AE1" s="65"/>
      <c r="AF1" s="65"/>
      <c r="AK1" s="31"/>
    </row>
    <row r="2" spans="1:41" ht="12" x14ac:dyDescent="0.2">
      <c r="B2" s="16"/>
      <c r="AD2" s="16"/>
      <c r="AE2" s="66"/>
      <c r="AF2" s="66"/>
    </row>
    <row r="3" spans="1:41" ht="12" x14ac:dyDescent="0.2">
      <c r="B3" s="16"/>
      <c r="C3" s="16" t="s">
        <v>73</v>
      </c>
      <c r="F3" s="16" t="s">
        <v>67</v>
      </c>
      <c r="I3" s="16" t="s">
        <v>76</v>
      </c>
      <c r="L3" s="16" t="s">
        <v>78</v>
      </c>
      <c r="O3" s="16" t="s">
        <v>80</v>
      </c>
      <c r="R3" s="16" t="s">
        <v>82</v>
      </c>
      <c r="U3" s="16" t="s">
        <v>84</v>
      </c>
      <c r="X3" s="16" t="s">
        <v>86</v>
      </c>
      <c r="AA3" s="16" t="s">
        <v>11</v>
      </c>
      <c r="AD3" s="16"/>
      <c r="AE3" s="65"/>
      <c r="AF3" s="65"/>
    </row>
    <row r="4" spans="1:41" ht="16.5" thickBot="1" x14ac:dyDescent="0.3">
      <c r="A4" s="2" t="s">
        <v>39</v>
      </c>
      <c r="B4" s="16"/>
      <c r="AE4" s="67"/>
      <c r="AF4" s="67"/>
      <c r="AK4" s="44"/>
    </row>
    <row r="5" spans="1:41" ht="13.5" thickBot="1" x14ac:dyDescent="0.25">
      <c r="B5" s="16"/>
      <c r="AD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</v>
      </c>
      <c r="B8" s="20" t="str">
        <f>'13.Spieltag'!B8</f>
        <v>Delze1312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9">E8+H8+K8+N8+Q8+T8+W8+Z8+AC8+AF8</f>
        <v>45</v>
      </c>
      <c r="AH8" s="21">
        <f>'25.Spieltag'!AJ8</f>
        <v>786</v>
      </c>
      <c r="AI8" s="28">
        <f>'25.Spieltag'!AK8</f>
        <v>1</v>
      </c>
      <c r="AJ8" s="23">
        <f t="shared" ref="AJ8:AJ19" si="10">AG8+AH8</f>
        <v>831</v>
      </c>
      <c r="AK8" s="24">
        <f t="shared" ref="AK8:AK24" si="11">RANK(AJ8,$AJ$8:$AJ$26)</f>
        <v>1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'13.Spieltag'!B9</f>
        <v>Master1</v>
      </c>
      <c r="C9" s="17"/>
      <c r="D9" s="18"/>
      <c r="E9" s="19" t="str">
        <f t="shared" ref="E9:E24" si="12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4" si="13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4" si="14">IF(OR(EXACT($I$7,I9)*(EXACT($J$7,J9)))=TRUE,$AO$9,IF(($J$7-$I$7=J9-I9),$AO$8,IF(OR(EXACT($I$7&gt;$J$7,I9&gt;J9)*EXACT($I$7=$J$7,I9=J9)*EXACT($I$7&lt;$J$7,I9&lt;J9)),$AO$7,0)))</f>
        <v>5</v>
      </c>
      <c r="L9" s="17"/>
      <c r="M9" s="18"/>
      <c r="N9" s="19" t="str">
        <f t="shared" ref="N9:N24" si="15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4" si="16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4" si="17">IF(OR(EXACT($R$7,R9)*(EXACT($S$7,S9)))=TRUE,$AO$9,IF(($S$7-$R$7=S9-R9),$AO$8,IF(OR(EXACT($R$7&gt;$S$7,R9&gt;S9)*EXACT($R$7=$S$7,R9=S9)*EXACT($R$7&lt;$S$7,R9&lt;S9)),$AO$7,0)))</f>
        <v>5</v>
      </c>
      <c r="U9" s="17"/>
      <c r="V9" s="18"/>
      <c r="W9" s="19" t="str">
        <f t="shared" ref="W9:W24" si="18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4" si="19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4" si="20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9"/>
        <v>45</v>
      </c>
      <c r="AH9" s="21">
        <f>'25.Spieltag'!AJ9</f>
        <v>776</v>
      </c>
      <c r="AI9" s="28">
        <f>'25.Spieltag'!AK9</f>
        <v>2</v>
      </c>
      <c r="AJ9" s="23">
        <f t="shared" si="10"/>
        <v>821</v>
      </c>
      <c r="AK9" s="24">
        <f t="shared" si="11"/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3</v>
      </c>
      <c r="B10" s="20" t="str">
        <f>'13.Spieltag'!B10</f>
        <v>Franzi04</v>
      </c>
      <c r="C10" s="17"/>
      <c r="D10" s="18"/>
      <c r="E10" s="19" t="str">
        <f t="shared" si="12"/>
        <v>5</v>
      </c>
      <c r="F10" s="17"/>
      <c r="G10" s="18"/>
      <c r="H10" s="19" t="str">
        <f t="shared" si="13"/>
        <v>5</v>
      </c>
      <c r="I10" s="17"/>
      <c r="J10" s="18"/>
      <c r="K10" s="19" t="str">
        <f t="shared" si="14"/>
        <v>5</v>
      </c>
      <c r="L10" s="17"/>
      <c r="M10" s="18"/>
      <c r="N10" s="19" t="str">
        <f t="shared" si="15"/>
        <v>5</v>
      </c>
      <c r="O10" s="17"/>
      <c r="P10" s="18"/>
      <c r="Q10" s="19" t="str">
        <f t="shared" si="16"/>
        <v>5</v>
      </c>
      <c r="R10" s="17"/>
      <c r="S10" s="18"/>
      <c r="T10" s="19" t="str">
        <f t="shared" si="17"/>
        <v>5</v>
      </c>
      <c r="U10" s="17"/>
      <c r="V10" s="18"/>
      <c r="W10" s="19" t="str">
        <f t="shared" si="18"/>
        <v>5</v>
      </c>
      <c r="X10" s="17"/>
      <c r="Y10" s="18"/>
      <c r="Z10" s="19" t="str">
        <f t="shared" si="19"/>
        <v>5</v>
      </c>
      <c r="AA10" s="17"/>
      <c r="AB10" s="18"/>
      <c r="AC10" s="19" t="str">
        <f t="shared" si="20"/>
        <v>5</v>
      </c>
      <c r="AD10" s="27"/>
      <c r="AE10" s="25"/>
      <c r="AF10" s="19"/>
      <c r="AG10" s="20">
        <f t="shared" si="9"/>
        <v>45</v>
      </c>
      <c r="AH10" s="21">
        <f>'25.Spieltag'!AJ10</f>
        <v>769</v>
      </c>
      <c r="AI10" s="28">
        <f>'25.Spieltag'!AK10</f>
        <v>3</v>
      </c>
      <c r="AJ10" s="23">
        <f t="shared" si="10"/>
        <v>814</v>
      </c>
      <c r="AK10" s="24">
        <f t="shared" si="11"/>
        <v>3</v>
      </c>
      <c r="AL10" s="72"/>
    </row>
    <row r="11" spans="1:41" ht="24.95" customHeight="1" thickBot="1" x14ac:dyDescent="0.25">
      <c r="A11" s="28">
        <f t="shared" si="0"/>
        <v>4</v>
      </c>
      <c r="B11" s="20" t="str">
        <f>'13.Spieltag'!B11</f>
        <v>Mike04</v>
      </c>
      <c r="C11" s="17"/>
      <c r="D11" s="18"/>
      <c r="E11" s="19" t="str">
        <f t="shared" si="12"/>
        <v>5</v>
      </c>
      <c r="F11" s="17"/>
      <c r="G11" s="18"/>
      <c r="H11" s="19" t="str">
        <f t="shared" si="13"/>
        <v>5</v>
      </c>
      <c r="I11" s="17"/>
      <c r="J11" s="18"/>
      <c r="K11" s="19" t="str">
        <f t="shared" si="14"/>
        <v>5</v>
      </c>
      <c r="L11" s="17"/>
      <c r="M11" s="18"/>
      <c r="N11" s="19" t="str">
        <f t="shared" si="15"/>
        <v>5</v>
      </c>
      <c r="O11" s="17"/>
      <c r="P11" s="18"/>
      <c r="Q11" s="19" t="str">
        <f t="shared" si="16"/>
        <v>5</v>
      </c>
      <c r="R11" s="17"/>
      <c r="S11" s="18"/>
      <c r="T11" s="19" t="str">
        <f t="shared" si="17"/>
        <v>5</v>
      </c>
      <c r="U11" s="17"/>
      <c r="V11" s="18"/>
      <c r="W11" s="19" t="str">
        <f t="shared" si="18"/>
        <v>5</v>
      </c>
      <c r="X11" s="17"/>
      <c r="Y11" s="18"/>
      <c r="Z11" s="19" t="str">
        <f t="shared" si="19"/>
        <v>5</v>
      </c>
      <c r="AA11" s="17"/>
      <c r="AB11" s="18"/>
      <c r="AC11" s="19" t="str">
        <f t="shared" si="20"/>
        <v>5</v>
      </c>
      <c r="AD11" s="27"/>
      <c r="AE11" s="25"/>
      <c r="AF11" s="19"/>
      <c r="AG11" s="20">
        <f t="shared" si="9"/>
        <v>45</v>
      </c>
      <c r="AH11" s="21">
        <f>'25.Spieltag'!AJ11</f>
        <v>768</v>
      </c>
      <c r="AI11" s="28">
        <f>'25.Spieltag'!AK11</f>
        <v>4</v>
      </c>
      <c r="AJ11" s="23">
        <f t="shared" si="10"/>
        <v>813</v>
      </c>
      <c r="AK11" s="24">
        <f t="shared" si="11"/>
        <v>4</v>
      </c>
      <c r="AL11" s="1"/>
    </row>
    <row r="12" spans="1:41" ht="24.95" customHeight="1" thickBot="1" x14ac:dyDescent="0.25">
      <c r="A12" s="28">
        <f t="shared" si="0"/>
        <v>5</v>
      </c>
      <c r="B12" s="20" t="str">
        <f>'13.Spieltag'!B12</f>
        <v>Tanja04</v>
      </c>
      <c r="C12" s="17"/>
      <c r="D12" s="18"/>
      <c r="E12" s="19" t="str">
        <f t="shared" si="12"/>
        <v>5</v>
      </c>
      <c r="F12" s="17"/>
      <c r="G12" s="18"/>
      <c r="H12" s="19" t="str">
        <f t="shared" si="13"/>
        <v>5</v>
      </c>
      <c r="I12" s="17"/>
      <c r="J12" s="18"/>
      <c r="K12" s="19" t="str">
        <f t="shared" si="14"/>
        <v>5</v>
      </c>
      <c r="L12" s="17"/>
      <c r="M12" s="18"/>
      <c r="N12" s="19" t="str">
        <f t="shared" si="15"/>
        <v>5</v>
      </c>
      <c r="O12" s="17"/>
      <c r="P12" s="18"/>
      <c r="Q12" s="19" t="str">
        <f t="shared" si="16"/>
        <v>5</v>
      </c>
      <c r="R12" s="17"/>
      <c r="S12" s="18"/>
      <c r="T12" s="19" t="str">
        <f t="shared" si="17"/>
        <v>5</v>
      </c>
      <c r="U12" s="17"/>
      <c r="V12" s="18"/>
      <c r="W12" s="19" t="str">
        <f t="shared" si="18"/>
        <v>5</v>
      </c>
      <c r="X12" s="17"/>
      <c r="Y12" s="18"/>
      <c r="Z12" s="19" t="str">
        <f t="shared" si="19"/>
        <v>5</v>
      </c>
      <c r="AA12" s="17"/>
      <c r="AB12" s="18"/>
      <c r="AC12" s="19" t="str">
        <f t="shared" si="20"/>
        <v>5</v>
      </c>
      <c r="AD12" s="26"/>
      <c r="AE12" s="25"/>
      <c r="AF12" s="19"/>
      <c r="AG12" s="20">
        <f t="shared" si="9"/>
        <v>45</v>
      </c>
      <c r="AH12" s="21">
        <f>'25.Spieltag'!AJ12</f>
        <v>766</v>
      </c>
      <c r="AI12" s="28">
        <f>'25.Spieltag'!AK12</f>
        <v>5</v>
      </c>
      <c r="AJ12" s="23">
        <f t="shared" si="10"/>
        <v>811</v>
      </c>
      <c r="AK12" s="24">
        <f t="shared" si="11"/>
        <v>5</v>
      </c>
      <c r="AL12" s="1"/>
    </row>
    <row r="13" spans="1:41" ht="24.95" customHeight="1" thickBot="1" x14ac:dyDescent="0.25">
      <c r="A13" s="28">
        <f t="shared" si="0"/>
        <v>6</v>
      </c>
      <c r="B13" s="78" t="str">
        <f>'13.Spieltag'!B13</f>
        <v>shiny</v>
      </c>
      <c r="C13" s="17"/>
      <c r="D13" s="18"/>
      <c r="E13" s="19" t="str">
        <f t="shared" si="12"/>
        <v>5</v>
      </c>
      <c r="F13" s="17"/>
      <c r="G13" s="18"/>
      <c r="H13" s="19" t="str">
        <f t="shared" si="13"/>
        <v>5</v>
      </c>
      <c r="I13" s="17"/>
      <c r="J13" s="18"/>
      <c r="K13" s="19" t="str">
        <f t="shared" si="14"/>
        <v>5</v>
      </c>
      <c r="L13" s="17"/>
      <c r="M13" s="18"/>
      <c r="N13" s="19" t="str">
        <f t="shared" si="15"/>
        <v>5</v>
      </c>
      <c r="O13" s="17"/>
      <c r="P13" s="18"/>
      <c r="Q13" s="19" t="str">
        <f t="shared" si="16"/>
        <v>5</v>
      </c>
      <c r="R13" s="17"/>
      <c r="S13" s="18"/>
      <c r="T13" s="19" t="str">
        <f t="shared" si="17"/>
        <v>5</v>
      </c>
      <c r="U13" s="17"/>
      <c r="V13" s="18"/>
      <c r="W13" s="19" t="str">
        <f t="shared" si="18"/>
        <v>5</v>
      </c>
      <c r="X13" s="17"/>
      <c r="Y13" s="18"/>
      <c r="Z13" s="19" t="str">
        <f t="shared" si="19"/>
        <v>5</v>
      </c>
      <c r="AA13" s="17"/>
      <c r="AB13" s="18"/>
      <c r="AC13" s="19" t="str">
        <f t="shared" si="20"/>
        <v>5</v>
      </c>
      <c r="AD13" s="27"/>
      <c r="AE13" s="25"/>
      <c r="AF13" s="19"/>
      <c r="AG13" s="20">
        <f t="shared" si="9"/>
        <v>45</v>
      </c>
      <c r="AH13" s="21">
        <f>'25.Spieltag'!AJ13</f>
        <v>765</v>
      </c>
      <c r="AI13" s="28">
        <f>'25.Spieltag'!AK13</f>
        <v>6</v>
      </c>
      <c r="AJ13" s="23">
        <f t="shared" si="10"/>
        <v>810</v>
      </c>
      <c r="AK13" s="24">
        <f t="shared" si="11"/>
        <v>6</v>
      </c>
      <c r="AL13" s="1"/>
    </row>
    <row r="14" spans="1:41" ht="24.95" customHeight="1" thickBot="1" x14ac:dyDescent="0.25">
      <c r="A14" s="28">
        <f t="shared" si="0"/>
        <v>7</v>
      </c>
      <c r="B14" s="20" t="str">
        <f>'13.Spieltag'!B14</f>
        <v>UltraGE</v>
      </c>
      <c r="C14" s="17"/>
      <c r="D14" s="18"/>
      <c r="E14" s="19" t="str">
        <f t="shared" si="12"/>
        <v>5</v>
      </c>
      <c r="F14" s="17"/>
      <c r="G14" s="18"/>
      <c r="H14" s="19" t="str">
        <f t="shared" si="13"/>
        <v>5</v>
      </c>
      <c r="I14" s="17"/>
      <c r="J14" s="18"/>
      <c r="K14" s="19" t="str">
        <f t="shared" si="14"/>
        <v>5</v>
      </c>
      <c r="L14" s="17"/>
      <c r="M14" s="18"/>
      <c r="N14" s="19" t="str">
        <f t="shared" si="15"/>
        <v>5</v>
      </c>
      <c r="O14" s="17"/>
      <c r="P14" s="18"/>
      <c r="Q14" s="19" t="str">
        <f t="shared" si="16"/>
        <v>5</v>
      </c>
      <c r="R14" s="17"/>
      <c r="S14" s="18"/>
      <c r="T14" s="19" t="str">
        <f t="shared" si="17"/>
        <v>5</v>
      </c>
      <c r="U14" s="17"/>
      <c r="V14" s="18"/>
      <c r="W14" s="19" t="str">
        <f t="shared" si="18"/>
        <v>5</v>
      </c>
      <c r="X14" s="17"/>
      <c r="Y14" s="18"/>
      <c r="Z14" s="19" t="str">
        <f t="shared" si="19"/>
        <v>5</v>
      </c>
      <c r="AA14" s="17"/>
      <c r="AB14" s="18"/>
      <c r="AC14" s="19" t="str">
        <f t="shared" si="20"/>
        <v>5</v>
      </c>
      <c r="AD14" s="27"/>
      <c r="AE14" s="25"/>
      <c r="AF14" s="19"/>
      <c r="AG14" s="20">
        <f t="shared" si="9"/>
        <v>45</v>
      </c>
      <c r="AH14" s="21">
        <f>'25.Spieltag'!AJ14</f>
        <v>764</v>
      </c>
      <c r="AI14" s="28">
        <f>'25.Spieltag'!AK14</f>
        <v>7</v>
      </c>
      <c r="AJ14" s="23">
        <f t="shared" si="10"/>
        <v>809</v>
      </c>
      <c r="AK14" s="24">
        <f t="shared" si="11"/>
        <v>7</v>
      </c>
      <c r="AL14" s="1"/>
    </row>
    <row r="15" spans="1:41" ht="24.95" customHeight="1" thickBot="1" x14ac:dyDescent="0.25">
      <c r="A15" s="28">
        <f t="shared" si="0"/>
        <v>8</v>
      </c>
      <c r="B15" s="20" t="str">
        <f>'13.Spieltag'!B15</f>
        <v>Reinhold</v>
      </c>
      <c r="C15" s="17"/>
      <c r="D15" s="18"/>
      <c r="E15" s="19" t="str">
        <f t="shared" si="12"/>
        <v>5</v>
      </c>
      <c r="F15" s="17"/>
      <c r="G15" s="18"/>
      <c r="H15" s="19" t="str">
        <f t="shared" si="13"/>
        <v>5</v>
      </c>
      <c r="I15" s="17"/>
      <c r="J15" s="18"/>
      <c r="K15" s="19" t="str">
        <f t="shared" si="14"/>
        <v>5</v>
      </c>
      <c r="L15" s="17"/>
      <c r="M15" s="18"/>
      <c r="N15" s="19" t="str">
        <f t="shared" si="15"/>
        <v>5</v>
      </c>
      <c r="O15" s="17"/>
      <c r="P15" s="18"/>
      <c r="Q15" s="19" t="str">
        <f t="shared" si="16"/>
        <v>5</v>
      </c>
      <c r="R15" s="17"/>
      <c r="S15" s="18"/>
      <c r="T15" s="19" t="str">
        <f t="shared" si="17"/>
        <v>5</v>
      </c>
      <c r="U15" s="17"/>
      <c r="V15" s="18"/>
      <c r="W15" s="19" t="str">
        <f t="shared" si="18"/>
        <v>5</v>
      </c>
      <c r="X15" s="17"/>
      <c r="Y15" s="18"/>
      <c r="Z15" s="19" t="str">
        <f t="shared" si="19"/>
        <v>5</v>
      </c>
      <c r="AA15" s="17"/>
      <c r="AB15" s="18"/>
      <c r="AC15" s="19" t="str">
        <f t="shared" si="20"/>
        <v>5</v>
      </c>
      <c r="AD15" s="27"/>
      <c r="AE15" s="25"/>
      <c r="AF15" s="19"/>
      <c r="AG15" s="20">
        <f t="shared" si="9"/>
        <v>45</v>
      </c>
      <c r="AH15" s="21">
        <f>'25.Spieltag'!AJ15</f>
        <v>758</v>
      </c>
      <c r="AI15" s="28">
        <f>'25.Spieltag'!AK15</f>
        <v>8</v>
      </c>
      <c r="AJ15" s="23">
        <f t="shared" si="10"/>
        <v>803</v>
      </c>
      <c r="AK15" s="24">
        <f t="shared" si="11"/>
        <v>8</v>
      </c>
      <c r="AL15" s="1"/>
    </row>
    <row r="16" spans="1:41" ht="24.95" customHeight="1" thickBot="1" x14ac:dyDescent="0.25">
      <c r="A16" s="28">
        <f t="shared" si="0"/>
        <v>9</v>
      </c>
      <c r="B16" s="20" t="str">
        <f>'13.Spieltag'!B16</f>
        <v>Ricardo04</v>
      </c>
      <c r="C16" s="17"/>
      <c r="D16" s="18"/>
      <c r="E16" s="19" t="str">
        <f t="shared" si="12"/>
        <v>5</v>
      </c>
      <c r="F16" s="17"/>
      <c r="G16" s="18"/>
      <c r="H16" s="19" t="str">
        <f t="shared" si="13"/>
        <v>5</v>
      </c>
      <c r="I16" s="17"/>
      <c r="J16" s="18"/>
      <c r="K16" s="19" t="str">
        <f t="shared" si="14"/>
        <v>5</v>
      </c>
      <c r="L16" s="17"/>
      <c r="M16" s="18"/>
      <c r="N16" s="19" t="str">
        <f t="shared" si="15"/>
        <v>5</v>
      </c>
      <c r="O16" s="17"/>
      <c r="P16" s="18"/>
      <c r="Q16" s="19" t="str">
        <f t="shared" si="16"/>
        <v>5</v>
      </c>
      <c r="R16" s="17"/>
      <c r="S16" s="18"/>
      <c r="T16" s="19" t="str">
        <f t="shared" si="17"/>
        <v>5</v>
      </c>
      <c r="U16" s="17"/>
      <c r="V16" s="18"/>
      <c r="W16" s="19" t="str">
        <f t="shared" si="18"/>
        <v>5</v>
      </c>
      <c r="X16" s="17"/>
      <c r="Y16" s="18"/>
      <c r="Z16" s="19" t="str">
        <f t="shared" si="19"/>
        <v>5</v>
      </c>
      <c r="AA16" s="17"/>
      <c r="AB16" s="18"/>
      <c r="AC16" s="19" t="str">
        <f t="shared" si="20"/>
        <v>5</v>
      </c>
      <c r="AD16" s="27"/>
      <c r="AE16" s="25"/>
      <c r="AF16" s="19"/>
      <c r="AG16" s="20">
        <f t="shared" si="9"/>
        <v>45</v>
      </c>
      <c r="AH16" s="21">
        <f>'25.Spieltag'!AJ16</f>
        <v>757</v>
      </c>
      <c r="AI16" s="28">
        <f>'25.Spieltag'!AK16</f>
        <v>9</v>
      </c>
      <c r="AJ16" s="23">
        <f t="shared" si="10"/>
        <v>802</v>
      </c>
      <c r="AK16" s="24">
        <f t="shared" si="11"/>
        <v>9</v>
      </c>
      <c r="AL16" s="1"/>
    </row>
    <row r="17" spans="1:38" ht="24.95" customHeight="1" thickBot="1" x14ac:dyDescent="0.25">
      <c r="A17" s="28">
        <f t="shared" si="0"/>
        <v>10</v>
      </c>
      <c r="B17" s="20" t="str">
        <f>'13.Spieltag'!B17</f>
        <v>FlorianS04</v>
      </c>
      <c r="C17" s="17"/>
      <c r="D17" s="18"/>
      <c r="E17" s="19" t="str">
        <f t="shared" si="12"/>
        <v>5</v>
      </c>
      <c r="F17" s="17"/>
      <c r="G17" s="18"/>
      <c r="H17" s="19" t="str">
        <f t="shared" si="13"/>
        <v>5</v>
      </c>
      <c r="I17" s="17"/>
      <c r="J17" s="18"/>
      <c r="K17" s="19" t="str">
        <f t="shared" si="14"/>
        <v>5</v>
      </c>
      <c r="L17" s="17"/>
      <c r="M17" s="18"/>
      <c r="N17" s="19" t="str">
        <f t="shared" si="15"/>
        <v>5</v>
      </c>
      <c r="O17" s="17"/>
      <c r="P17" s="18"/>
      <c r="Q17" s="19" t="str">
        <f t="shared" si="16"/>
        <v>5</v>
      </c>
      <c r="R17" s="17"/>
      <c r="S17" s="18"/>
      <c r="T17" s="19" t="str">
        <f t="shared" si="17"/>
        <v>5</v>
      </c>
      <c r="U17" s="17"/>
      <c r="V17" s="18"/>
      <c r="W17" s="19" t="str">
        <f t="shared" si="18"/>
        <v>5</v>
      </c>
      <c r="X17" s="17"/>
      <c r="Y17" s="18"/>
      <c r="Z17" s="19" t="str">
        <f t="shared" si="19"/>
        <v>5</v>
      </c>
      <c r="AA17" s="17"/>
      <c r="AB17" s="18"/>
      <c r="AC17" s="19" t="str">
        <f t="shared" si="20"/>
        <v>5</v>
      </c>
      <c r="AD17" s="27"/>
      <c r="AE17" s="25"/>
      <c r="AF17" s="19"/>
      <c r="AG17" s="20">
        <f t="shared" si="9"/>
        <v>45</v>
      </c>
      <c r="AH17" s="21">
        <f>'25.Spieltag'!AJ17</f>
        <v>756</v>
      </c>
      <c r="AI17" s="28">
        <f>'25.Spieltag'!AK17</f>
        <v>10</v>
      </c>
      <c r="AJ17" s="23">
        <f t="shared" si="10"/>
        <v>801</v>
      </c>
      <c r="AK17" s="24">
        <f t="shared" si="11"/>
        <v>10</v>
      </c>
      <c r="AL17" s="1"/>
    </row>
    <row r="18" spans="1:38" ht="24.95" customHeight="1" thickBot="1" x14ac:dyDescent="0.25">
      <c r="A18" s="28">
        <f t="shared" si="0"/>
        <v>11</v>
      </c>
      <c r="B18" s="20" t="str">
        <f>'13.Spieltag'!B18</f>
        <v>Lola04</v>
      </c>
      <c r="C18" s="17"/>
      <c r="D18" s="18"/>
      <c r="E18" s="19" t="str">
        <f t="shared" si="12"/>
        <v>5</v>
      </c>
      <c r="F18" s="17"/>
      <c r="G18" s="18"/>
      <c r="H18" s="19" t="str">
        <f t="shared" si="13"/>
        <v>5</v>
      </c>
      <c r="I18" s="17"/>
      <c r="J18" s="18"/>
      <c r="K18" s="19" t="str">
        <f t="shared" si="14"/>
        <v>5</v>
      </c>
      <c r="L18" s="17"/>
      <c r="M18" s="18"/>
      <c r="N18" s="19" t="str">
        <f t="shared" si="15"/>
        <v>5</v>
      </c>
      <c r="O18" s="17"/>
      <c r="P18" s="18"/>
      <c r="Q18" s="19" t="str">
        <f t="shared" si="16"/>
        <v>5</v>
      </c>
      <c r="R18" s="17"/>
      <c r="S18" s="18"/>
      <c r="T18" s="19" t="str">
        <f t="shared" si="17"/>
        <v>5</v>
      </c>
      <c r="U18" s="17"/>
      <c r="V18" s="18"/>
      <c r="W18" s="19" t="str">
        <f t="shared" si="18"/>
        <v>5</v>
      </c>
      <c r="X18" s="17"/>
      <c r="Y18" s="18"/>
      <c r="Z18" s="19" t="str">
        <f t="shared" si="19"/>
        <v>5</v>
      </c>
      <c r="AA18" s="17"/>
      <c r="AB18" s="18"/>
      <c r="AC18" s="19" t="str">
        <f t="shared" si="20"/>
        <v>5</v>
      </c>
      <c r="AD18" s="27"/>
      <c r="AE18" s="25"/>
      <c r="AF18" s="19"/>
      <c r="AG18" s="20">
        <f t="shared" si="9"/>
        <v>45</v>
      </c>
      <c r="AH18" s="21">
        <f>'25.Spieltag'!AJ18</f>
        <v>751</v>
      </c>
      <c r="AI18" s="28">
        <f>'25.Spieltag'!AK18</f>
        <v>11</v>
      </c>
      <c r="AJ18" s="23">
        <f t="shared" si="10"/>
        <v>796</v>
      </c>
      <c r="AK18" s="24">
        <f t="shared" si="11"/>
        <v>11</v>
      </c>
      <c r="AL18" s="1"/>
    </row>
    <row r="19" spans="1:38" ht="24.95" customHeight="1" thickBot="1" x14ac:dyDescent="0.25">
      <c r="A19" s="28">
        <f t="shared" si="0"/>
        <v>12</v>
      </c>
      <c r="B19" s="20" t="str">
        <f>'13.Spieltag'!B19</f>
        <v>schmiddi04</v>
      </c>
      <c r="C19" s="17"/>
      <c r="D19" s="18"/>
      <c r="E19" s="19" t="str">
        <f t="shared" si="12"/>
        <v>5</v>
      </c>
      <c r="F19" s="17"/>
      <c r="G19" s="18"/>
      <c r="H19" s="19" t="str">
        <f t="shared" si="13"/>
        <v>5</v>
      </c>
      <c r="I19" s="17"/>
      <c r="J19" s="18"/>
      <c r="K19" s="19" t="str">
        <f t="shared" si="14"/>
        <v>5</v>
      </c>
      <c r="L19" s="17"/>
      <c r="M19" s="18"/>
      <c r="N19" s="19" t="str">
        <f t="shared" si="15"/>
        <v>5</v>
      </c>
      <c r="O19" s="17"/>
      <c r="P19" s="18"/>
      <c r="Q19" s="19" t="str">
        <f t="shared" si="16"/>
        <v>5</v>
      </c>
      <c r="R19" s="17"/>
      <c r="S19" s="18"/>
      <c r="T19" s="19" t="str">
        <f t="shared" si="17"/>
        <v>5</v>
      </c>
      <c r="U19" s="17"/>
      <c r="V19" s="18"/>
      <c r="W19" s="19" t="str">
        <f t="shared" si="18"/>
        <v>5</v>
      </c>
      <c r="X19" s="17"/>
      <c r="Y19" s="18"/>
      <c r="Z19" s="19" t="str">
        <f t="shared" si="19"/>
        <v>5</v>
      </c>
      <c r="AA19" s="17"/>
      <c r="AB19" s="18"/>
      <c r="AC19" s="19" t="str">
        <f t="shared" si="20"/>
        <v>5</v>
      </c>
      <c r="AD19" s="27"/>
      <c r="AE19" s="25"/>
      <c r="AF19" s="19"/>
      <c r="AG19" s="20">
        <f t="shared" si="9"/>
        <v>45</v>
      </c>
      <c r="AH19" s="21">
        <f>'25.Spieltag'!AJ19</f>
        <v>750</v>
      </c>
      <c r="AI19" s="28">
        <f>'25.Spieltag'!AK19</f>
        <v>12</v>
      </c>
      <c r="AJ19" s="23">
        <f t="shared" si="10"/>
        <v>795</v>
      </c>
      <c r="AK19" s="24">
        <f t="shared" si="11"/>
        <v>12</v>
      </c>
      <c r="AL19" s="1"/>
    </row>
    <row r="20" spans="1:38" ht="24.95" customHeight="1" thickBot="1" x14ac:dyDescent="0.25">
      <c r="A20" s="28">
        <f>AK20</f>
        <v>12</v>
      </c>
      <c r="B20" s="20" t="str">
        <f>'13.Spieltag'!B20</f>
        <v>Thomas Bülles</v>
      </c>
      <c r="C20" s="17"/>
      <c r="D20" s="18"/>
      <c r="E20" s="19" t="str">
        <f t="shared" si="12"/>
        <v>5</v>
      </c>
      <c r="F20" s="17"/>
      <c r="G20" s="18"/>
      <c r="H20" s="19" t="str">
        <f t="shared" si="13"/>
        <v>5</v>
      </c>
      <c r="I20" s="17"/>
      <c r="J20" s="18"/>
      <c r="K20" s="19" t="str">
        <f t="shared" si="14"/>
        <v>5</v>
      </c>
      <c r="L20" s="17"/>
      <c r="M20" s="18"/>
      <c r="N20" s="19" t="str">
        <f t="shared" si="15"/>
        <v>5</v>
      </c>
      <c r="O20" s="17"/>
      <c r="P20" s="18"/>
      <c r="Q20" s="19" t="str">
        <f t="shared" si="16"/>
        <v>5</v>
      </c>
      <c r="R20" s="17"/>
      <c r="S20" s="18"/>
      <c r="T20" s="19" t="str">
        <f t="shared" si="17"/>
        <v>5</v>
      </c>
      <c r="U20" s="17"/>
      <c r="V20" s="18"/>
      <c r="W20" s="19" t="str">
        <f t="shared" si="18"/>
        <v>5</v>
      </c>
      <c r="X20" s="17"/>
      <c r="Y20" s="18"/>
      <c r="Z20" s="19" t="str">
        <f t="shared" si="19"/>
        <v>5</v>
      </c>
      <c r="AA20" s="17"/>
      <c r="AB20" s="18"/>
      <c r="AC20" s="19" t="str">
        <f t="shared" si="20"/>
        <v>5</v>
      </c>
      <c r="AD20" s="27"/>
      <c r="AE20" s="25"/>
      <c r="AF20" s="19"/>
      <c r="AG20" s="20">
        <f>E20+H20+K20+N20+Q20+T20+W20+Z20+AC20+AF20</f>
        <v>45</v>
      </c>
      <c r="AH20" s="21">
        <f>'25.Spieltag'!AJ20</f>
        <v>750</v>
      </c>
      <c r="AI20" s="28">
        <f>'25.Spieltag'!AK20</f>
        <v>12</v>
      </c>
      <c r="AJ20" s="23">
        <f>AG20+AH20</f>
        <v>795</v>
      </c>
      <c r="AK20" s="24">
        <f t="shared" si="11"/>
        <v>12</v>
      </c>
      <c r="AL20" s="1"/>
    </row>
    <row r="21" spans="1:38" ht="24.95" customHeight="1" thickBot="1" x14ac:dyDescent="0.25">
      <c r="A21" s="28">
        <f>AK21</f>
        <v>14</v>
      </c>
      <c r="B21" s="20" t="str">
        <f>'13.Spieltag'!B21</f>
        <v>atschi91</v>
      </c>
      <c r="C21" s="17"/>
      <c r="D21" s="18"/>
      <c r="E21" s="19" t="str">
        <f t="shared" si="12"/>
        <v>5</v>
      </c>
      <c r="F21" s="17"/>
      <c r="G21" s="18"/>
      <c r="H21" s="19" t="str">
        <f t="shared" si="13"/>
        <v>5</v>
      </c>
      <c r="I21" s="17"/>
      <c r="J21" s="18"/>
      <c r="K21" s="19" t="str">
        <f t="shared" si="14"/>
        <v>5</v>
      </c>
      <c r="L21" s="17"/>
      <c r="M21" s="18"/>
      <c r="N21" s="19" t="str">
        <f t="shared" si="15"/>
        <v>5</v>
      </c>
      <c r="O21" s="17"/>
      <c r="P21" s="18"/>
      <c r="Q21" s="19" t="str">
        <f t="shared" si="16"/>
        <v>5</v>
      </c>
      <c r="R21" s="17"/>
      <c r="S21" s="18"/>
      <c r="T21" s="19" t="str">
        <f t="shared" si="17"/>
        <v>5</v>
      </c>
      <c r="U21" s="17"/>
      <c r="V21" s="18"/>
      <c r="W21" s="19" t="str">
        <f t="shared" si="18"/>
        <v>5</v>
      </c>
      <c r="X21" s="17"/>
      <c r="Y21" s="18"/>
      <c r="Z21" s="19" t="str">
        <f t="shared" si="19"/>
        <v>5</v>
      </c>
      <c r="AA21" s="17"/>
      <c r="AB21" s="18"/>
      <c r="AC21" s="19" t="str">
        <f t="shared" si="20"/>
        <v>5</v>
      </c>
      <c r="AD21" s="27"/>
      <c r="AE21" s="25"/>
      <c r="AF21" s="19"/>
      <c r="AG21" s="20">
        <f>E21+H21+K21+N21+Q21+T21+W21+Z21+AC21+AF21</f>
        <v>45</v>
      </c>
      <c r="AH21" s="21">
        <f>'25.Spieltag'!AJ21</f>
        <v>742</v>
      </c>
      <c r="AI21" s="28">
        <f>'25.Spieltag'!AK21</f>
        <v>14</v>
      </c>
      <c r="AJ21" s="23">
        <f>AG21+AH21</f>
        <v>787</v>
      </c>
      <c r="AK21" s="24">
        <f t="shared" si="11"/>
        <v>14</v>
      </c>
      <c r="AL21" s="1"/>
    </row>
    <row r="22" spans="1:38" ht="24.95" customHeight="1" thickBot="1" x14ac:dyDescent="0.25">
      <c r="A22" s="28">
        <f>AK22</f>
        <v>15</v>
      </c>
      <c r="B22" s="20" t="str">
        <f>'13.Spieltag'!B22</f>
        <v>jupp04</v>
      </c>
      <c r="C22" s="17"/>
      <c r="D22" s="18"/>
      <c r="E22" s="19" t="str">
        <f t="shared" si="12"/>
        <v>5</v>
      </c>
      <c r="F22" s="17"/>
      <c r="G22" s="18"/>
      <c r="H22" s="19" t="str">
        <f t="shared" si="13"/>
        <v>5</v>
      </c>
      <c r="I22" s="17"/>
      <c r="J22" s="18"/>
      <c r="K22" s="19" t="str">
        <f t="shared" si="14"/>
        <v>5</v>
      </c>
      <c r="L22" s="17"/>
      <c r="M22" s="18"/>
      <c r="N22" s="19" t="str">
        <f t="shared" si="15"/>
        <v>5</v>
      </c>
      <c r="O22" s="17"/>
      <c r="P22" s="18"/>
      <c r="Q22" s="19" t="str">
        <f t="shared" si="16"/>
        <v>5</v>
      </c>
      <c r="R22" s="17"/>
      <c r="S22" s="18"/>
      <c r="T22" s="19" t="str">
        <f t="shared" si="17"/>
        <v>5</v>
      </c>
      <c r="U22" s="17"/>
      <c r="V22" s="18"/>
      <c r="W22" s="19" t="str">
        <f t="shared" si="18"/>
        <v>5</v>
      </c>
      <c r="X22" s="17"/>
      <c r="Y22" s="18"/>
      <c r="Z22" s="19" t="str">
        <f t="shared" si="19"/>
        <v>5</v>
      </c>
      <c r="AA22" s="17"/>
      <c r="AB22" s="18"/>
      <c r="AC22" s="19" t="str">
        <f t="shared" si="20"/>
        <v>5</v>
      </c>
      <c r="AD22" s="27"/>
      <c r="AE22" s="25"/>
      <c r="AF22" s="19"/>
      <c r="AG22" s="20">
        <f>E22+H22+K22+N22+Q22+T22+W22+Z22+AC22+AF22</f>
        <v>45</v>
      </c>
      <c r="AH22" s="21">
        <f>'25.Spieltag'!AJ22</f>
        <v>731</v>
      </c>
      <c r="AI22" s="28">
        <f>'25.Spieltag'!AK22</f>
        <v>15</v>
      </c>
      <c r="AJ22" s="23">
        <f>AG22+AH22</f>
        <v>776</v>
      </c>
      <c r="AK22" s="24">
        <f t="shared" si="11"/>
        <v>15</v>
      </c>
      <c r="AL22" s="1"/>
    </row>
    <row r="23" spans="1:38" ht="24.95" customHeight="1" thickBot="1" x14ac:dyDescent="0.25">
      <c r="A23" s="28">
        <f>AK23</f>
        <v>16</v>
      </c>
      <c r="B23" s="78" t="str">
        <f>'13.Spieltag'!B23</f>
        <v>Nico1904</v>
      </c>
      <c r="C23" s="17"/>
      <c r="D23" s="18"/>
      <c r="E23" s="19" t="str">
        <f t="shared" si="12"/>
        <v>5</v>
      </c>
      <c r="F23" s="17"/>
      <c r="G23" s="18"/>
      <c r="H23" s="19" t="str">
        <f t="shared" si="13"/>
        <v>5</v>
      </c>
      <c r="I23" s="17"/>
      <c r="J23" s="18"/>
      <c r="K23" s="19" t="str">
        <f t="shared" si="14"/>
        <v>5</v>
      </c>
      <c r="L23" s="17"/>
      <c r="M23" s="18"/>
      <c r="N23" s="19" t="str">
        <f t="shared" si="15"/>
        <v>5</v>
      </c>
      <c r="O23" s="17"/>
      <c r="P23" s="18"/>
      <c r="Q23" s="19" t="str">
        <f t="shared" si="16"/>
        <v>5</v>
      </c>
      <c r="R23" s="17"/>
      <c r="S23" s="18"/>
      <c r="T23" s="19" t="str">
        <f t="shared" si="17"/>
        <v>5</v>
      </c>
      <c r="U23" s="17"/>
      <c r="V23" s="18"/>
      <c r="W23" s="19" t="str">
        <f t="shared" si="18"/>
        <v>5</v>
      </c>
      <c r="X23" s="17"/>
      <c r="Y23" s="18"/>
      <c r="Z23" s="19" t="str">
        <f t="shared" si="19"/>
        <v>5</v>
      </c>
      <c r="AA23" s="17"/>
      <c r="AB23" s="18"/>
      <c r="AC23" s="19" t="str">
        <f t="shared" si="20"/>
        <v>5</v>
      </c>
      <c r="AD23" s="27"/>
      <c r="AE23" s="25"/>
      <c r="AF23" s="19"/>
      <c r="AG23" s="20">
        <f>E23+H23+K23+N23+Q23+T23+W23+Z23+AC23+AF23</f>
        <v>45</v>
      </c>
      <c r="AH23" s="21">
        <f>'25.Spieltag'!AJ23</f>
        <v>685</v>
      </c>
      <c r="AI23" s="28">
        <f>'25.Spieltag'!AK23</f>
        <v>16</v>
      </c>
      <c r="AJ23" s="23">
        <f>AG23+AH23</f>
        <v>730</v>
      </c>
      <c r="AK23" s="24">
        <f t="shared" si="11"/>
        <v>16</v>
      </c>
      <c r="AL23" s="1"/>
    </row>
    <row r="24" spans="1:38" ht="24.95" customHeight="1" thickBot="1" x14ac:dyDescent="0.25">
      <c r="A24" s="28">
        <f>AK24</f>
        <v>17</v>
      </c>
      <c r="B24" s="20" t="str">
        <f>'13.Spieltag'!B24</f>
        <v>Schalt04</v>
      </c>
      <c r="C24" s="17"/>
      <c r="D24" s="18"/>
      <c r="E24" s="19" t="str">
        <f t="shared" si="12"/>
        <v>5</v>
      </c>
      <c r="F24" s="17"/>
      <c r="G24" s="18"/>
      <c r="H24" s="19" t="str">
        <f t="shared" si="13"/>
        <v>5</v>
      </c>
      <c r="I24" s="17"/>
      <c r="J24" s="18"/>
      <c r="K24" s="19" t="str">
        <f t="shared" si="14"/>
        <v>5</v>
      </c>
      <c r="L24" s="17"/>
      <c r="M24" s="18"/>
      <c r="N24" s="19" t="str">
        <f t="shared" si="15"/>
        <v>5</v>
      </c>
      <c r="O24" s="17"/>
      <c r="P24" s="18"/>
      <c r="Q24" s="19" t="str">
        <f t="shared" si="16"/>
        <v>5</v>
      </c>
      <c r="R24" s="17"/>
      <c r="S24" s="18"/>
      <c r="T24" s="19" t="str">
        <f t="shared" si="17"/>
        <v>5</v>
      </c>
      <c r="U24" s="17"/>
      <c r="V24" s="18"/>
      <c r="W24" s="19" t="str">
        <f t="shared" si="18"/>
        <v>5</v>
      </c>
      <c r="X24" s="17"/>
      <c r="Y24" s="18"/>
      <c r="Z24" s="19" t="str">
        <f t="shared" si="19"/>
        <v>5</v>
      </c>
      <c r="AA24" s="17"/>
      <c r="AB24" s="18"/>
      <c r="AC24" s="19" t="str">
        <f t="shared" si="20"/>
        <v>5</v>
      </c>
      <c r="AD24" s="27"/>
      <c r="AE24" s="25"/>
      <c r="AF24" s="19"/>
      <c r="AG24" s="20">
        <f>E24+H24+K24+N24+Q24+T24+W24+Z24+AC24+AF24</f>
        <v>45</v>
      </c>
      <c r="AH24" s="21">
        <f>'25.Spieltag'!AJ24</f>
        <v>637</v>
      </c>
      <c r="AI24" s="28">
        <f>'25.Spieltag'!AK24</f>
        <v>17</v>
      </c>
      <c r="AJ24" s="23">
        <f>AG24+AH24</f>
        <v>682</v>
      </c>
      <c r="AK24" s="24">
        <f t="shared" si="11"/>
        <v>17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77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45" priority="6">
      <formula>($AG8&gt;40)</formula>
    </cfRule>
  </conditionalFormatting>
  <conditionalFormatting sqref="C1 F1 I1 L1 O1 F3 L3 O3 R3 U3 X3 AA3">
    <cfRule type="cellIs" dxfId="44" priority="3" operator="equal">
      <formula>"Schalke 04"</formula>
    </cfRule>
  </conditionalFormatting>
  <conditionalFormatting sqref="R1 U1 X1 AA1 C3 I3">
    <cfRule type="cellIs" dxfId="43" priority="2" operator="equal">
      <formula>"Schalke 04"</formula>
    </cfRule>
  </conditionalFormatting>
  <conditionalFormatting sqref="AG1:AG26 AG28:AG1048576">
    <cfRule type="top10" dxfId="42" priority="1445" rank="3"/>
  </conditionalFormatting>
  <conditionalFormatting sqref="AI8:AI26">
    <cfRule type="colorScale" priority="121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41" priority="781" rank="3"/>
  </conditionalFormatting>
  <pageMargins left="0.19685039370078741" right="0" top="0" bottom="0" header="0.51181102362204722" footer="0.51181102362204722"/>
  <pageSetup paperSize="9" scale="85" orientation="landscape" horizontalDpi="300" verticalDpi="300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>
    <pageSetUpPr fitToPage="1"/>
  </sheetPr>
  <dimension ref="A1:AO104"/>
  <sheetViews>
    <sheetView topLeftCell="B3" workbookViewId="0">
      <selection activeCell="AC8" sqref="E8:AC24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C1" s="16" t="s">
        <v>72</v>
      </c>
      <c r="F1" s="16" t="s">
        <v>74</v>
      </c>
      <c r="I1" s="16" t="s">
        <v>75</v>
      </c>
      <c r="L1" s="16" t="s">
        <v>77</v>
      </c>
      <c r="O1" s="16" t="s">
        <v>79</v>
      </c>
      <c r="R1" s="16" t="s">
        <v>81</v>
      </c>
      <c r="U1" s="16" t="s">
        <v>83</v>
      </c>
      <c r="X1" s="16" t="s">
        <v>85</v>
      </c>
      <c r="AA1" s="16" t="s">
        <v>87</v>
      </c>
      <c r="AD1" s="16"/>
      <c r="AE1" s="65"/>
      <c r="AF1" s="65"/>
      <c r="AK1" s="31"/>
    </row>
    <row r="2" spans="1:41" ht="12" x14ac:dyDescent="0.2">
      <c r="B2" s="16"/>
      <c r="F2" s="1"/>
      <c r="R2" s="13"/>
      <c r="AD2" s="16"/>
      <c r="AE2" s="66"/>
      <c r="AF2" s="66"/>
    </row>
    <row r="3" spans="1:41" ht="12" x14ac:dyDescent="0.2">
      <c r="B3" s="16"/>
      <c r="C3" s="16" t="s">
        <v>73</v>
      </c>
      <c r="F3" s="16" t="s">
        <v>67</v>
      </c>
      <c r="I3" s="16" t="s">
        <v>76</v>
      </c>
      <c r="L3" s="16" t="s">
        <v>78</v>
      </c>
      <c r="O3" s="16" t="s">
        <v>80</v>
      </c>
      <c r="R3" s="16" t="s">
        <v>82</v>
      </c>
      <c r="U3" s="16" t="s">
        <v>84</v>
      </c>
      <c r="X3" s="16" t="s">
        <v>86</v>
      </c>
      <c r="AA3" s="16" t="s">
        <v>11</v>
      </c>
      <c r="AD3" s="16"/>
      <c r="AE3" s="65"/>
      <c r="AF3" s="65"/>
    </row>
    <row r="4" spans="1:41" ht="16.5" thickBot="1" x14ac:dyDescent="0.3">
      <c r="A4" s="2" t="s">
        <v>40</v>
      </c>
      <c r="B4" s="16"/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</v>
      </c>
      <c r="B8" s="20" t="str">
        <f>'13.Spieltag'!B8</f>
        <v>Delze1312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9">E8+H8+K8+N8+Q8+T8+W8+Z8+AC8+AF8</f>
        <v>45</v>
      </c>
      <c r="AH8" s="21">
        <f>'26.Spieltag'!AJ8</f>
        <v>831</v>
      </c>
      <c r="AI8" s="28">
        <f>'26.Spieltag'!AK8</f>
        <v>1</v>
      </c>
      <c r="AJ8" s="23">
        <f t="shared" ref="AJ8:AJ19" si="10">AG8+AH8</f>
        <v>876</v>
      </c>
      <c r="AK8" s="24">
        <f t="shared" ref="AK8:AK24" si="11">RANK(AJ8,$AJ$8:$AJ$26)</f>
        <v>1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'13.Spieltag'!B9</f>
        <v>Master1</v>
      </c>
      <c r="C9" s="17"/>
      <c r="D9" s="18"/>
      <c r="E9" s="19" t="str">
        <f t="shared" ref="E9:E24" si="12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4" si="13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4" si="14">IF(OR(EXACT($I$7,I9)*(EXACT($J$7,J9)))=TRUE,$AO$9,IF(($J$7-$I$7=J9-I9),$AO$8,IF(OR(EXACT($I$7&gt;$J$7,I9&gt;J9)*EXACT($I$7=$J$7,I9=J9)*EXACT($I$7&lt;$J$7,I9&lt;J9)),$AO$7,0)))</f>
        <v>5</v>
      </c>
      <c r="L9" s="17"/>
      <c r="M9" s="18"/>
      <c r="N9" s="19" t="str">
        <f t="shared" ref="N9:N24" si="15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4" si="16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4" si="17">IF(OR(EXACT($R$7,R9)*(EXACT($S$7,S9)))=TRUE,$AO$9,IF(($S$7-$R$7=S9-R9),$AO$8,IF(OR(EXACT($R$7&gt;$S$7,R9&gt;S9)*EXACT($R$7=$S$7,R9=S9)*EXACT($R$7&lt;$S$7,R9&lt;S9)),$AO$7,0)))</f>
        <v>5</v>
      </c>
      <c r="U9" s="17"/>
      <c r="V9" s="18"/>
      <c r="W9" s="19" t="str">
        <f t="shared" ref="W9:W24" si="18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4" si="19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4" si="20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9"/>
        <v>45</v>
      </c>
      <c r="AH9" s="21">
        <f>'26.Spieltag'!AJ9</f>
        <v>821</v>
      </c>
      <c r="AI9" s="28">
        <f>'26.Spieltag'!AK9</f>
        <v>2</v>
      </c>
      <c r="AJ9" s="23">
        <f t="shared" si="10"/>
        <v>866</v>
      </c>
      <c r="AK9" s="24">
        <f t="shared" si="11"/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3</v>
      </c>
      <c r="B10" s="20" t="str">
        <f>'13.Spieltag'!B10</f>
        <v>Franzi04</v>
      </c>
      <c r="C10" s="17"/>
      <c r="D10" s="18"/>
      <c r="E10" s="19" t="str">
        <f t="shared" si="12"/>
        <v>5</v>
      </c>
      <c r="F10" s="17"/>
      <c r="G10" s="18"/>
      <c r="H10" s="19" t="str">
        <f t="shared" si="13"/>
        <v>5</v>
      </c>
      <c r="I10" s="17"/>
      <c r="J10" s="18"/>
      <c r="K10" s="19" t="str">
        <f t="shared" si="14"/>
        <v>5</v>
      </c>
      <c r="L10" s="17"/>
      <c r="M10" s="18"/>
      <c r="N10" s="19" t="str">
        <f t="shared" si="15"/>
        <v>5</v>
      </c>
      <c r="O10" s="17"/>
      <c r="P10" s="18"/>
      <c r="Q10" s="19" t="str">
        <f t="shared" si="16"/>
        <v>5</v>
      </c>
      <c r="R10" s="17"/>
      <c r="S10" s="18"/>
      <c r="T10" s="19" t="str">
        <f t="shared" si="17"/>
        <v>5</v>
      </c>
      <c r="U10" s="17"/>
      <c r="V10" s="18"/>
      <c r="W10" s="19" t="str">
        <f t="shared" si="18"/>
        <v>5</v>
      </c>
      <c r="X10" s="17"/>
      <c r="Y10" s="18"/>
      <c r="Z10" s="19" t="str">
        <f t="shared" si="19"/>
        <v>5</v>
      </c>
      <c r="AA10" s="17"/>
      <c r="AB10" s="18"/>
      <c r="AC10" s="19" t="str">
        <f t="shared" si="20"/>
        <v>5</v>
      </c>
      <c r="AD10" s="27"/>
      <c r="AE10" s="25"/>
      <c r="AF10" s="19"/>
      <c r="AG10" s="20">
        <f t="shared" si="9"/>
        <v>45</v>
      </c>
      <c r="AH10" s="21">
        <f>'26.Spieltag'!AJ10</f>
        <v>814</v>
      </c>
      <c r="AI10" s="28">
        <f>'26.Spieltag'!AK10</f>
        <v>3</v>
      </c>
      <c r="AJ10" s="23">
        <f t="shared" si="10"/>
        <v>859</v>
      </c>
      <c r="AK10" s="24">
        <f t="shared" si="11"/>
        <v>3</v>
      </c>
      <c r="AL10" s="72"/>
    </row>
    <row r="11" spans="1:41" ht="24.95" customHeight="1" thickBot="1" x14ac:dyDescent="0.25">
      <c r="A11" s="28">
        <f t="shared" si="0"/>
        <v>4</v>
      </c>
      <c r="B11" s="20" t="str">
        <f>'13.Spieltag'!B11</f>
        <v>Mike04</v>
      </c>
      <c r="C11" s="17"/>
      <c r="D11" s="18"/>
      <c r="E11" s="19" t="str">
        <f t="shared" si="12"/>
        <v>5</v>
      </c>
      <c r="F11" s="17"/>
      <c r="G11" s="18"/>
      <c r="H11" s="19" t="str">
        <f t="shared" si="13"/>
        <v>5</v>
      </c>
      <c r="I11" s="17"/>
      <c r="J11" s="18"/>
      <c r="K11" s="19" t="str">
        <f t="shared" si="14"/>
        <v>5</v>
      </c>
      <c r="L11" s="17"/>
      <c r="M11" s="18"/>
      <c r="N11" s="19" t="str">
        <f t="shared" si="15"/>
        <v>5</v>
      </c>
      <c r="O11" s="17"/>
      <c r="P11" s="18"/>
      <c r="Q11" s="19" t="str">
        <f t="shared" si="16"/>
        <v>5</v>
      </c>
      <c r="R11" s="17"/>
      <c r="S11" s="18"/>
      <c r="T11" s="19" t="str">
        <f t="shared" si="17"/>
        <v>5</v>
      </c>
      <c r="U11" s="17"/>
      <c r="V11" s="18"/>
      <c r="W11" s="19" t="str">
        <f t="shared" si="18"/>
        <v>5</v>
      </c>
      <c r="X11" s="17"/>
      <c r="Y11" s="18"/>
      <c r="Z11" s="19" t="str">
        <f t="shared" si="19"/>
        <v>5</v>
      </c>
      <c r="AA11" s="17"/>
      <c r="AB11" s="18"/>
      <c r="AC11" s="19" t="str">
        <f t="shared" si="20"/>
        <v>5</v>
      </c>
      <c r="AD11" s="27"/>
      <c r="AE11" s="25"/>
      <c r="AF11" s="19"/>
      <c r="AG11" s="20">
        <f t="shared" si="9"/>
        <v>45</v>
      </c>
      <c r="AH11" s="21">
        <f>'26.Spieltag'!AJ11</f>
        <v>813</v>
      </c>
      <c r="AI11" s="28">
        <f>'26.Spieltag'!AK11</f>
        <v>4</v>
      </c>
      <c r="AJ11" s="23">
        <f t="shared" si="10"/>
        <v>858</v>
      </c>
      <c r="AK11" s="24">
        <f t="shared" si="11"/>
        <v>4</v>
      </c>
      <c r="AL11" s="1"/>
    </row>
    <row r="12" spans="1:41" ht="24.95" customHeight="1" thickBot="1" x14ac:dyDescent="0.25">
      <c r="A12" s="28">
        <f t="shared" si="0"/>
        <v>5</v>
      </c>
      <c r="B12" s="20" t="str">
        <f>'13.Spieltag'!B12</f>
        <v>Tanja04</v>
      </c>
      <c r="C12" s="17"/>
      <c r="D12" s="18"/>
      <c r="E12" s="19" t="str">
        <f t="shared" si="12"/>
        <v>5</v>
      </c>
      <c r="F12" s="17"/>
      <c r="G12" s="18"/>
      <c r="H12" s="19" t="str">
        <f t="shared" si="13"/>
        <v>5</v>
      </c>
      <c r="I12" s="17"/>
      <c r="J12" s="18"/>
      <c r="K12" s="19" t="str">
        <f t="shared" si="14"/>
        <v>5</v>
      </c>
      <c r="L12" s="17"/>
      <c r="M12" s="18"/>
      <c r="N12" s="19" t="str">
        <f t="shared" si="15"/>
        <v>5</v>
      </c>
      <c r="O12" s="17"/>
      <c r="P12" s="18"/>
      <c r="Q12" s="19" t="str">
        <f t="shared" si="16"/>
        <v>5</v>
      </c>
      <c r="R12" s="17"/>
      <c r="S12" s="18"/>
      <c r="T12" s="19" t="str">
        <f t="shared" si="17"/>
        <v>5</v>
      </c>
      <c r="U12" s="17"/>
      <c r="V12" s="18"/>
      <c r="W12" s="19" t="str">
        <f t="shared" si="18"/>
        <v>5</v>
      </c>
      <c r="X12" s="17"/>
      <c r="Y12" s="18"/>
      <c r="Z12" s="19" t="str">
        <f t="shared" si="19"/>
        <v>5</v>
      </c>
      <c r="AA12" s="17"/>
      <c r="AB12" s="18"/>
      <c r="AC12" s="19" t="str">
        <f t="shared" si="20"/>
        <v>5</v>
      </c>
      <c r="AD12" s="26"/>
      <c r="AE12" s="25"/>
      <c r="AF12" s="19"/>
      <c r="AG12" s="20">
        <f t="shared" si="9"/>
        <v>45</v>
      </c>
      <c r="AH12" s="21">
        <f>'26.Spieltag'!AJ12</f>
        <v>811</v>
      </c>
      <c r="AI12" s="28">
        <f>'26.Spieltag'!AK12</f>
        <v>5</v>
      </c>
      <c r="AJ12" s="23">
        <f t="shared" si="10"/>
        <v>856</v>
      </c>
      <c r="AK12" s="24">
        <f t="shared" si="11"/>
        <v>5</v>
      </c>
      <c r="AL12" s="1"/>
    </row>
    <row r="13" spans="1:41" ht="24.95" customHeight="1" thickBot="1" x14ac:dyDescent="0.25">
      <c r="A13" s="28">
        <f t="shared" si="0"/>
        <v>6</v>
      </c>
      <c r="B13" s="78" t="str">
        <f>'13.Spieltag'!B13</f>
        <v>shiny</v>
      </c>
      <c r="C13" s="17"/>
      <c r="D13" s="18"/>
      <c r="E13" s="19" t="str">
        <f t="shared" si="12"/>
        <v>5</v>
      </c>
      <c r="F13" s="17"/>
      <c r="G13" s="18"/>
      <c r="H13" s="19" t="str">
        <f t="shared" si="13"/>
        <v>5</v>
      </c>
      <c r="I13" s="17"/>
      <c r="J13" s="18"/>
      <c r="K13" s="19" t="str">
        <f t="shared" si="14"/>
        <v>5</v>
      </c>
      <c r="L13" s="17"/>
      <c r="M13" s="18"/>
      <c r="N13" s="19" t="str">
        <f t="shared" si="15"/>
        <v>5</v>
      </c>
      <c r="O13" s="17"/>
      <c r="P13" s="18"/>
      <c r="Q13" s="19" t="str">
        <f t="shared" si="16"/>
        <v>5</v>
      </c>
      <c r="R13" s="17"/>
      <c r="S13" s="18"/>
      <c r="T13" s="19" t="str">
        <f t="shared" si="17"/>
        <v>5</v>
      </c>
      <c r="U13" s="17"/>
      <c r="V13" s="18"/>
      <c r="W13" s="19" t="str">
        <f t="shared" si="18"/>
        <v>5</v>
      </c>
      <c r="X13" s="17"/>
      <c r="Y13" s="18"/>
      <c r="Z13" s="19" t="str">
        <f t="shared" si="19"/>
        <v>5</v>
      </c>
      <c r="AA13" s="17"/>
      <c r="AB13" s="18"/>
      <c r="AC13" s="19" t="str">
        <f t="shared" si="20"/>
        <v>5</v>
      </c>
      <c r="AD13" s="27"/>
      <c r="AE13" s="25"/>
      <c r="AF13" s="19"/>
      <c r="AG13" s="20">
        <f t="shared" si="9"/>
        <v>45</v>
      </c>
      <c r="AH13" s="21">
        <f>'26.Spieltag'!AJ13</f>
        <v>810</v>
      </c>
      <c r="AI13" s="28">
        <f>'26.Spieltag'!AK13</f>
        <v>6</v>
      </c>
      <c r="AJ13" s="23">
        <f t="shared" si="10"/>
        <v>855</v>
      </c>
      <c r="AK13" s="24">
        <f t="shared" si="11"/>
        <v>6</v>
      </c>
      <c r="AL13" s="1"/>
    </row>
    <row r="14" spans="1:41" ht="24.95" customHeight="1" thickBot="1" x14ac:dyDescent="0.25">
      <c r="A14" s="28">
        <f t="shared" si="0"/>
        <v>7</v>
      </c>
      <c r="B14" s="20" t="str">
        <f>'13.Spieltag'!B14</f>
        <v>UltraGE</v>
      </c>
      <c r="C14" s="17"/>
      <c r="D14" s="18"/>
      <c r="E14" s="19" t="str">
        <f t="shared" si="12"/>
        <v>5</v>
      </c>
      <c r="F14" s="17"/>
      <c r="G14" s="18"/>
      <c r="H14" s="19" t="str">
        <f t="shared" si="13"/>
        <v>5</v>
      </c>
      <c r="I14" s="17"/>
      <c r="J14" s="18"/>
      <c r="K14" s="19" t="str">
        <f t="shared" si="14"/>
        <v>5</v>
      </c>
      <c r="L14" s="17"/>
      <c r="M14" s="18"/>
      <c r="N14" s="19" t="str">
        <f t="shared" si="15"/>
        <v>5</v>
      </c>
      <c r="O14" s="17"/>
      <c r="P14" s="18"/>
      <c r="Q14" s="19" t="str">
        <f t="shared" si="16"/>
        <v>5</v>
      </c>
      <c r="R14" s="17"/>
      <c r="S14" s="18"/>
      <c r="T14" s="19" t="str">
        <f t="shared" si="17"/>
        <v>5</v>
      </c>
      <c r="U14" s="17"/>
      <c r="V14" s="18"/>
      <c r="W14" s="19" t="str">
        <f t="shared" si="18"/>
        <v>5</v>
      </c>
      <c r="X14" s="17"/>
      <c r="Y14" s="18"/>
      <c r="Z14" s="19" t="str">
        <f t="shared" si="19"/>
        <v>5</v>
      </c>
      <c r="AA14" s="17"/>
      <c r="AB14" s="18"/>
      <c r="AC14" s="19" t="str">
        <f t="shared" si="20"/>
        <v>5</v>
      </c>
      <c r="AD14" s="27"/>
      <c r="AE14" s="25"/>
      <c r="AF14" s="19"/>
      <c r="AG14" s="20">
        <f t="shared" si="9"/>
        <v>45</v>
      </c>
      <c r="AH14" s="21">
        <f>'26.Spieltag'!AJ14</f>
        <v>809</v>
      </c>
      <c r="AI14" s="28">
        <f>'26.Spieltag'!AK14</f>
        <v>7</v>
      </c>
      <c r="AJ14" s="23">
        <f t="shared" si="10"/>
        <v>854</v>
      </c>
      <c r="AK14" s="24">
        <f t="shared" si="11"/>
        <v>7</v>
      </c>
      <c r="AL14" s="1"/>
    </row>
    <row r="15" spans="1:41" ht="24.95" customHeight="1" thickBot="1" x14ac:dyDescent="0.25">
      <c r="A15" s="28">
        <f t="shared" si="0"/>
        <v>8</v>
      </c>
      <c r="B15" s="20" t="str">
        <f>'13.Spieltag'!B15</f>
        <v>Reinhold</v>
      </c>
      <c r="C15" s="17"/>
      <c r="D15" s="18"/>
      <c r="E15" s="19" t="str">
        <f t="shared" si="12"/>
        <v>5</v>
      </c>
      <c r="F15" s="17"/>
      <c r="G15" s="18"/>
      <c r="H15" s="19" t="str">
        <f t="shared" si="13"/>
        <v>5</v>
      </c>
      <c r="I15" s="17"/>
      <c r="J15" s="18"/>
      <c r="K15" s="19" t="str">
        <f t="shared" si="14"/>
        <v>5</v>
      </c>
      <c r="L15" s="17"/>
      <c r="M15" s="18"/>
      <c r="N15" s="19" t="str">
        <f t="shared" si="15"/>
        <v>5</v>
      </c>
      <c r="O15" s="17"/>
      <c r="P15" s="18"/>
      <c r="Q15" s="19" t="str">
        <f t="shared" si="16"/>
        <v>5</v>
      </c>
      <c r="R15" s="17"/>
      <c r="S15" s="18"/>
      <c r="T15" s="19" t="str">
        <f t="shared" si="17"/>
        <v>5</v>
      </c>
      <c r="U15" s="17"/>
      <c r="V15" s="18"/>
      <c r="W15" s="19" t="str">
        <f t="shared" si="18"/>
        <v>5</v>
      </c>
      <c r="X15" s="17"/>
      <c r="Y15" s="18"/>
      <c r="Z15" s="19" t="str">
        <f t="shared" si="19"/>
        <v>5</v>
      </c>
      <c r="AA15" s="17"/>
      <c r="AB15" s="18"/>
      <c r="AC15" s="19" t="str">
        <f t="shared" si="20"/>
        <v>5</v>
      </c>
      <c r="AD15" s="27"/>
      <c r="AE15" s="25"/>
      <c r="AF15" s="19"/>
      <c r="AG15" s="20">
        <f t="shared" si="9"/>
        <v>45</v>
      </c>
      <c r="AH15" s="21">
        <f>'26.Spieltag'!AJ15</f>
        <v>803</v>
      </c>
      <c r="AI15" s="28">
        <f>'26.Spieltag'!AK15</f>
        <v>8</v>
      </c>
      <c r="AJ15" s="23">
        <f t="shared" si="10"/>
        <v>848</v>
      </c>
      <c r="AK15" s="24">
        <f t="shared" si="11"/>
        <v>8</v>
      </c>
      <c r="AL15" s="1"/>
    </row>
    <row r="16" spans="1:41" ht="24.95" customHeight="1" thickBot="1" x14ac:dyDescent="0.25">
      <c r="A16" s="28">
        <f t="shared" si="0"/>
        <v>9</v>
      </c>
      <c r="B16" s="20" t="str">
        <f>'13.Spieltag'!B16</f>
        <v>Ricardo04</v>
      </c>
      <c r="C16" s="17"/>
      <c r="D16" s="18"/>
      <c r="E16" s="19" t="str">
        <f t="shared" si="12"/>
        <v>5</v>
      </c>
      <c r="F16" s="17"/>
      <c r="G16" s="18"/>
      <c r="H16" s="19" t="str">
        <f t="shared" si="13"/>
        <v>5</v>
      </c>
      <c r="I16" s="17"/>
      <c r="J16" s="18"/>
      <c r="K16" s="19" t="str">
        <f t="shared" si="14"/>
        <v>5</v>
      </c>
      <c r="L16" s="17"/>
      <c r="M16" s="18"/>
      <c r="N16" s="19" t="str">
        <f t="shared" si="15"/>
        <v>5</v>
      </c>
      <c r="O16" s="17"/>
      <c r="P16" s="18"/>
      <c r="Q16" s="19" t="str">
        <f t="shared" si="16"/>
        <v>5</v>
      </c>
      <c r="R16" s="17"/>
      <c r="S16" s="18"/>
      <c r="T16" s="19" t="str">
        <f t="shared" si="17"/>
        <v>5</v>
      </c>
      <c r="U16" s="17"/>
      <c r="V16" s="18"/>
      <c r="W16" s="19" t="str">
        <f t="shared" si="18"/>
        <v>5</v>
      </c>
      <c r="X16" s="17"/>
      <c r="Y16" s="18"/>
      <c r="Z16" s="19" t="str">
        <f t="shared" si="19"/>
        <v>5</v>
      </c>
      <c r="AA16" s="17"/>
      <c r="AB16" s="18"/>
      <c r="AC16" s="19" t="str">
        <f t="shared" si="20"/>
        <v>5</v>
      </c>
      <c r="AD16" s="27"/>
      <c r="AE16" s="25"/>
      <c r="AF16" s="19"/>
      <c r="AG16" s="20">
        <f t="shared" si="9"/>
        <v>45</v>
      </c>
      <c r="AH16" s="21">
        <f>'26.Spieltag'!AJ16</f>
        <v>802</v>
      </c>
      <c r="AI16" s="28">
        <f>'26.Spieltag'!AK16</f>
        <v>9</v>
      </c>
      <c r="AJ16" s="23">
        <f t="shared" si="10"/>
        <v>847</v>
      </c>
      <c r="AK16" s="24">
        <f t="shared" si="11"/>
        <v>9</v>
      </c>
      <c r="AL16" s="1"/>
    </row>
    <row r="17" spans="1:38" ht="24.95" customHeight="1" thickBot="1" x14ac:dyDescent="0.25">
      <c r="A17" s="28">
        <f t="shared" si="0"/>
        <v>10</v>
      </c>
      <c r="B17" s="20" t="str">
        <f>'13.Spieltag'!B17</f>
        <v>FlorianS04</v>
      </c>
      <c r="C17" s="17"/>
      <c r="D17" s="18"/>
      <c r="E17" s="19" t="str">
        <f t="shared" si="12"/>
        <v>5</v>
      </c>
      <c r="F17" s="17"/>
      <c r="G17" s="18"/>
      <c r="H17" s="19" t="str">
        <f t="shared" si="13"/>
        <v>5</v>
      </c>
      <c r="I17" s="17"/>
      <c r="J17" s="18"/>
      <c r="K17" s="19" t="str">
        <f t="shared" si="14"/>
        <v>5</v>
      </c>
      <c r="L17" s="17"/>
      <c r="M17" s="18"/>
      <c r="N17" s="19" t="str">
        <f t="shared" si="15"/>
        <v>5</v>
      </c>
      <c r="O17" s="17"/>
      <c r="P17" s="18"/>
      <c r="Q17" s="19" t="str">
        <f t="shared" si="16"/>
        <v>5</v>
      </c>
      <c r="R17" s="17"/>
      <c r="S17" s="18"/>
      <c r="T17" s="19" t="str">
        <f t="shared" si="17"/>
        <v>5</v>
      </c>
      <c r="U17" s="17"/>
      <c r="V17" s="18"/>
      <c r="W17" s="19" t="str">
        <f t="shared" si="18"/>
        <v>5</v>
      </c>
      <c r="X17" s="17"/>
      <c r="Y17" s="18"/>
      <c r="Z17" s="19" t="str">
        <f t="shared" si="19"/>
        <v>5</v>
      </c>
      <c r="AA17" s="17"/>
      <c r="AB17" s="18"/>
      <c r="AC17" s="19" t="str">
        <f t="shared" si="20"/>
        <v>5</v>
      </c>
      <c r="AD17" s="27"/>
      <c r="AE17" s="25"/>
      <c r="AF17" s="19"/>
      <c r="AG17" s="20">
        <f t="shared" si="9"/>
        <v>45</v>
      </c>
      <c r="AH17" s="21">
        <f>'26.Spieltag'!AJ17</f>
        <v>801</v>
      </c>
      <c r="AI17" s="28">
        <f>'26.Spieltag'!AK17</f>
        <v>10</v>
      </c>
      <c r="AJ17" s="23">
        <f t="shared" si="10"/>
        <v>846</v>
      </c>
      <c r="AK17" s="24">
        <f t="shared" si="11"/>
        <v>10</v>
      </c>
      <c r="AL17" s="1"/>
    </row>
    <row r="18" spans="1:38" ht="24.95" customHeight="1" thickBot="1" x14ac:dyDescent="0.25">
      <c r="A18" s="28">
        <f t="shared" si="0"/>
        <v>11</v>
      </c>
      <c r="B18" s="20" t="str">
        <f>'13.Spieltag'!B18</f>
        <v>Lola04</v>
      </c>
      <c r="C18" s="17"/>
      <c r="D18" s="18"/>
      <c r="E18" s="19" t="str">
        <f t="shared" si="12"/>
        <v>5</v>
      </c>
      <c r="F18" s="17"/>
      <c r="G18" s="18"/>
      <c r="H18" s="19" t="str">
        <f t="shared" si="13"/>
        <v>5</v>
      </c>
      <c r="I18" s="17"/>
      <c r="J18" s="18"/>
      <c r="K18" s="19" t="str">
        <f t="shared" si="14"/>
        <v>5</v>
      </c>
      <c r="L18" s="17"/>
      <c r="M18" s="18"/>
      <c r="N18" s="19" t="str">
        <f t="shared" si="15"/>
        <v>5</v>
      </c>
      <c r="O18" s="17"/>
      <c r="P18" s="18"/>
      <c r="Q18" s="19" t="str">
        <f t="shared" si="16"/>
        <v>5</v>
      </c>
      <c r="R18" s="17"/>
      <c r="S18" s="18"/>
      <c r="T18" s="19" t="str">
        <f t="shared" si="17"/>
        <v>5</v>
      </c>
      <c r="U18" s="17"/>
      <c r="V18" s="18"/>
      <c r="W18" s="19" t="str">
        <f t="shared" si="18"/>
        <v>5</v>
      </c>
      <c r="X18" s="17"/>
      <c r="Y18" s="18"/>
      <c r="Z18" s="19" t="str">
        <f t="shared" si="19"/>
        <v>5</v>
      </c>
      <c r="AA18" s="17"/>
      <c r="AB18" s="18"/>
      <c r="AC18" s="19" t="str">
        <f t="shared" si="20"/>
        <v>5</v>
      </c>
      <c r="AD18" s="27"/>
      <c r="AE18" s="25"/>
      <c r="AF18" s="19"/>
      <c r="AG18" s="20">
        <f t="shared" si="9"/>
        <v>45</v>
      </c>
      <c r="AH18" s="21">
        <f>'26.Spieltag'!AJ18</f>
        <v>796</v>
      </c>
      <c r="AI18" s="28">
        <f>'26.Spieltag'!AK18</f>
        <v>11</v>
      </c>
      <c r="AJ18" s="23">
        <f t="shared" si="10"/>
        <v>841</v>
      </c>
      <c r="AK18" s="24">
        <f t="shared" si="11"/>
        <v>11</v>
      </c>
      <c r="AL18" s="1"/>
    </row>
    <row r="19" spans="1:38" ht="24.95" customHeight="1" thickBot="1" x14ac:dyDescent="0.25">
      <c r="A19" s="28">
        <f t="shared" si="0"/>
        <v>12</v>
      </c>
      <c r="B19" s="20" t="str">
        <f>'13.Spieltag'!B19</f>
        <v>schmiddi04</v>
      </c>
      <c r="C19" s="17"/>
      <c r="D19" s="18"/>
      <c r="E19" s="19" t="str">
        <f t="shared" si="12"/>
        <v>5</v>
      </c>
      <c r="F19" s="17"/>
      <c r="G19" s="18"/>
      <c r="H19" s="19" t="str">
        <f t="shared" si="13"/>
        <v>5</v>
      </c>
      <c r="I19" s="17"/>
      <c r="J19" s="18"/>
      <c r="K19" s="19" t="str">
        <f t="shared" si="14"/>
        <v>5</v>
      </c>
      <c r="L19" s="17"/>
      <c r="M19" s="18"/>
      <c r="N19" s="19" t="str">
        <f t="shared" si="15"/>
        <v>5</v>
      </c>
      <c r="O19" s="17"/>
      <c r="P19" s="18"/>
      <c r="Q19" s="19" t="str">
        <f t="shared" si="16"/>
        <v>5</v>
      </c>
      <c r="R19" s="17"/>
      <c r="S19" s="18"/>
      <c r="T19" s="19" t="str">
        <f t="shared" si="17"/>
        <v>5</v>
      </c>
      <c r="U19" s="17"/>
      <c r="V19" s="18"/>
      <c r="W19" s="19" t="str">
        <f t="shared" si="18"/>
        <v>5</v>
      </c>
      <c r="X19" s="17"/>
      <c r="Y19" s="18"/>
      <c r="Z19" s="19" t="str">
        <f t="shared" si="19"/>
        <v>5</v>
      </c>
      <c r="AA19" s="17"/>
      <c r="AB19" s="18"/>
      <c r="AC19" s="19" t="str">
        <f t="shared" si="20"/>
        <v>5</v>
      </c>
      <c r="AD19" s="27"/>
      <c r="AE19" s="25"/>
      <c r="AF19" s="19"/>
      <c r="AG19" s="20">
        <f t="shared" si="9"/>
        <v>45</v>
      </c>
      <c r="AH19" s="21">
        <f>'26.Spieltag'!AJ19</f>
        <v>795</v>
      </c>
      <c r="AI19" s="28">
        <f>'26.Spieltag'!AK19</f>
        <v>12</v>
      </c>
      <c r="AJ19" s="23">
        <f t="shared" si="10"/>
        <v>840</v>
      </c>
      <c r="AK19" s="24">
        <f t="shared" si="11"/>
        <v>12</v>
      </c>
      <c r="AL19" s="1"/>
    </row>
    <row r="20" spans="1:38" ht="24.95" customHeight="1" thickBot="1" x14ac:dyDescent="0.25">
      <c r="A20" s="28">
        <f>AK20</f>
        <v>12</v>
      </c>
      <c r="B20" s="20" t="str">
        <f>'13.Spieltag'!B20</f>
        <v>Thomas Bülles</v>
      </c>
      <c r="C20" s="17"/>
      <c r="D20" s="18"/>
      <c r="E20" s="19" t="str">
        <f t="shared" si="12"/>
        <v>5</v>
      </c>
      <c r="F20" s="17"/>
      <c r="G20" s="18"/>
      <c r="H20" s="19" t="str">
        <f t="shared" si="13"/>
        <v>5</v>
      </c>
      <c r="I20" s="17"/>
      <c r="J20" s="18"/>
      <c r="K20" s="19" t="str">
        <f t="shared" si="14"/>
        <v>5</v>
      </c>
      <c r="L20" s="17"/>
      <c r="M20" s="18"/>
      <c r="N20" s="19" t="str">
        <f t="shared" si="15"/>
        <v>5</v>
      </c>
      <c r="O20" s="17"/>
      <c r="P20" s="18"/>
      <c r="Q20" s="19" t="str">
        <f t="shared" si="16"/>
        <v>5</v>
      </c>
      <c r="R20" s="17"/>
      <c r="S20" s="18"/>
      <c r="T20" s="19" t="str">
        <f t="shared" si="17"/>
        <v>5</v>
      </c>
      <c r="U20" s="17"/>
      <c r="V20" s="18"/>
      <c r="W20" s="19" t="str">
        <f t="shared" si="18"/>
        <v>5</v>
      </c>
      <c r="X20" s="17"/>
      <c r="Y20" s="18"/>
      <c r="Z20" s="19" t="str">
        <f t="shared" si="19"/>
        <v>5</v>
      </c>
      <c r="AA20" s="17"/>
      <c r="AB20" s="18"/>
      <c r="AC20" s="19" t="str">
        <f t="shared" si="20"/>
        <v>5</v>
      </c>
      <c r="AD20" s="27"/>
      <c r="AE20" s="25"/>
      <c r="AF20" s="19"/>
      <c r="AG20" s="20">
        <f>E20+H20+K20+N20+Q20+T20+W20+Z20+AC20+AF20</f>
        <v>45</v>
      </c>
      <c r="AH20" s="21">
        <f>'26.Spieltag'!AJ20</f>
        <v>795</v>
      </c>
      <c r="AI20" s="28">
        <f>'26.Spieltag'!AK20</f>
        <v>12</v>
      </c>
      <c r="AJ20" s="23">
        <f>AG20+AH20</f>
        <v>840</v>
      </c>
      <c r="AK20" s="24">
        <f t="shared" si="11"/>
        <v>12</v>
      </c>
      <c r="AL20" s="1"/>
    </row>
    <row r="21" spans="1:38" ht="24.95" customHeight="1" thickBot="1" x14ac:dyDescent="0.25">
      <c r="A21" s="28">
        <f>AK21</f>
        <v>14</v>
      </c>
      <c r="B21" s="20" t="str">
        <f>'13.Spieltag'!B21</f>
        <v>atschi91</v>
      </c>
      <c r="C21" s="17"/>
      <c r="D21" s="18"/>
      <c r="E21" s="19" t="str">
        <f t="shared" si="12"/>
        <v>5</v>
      </c>
      <c r="F21" s="17"/>
      <c r="G21" s="18"/>
      <c r="H21" s="19" t="str">
        <f t="shared" si="13"/>
        <v>5</v>
      </c>
      <c r="I21" s="17"/>
      <c r="J21" s="18"/>
      <c r="K21" s="19" t="str">
        <f t="shared" si="14"/>
        <v>5</v>
      </c>
      <c r="L21" s="17"/>
      <c r="M21" s="18"/>
      <c r="N21" s="19" t="str">
        <f t="shared" si="15"/>
        <v>5</v>
      </c>
      <c r="O21" s="17"/>
      <c r="P21" s="18"/>
      <c r="Q21" s="19" t="str">
        <f t="shared" si="16"/>
        <v>5</v>
      </c>
      <c r="R21" s="17"/>
      <c r="S21" s="18"/>
      <c r="T21" s="19" t="str">
        <f t="shared" si="17"/>
        <v>5</v>
      </c>
      <c r="U21" s="17"/>
      <c r="V21" s="18"/>
      <c r="W21" s="19" t="str">
        <f t="shared" si="18"/>
        <v>5</v>
      </c>
      <c r="X21" s="17"/>
      <c r="Y21" s="18"/>
      <c r="Z21" s="19" t="str">
        <f t="shared" si="19"/>
        <v>5</v>
      </c>
      <c r="AA21" s="17"/>
      <c r="AB21" s="18"/>
      <c r="AC21" s="19" t="str">
        <f t="shared" si="20"/>
        <v>5</v>
      </c>
      <c r="AD21" s="27"/>
      <c r="AE21" s="25"/>
      <c r="AF21" s="19"/>
      <c r="AG21" s="20">
        <f>E21+H21+K21+N21+Q21+T21+W21+Z21+AC21+AF21</f>
        <v>45</v>
      </c>
      <c r="AH21" s="21">
        <f>'26.Spieltag'!AJ21</f>
        <v>787</v>
      </c>
      <c r="AI21" s="28">
        <f>'26.Spieltag'!AK21</f>
        <v>14</v>
      </c>
      <c r="AJ21" s="23">
        <f>AG21+AH21</f>
        <v>832</v>
      </c>
      <c r="AK21" s="24">
        <f t="shared" si="11"/>
        <v>14</v>
      </c>
      <c r="AL21" s="1"/>
    </row>
    <row r="22" spans="1:38" ht="24.95" customHeight="1" thickBot="1" x14ac:dyDescent="0.25">
      <c r="A22" s="28">
        <f>AK22</f>
        <v>15</v>
      </c>
      <c r="B22" s="20" t="str">
        <f>'13.Spieltag'!B22</f>
        <v>jupp04</v>
      </c>
      <c r="C22" s="17"/>
      <c r="D22" s="18"/>
      <c r="E22" s="19" t="str">
        <f t="shared" si="12"/>
        <v>5</v>
      </c>
      <c r="F22" s="17"/>
      <c r="G22" s="18"/>
      <c r="H22" s="19" t="str">
        <f t="shared" si="13"/>
        <v>5</v>
      </c>
      <c r="I22" s="17"/>
      <c r="J22" s="18"/>
      <c r="K22" s="19" t="str">
        <f t="shared" si="14"/>
        <v>5</v>
      </c>
      <c r="L22" s="17"/>
      <c r="M22" s="18"/>
      <c r="N22" s="19" t="str">
        <f t="shared" si="15"/>
        <v>5</v>
      </c>
      <c r="O22" s="17"/>
      <c r="P22" s="18"/>
      <c r="Q22" s="19" t="str">
        <f t="shared" si="16"/>
        <v>5</v>
      </c>
      <c r="R22" s="17"/>
      <c r="S22" s="18"/>
      <c r="T22" s="19" t="str">
        <f t="shared" si="17"/>
        <v>5</v>
      </c>
      <c r="U22" s="17"/>
      <c r="V22" s="18"/>
      <c r="W22" s="19" t="str">
        <f t="shared" si="18"/>
        <v>5</v>
      </c>
      <c r="X22" s="17"/>
      <c r="Y22" s="18"/>
      <c r="Z22" s="19" t="str">
        <f t="shared" si="19"/>
        <v>5</v>
      </c>
      <c r="AA22" s="17"/>
      <c r="AB22" s="18"/>
      <c r="AC22" s="19" t="str">
        <f t="shared" si="20"/>
        <v>5</v>
      </c>
      <c r="AD22" s="27"/>
      <c r="AE22" s="25"/>
      <c r="AF22" s="19"/>
      <c r="AG22" s="20">
        <f>E22+H22+K22+N22+Q22+T22+W22+Z22+AC22+AF22</f>
        <v>45</v>
      </c>
      <c r="AH22" s="21">
        <f>'26.Spieltag'!AJ22</f>
        <v>776</v>
      </c>
      <c r="AI22" s="28">
        <f>'26.Spieltag'!AK22</f>
        <v>15</v>
      </c>
      <c r="AJ22" s="23">
        <f>AG22+AH22</f>
        <v>821</v>
      </c>
      <c r="AK22" s="24">
        <f t="shared" si="11"/>
        <v>15</v>
      </c>
      <c r="AL22" s="1"/>
    </row>
    <row r="23" spans="1:38" ht="24.95" customHeight="1" thickBot="1" x14ac:dyDescent="0.25">
      <c r="A23" s="28">
        <f>AK23</f>
        <v>16</v>
      </c>
      <c r="B23" s="78" t="str">
        <f>'13.Spieltag'!B23</f>
        <v>Nico1904</v>
      </c>
      <c r="C23" s="17"/>
      <c r="D23" s="18"/>
      <c r="E23" s="19" t="str">
        <f t="shared" si="12"/>
        <v>5</v>
      </c>
      <c r="F23" s="17"/>
      <c r="G23" s="18"/>
      <c r="H23" s="19" t="str">
        <f t="shared" si="13"/>
        <v>5</v>
      </c>
      <c r="I23" s="17"/>
      <c r="J23" s="18"/>
      <c r="K23" s="19" t="str">
        <f t="shared" si="14"/>
        <v>5</v>
      </c>
      <c r="L23" s="17"/>
      <c r="M23" s="18"/>
      <c r="N23" s="19" t="str">
        <f t="shared" si="15"/>
        <v>5</v>
      </c>
      <c r="O23" s="17"/>
      <c r="P23" s="18"/>
      <c r="Q23" s="19" t="str">
        <f t="shared" si="16"/>
        <v>5</v>
      </c>
      <c r="R23" s="17"/>
      <c r="S23" s="18"/>
      <c r="T23" s="19" t="str">
        <f t="shared" si="17"/>
        <v>5</v>
      </c>
      <c r="U23" s="17"/>
      <c r="V23" s="18"/>
      <c r="W23" s="19" t="str">
        <f t="shared" si="18"/>
        <v>5</v>
      </c>
      <c r="X23" s="17"/>
      <c r="Y23" s="18"/>
      <c r="Z23" s="19" t="str">
        <f t="shared" si="19"/>
        <v>5</v>
      </c>
      <c r="AA23" s="17"/>
      <c r="AB23" s="18"/>
      <c r="AC23" s="19" t="str">
        <f t="shared" si="20"/>
        <v>5</v>
      </c>
      <c r="AD23" s="27"/>
      <c r="AE23" s="25"/>
      <c r="AF23" s="19"/>
      <c r="AG23" s="20">
        <f>E23+H23+K23+N23+Q23+T23+W23+Z23+AC23+AF23</f>
        <v>45</v>
      </c>
      <c r="AH23" s="21">
        <f>'26.Spieltag'!AJ23</f>
        <v>730</v>
      </c>
      <c r="AI23" s="28">
        <f>'26.Spieltag'!AK23</f>
        <v>16</v>
      </c>
      <c r="AJ23" s="23">
        <f>AG23+AH23</f>
        <v>775</v>
      </c>
      <c r="AK23" s="24">
        <f t="shared" si="11"/>
        <v>16</v>
      </c>
      <c r="AL23" s="1"/>
    </row>
    <row r="24" spans="1:38" ht="24.95" customHeight="1" thickBot="1" x14ac:dyDescent="0.25">
      <c r="A24" s="28">
        <f>AK24</f>
        <v>17</v>
      </c>
      <c r="B24" s="20" t="str">
        <f>'13.Spieltag'!B24</f>
        <v>Schalt04</v>
      </c>
      <c r="C24" s="17"/>
      <c r="D24" s="18"/>
      <c r="E24" s="19" t="str">
        <f t="shared" si="12"/>
        <v>5</v>
      </c>
      <c r="F24" s="17"/>
      <c r="G24" s="18"/>
      <c r="H24" s="19" t="str">
        <f t="shared" si="13"/>
        <v>5</v>
      </c>
      <c r="I24" s="17"/>
      <c r="J24" s="18"/>
      <c r="K24" s="19" t="str">
        <f t="shared" si="14"/>
        <v>5</v>
      </c>
      <c r="L24" s="17"/>
      <c r="M24" s="18"/>
      <c r="N24" s="19" t="str">
        <f t="shared" si="15"/>
        <v>5</v>
      </c>
      <c r="O24" s="17"/>
      <c r="P24" s="18"/>
      <c r="Q24" s="19" t="str">
        <f t="shared" si="16"/>
        <v>5</v>
      </c>
      <c r="R24" s="17"/>
      <c r="S24" s="18"/>
      <c r="T24" s="19" t="str">
        <f t="shared" si="17"/>
        <v>5</v>
      </c>
      <c r="U24" s="17"/>
      <c r="V24" s="18"/>
      <c r="W24" s="19" t="str">
        <f t="shared" si="18"/>
        <v>5</v>
      </c>
      <c r="X24" s="17"/>
      <c r="Y24" s="18"/>
      <c r="Z24" s="19" t="str">
        <f t="shared" si="19"/>
        <v>5</v>
      </c>
      <c r="AA24" s="17"/>
      <c r="AB24" s="18"/>
      <c r="AC24" s="19" t="str">
        <f t="shared" si="20"/>
        <v>5</v>
      </c>
      <c r="AD24" s="27"/>
      <c r="AE24" s="25"/>
      <c r="AF24" s="19"/>
      <c r="AG24" s="20">
        <f>E24+H24+K24+N24+Q24+T24+W24+Z24+AC24+AF24</f>
        <v>45</v>
      </c>
      <c r="AH24" s="21">
        <f>'26.Spieltag'!AJ24</f>
        <v>682</v>
      </c>
      <c r="AI24" s="28">
        <f>'26.Spieltag'!AK24</f>
        <v>17</v>
      </c>
      <c r="AJ24" s="23">
        <f>AG24+AH24</f>
        <v>727</v>
      </c>
      <c r="AK24" s="24">
        <f t="shared" si="11"/>
        <v>17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76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40" priority="6">
      <formula>($AG8&gt;40)</formula>
    </cfRule>
  </conditionalFormatting>
  <conditionalFormatting sqref="C1 I1 L1 R1 U1 X1 AA1 C3 F3 O3 R3 U3 X3 AA3">
    <cfRule type="cellIs" dxfId="39" priority="3" operator="equal">
      <formula>"Schalke 04"</formula>
    </cfRule>
  </conditionalFormatting>
  <conditionalFormatting sqref="F1 O1 I3 L3">
    <cfRule type="cellIs" dxfId="38" priority="2" operator="equal">
      <formula>"Schalke 04"</formula>
    </cfRule>
  </conditionalFormatting>
  <conditionalFormatting sqref="AG1:AG26 AG28:AG1048576">
    <cfRule type="top10" dxfId="37" priority="1440" rank="3"/>
  </conditionalFormatting>
  <conditionalFormatting sqref="AI8:AI26">
    <cfRule type="colorScale" priority="120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36" priority="767" rank="3"/>
  </conditionalFormatting>
  <pageMargins left="0.19685039370078741" right="0" top="0" bottom="0" header="0.51181102362204722" footer="0.51181102362204722"/>
  <pageSetup paperSize="9" scale="89" orientation="landscape" horizontalDpi="300" verticalDpi="300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>
    <pageSetUpPr fitToPage="1"/>
  </sheetPr>
  <dimension ref="A1:AO104"/>
  <sheetViews>
    <sheetView topLeftCell="B1" workbookViewId="0">
      <selection activeCell="AC8" sqref="E8:AC24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C1" s="16" t="s">
        <v>72</v>
      </c>
      <c r="F1" s="16" t="s">
        <v>74</v>
      </c>
      <c r="I1" s="16" t="s">
        <v>75</v>
      </c>
      <c r="L1" s="16" t="s">
        <v>77</v>
      </c>
      <c r="O1" s="16" t="s">
        <v>79</v>
      </c>
      <c r="R1" s="16" t="s">
        <v>81</v>
      </c>
      <c r="U1" s="16" t="s">
        <v>83</v>
      </c>
      <c r="X1" s="16" t="s">
        <v>85</v>
      </c>
      <c r="AA1" s="16" t="s">
        <v>87</v>
      </c>
      <c r="AD1" s="16"/>
      <c r="AF1" s="65"/>
      <c r="AK1" s="31"/>
    </row>
    <row r="2" spans="1:41" ht="12" x14ac:dyDescent="0.2">
      <c r="B2" s="16"/>
      <c r="F2" s="1"/>
      <c r="AA2" s="13"/>
      <c r="AE2" s="66"/>
      <c r="AF2" s="66"/>
    </row>
    <row r="3" spans="1:41" ht="12" x14ac:dyDescent="0.2">
      <c r="B3" s="16"/>
      <c r="C3" s="16" t="s">
        <v>73</v>
      </c>
      <c r="F3" s="16" t="s">
        <v>67</v>
      </c>
      <c r="I3" s="16" t="s">
        <v>76</v>
      </c>
      <c r="L3" s="16" t="s">
        <v>78</v>
      </c>
      <c r="O3" s="16" t="s">
        <v>80</v>
      </c>
      <c r="R3" s="16" t="s">
        <v>82</v>
      </c>
      <c r="U3" s="16" t="s">
        <v>84</v>
      </c>
      <c r="X3" s="16" t="s">
        <v>86</v>
      </c>
      <c r="AA3" s="16" t="s">
        <v>11</v>
      </c>
      <c r="AD3" s="16"/>
      <c r="AE3" s="65"/>
      <c r="AF3" s="65"/>
    </row>
    <row r="4" spans="1:41" ht="16.5" thickBot="1" x14ac:dyDescent="0.3">
      <c r="A4" s="2" t="s">
        <v>41</v>
      </c>
      <c r="B4" s="16"/>
      <c r="AE4" s="67"/>
      <c r="AF4" s="67"/>
      <c r="AK4" s="44"/>
    </row>
    <row r="5" spans="1:41" ht="13.5" thickBot="1" x14ac:dyDescent="0.25">
      <c r="B5" s="16"/>
      <c r="AE5" s="65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</v>
      </c>
      <c r="B8" s="20" t="str">
        <f>'13.Spieltag'!B8</f>
        <v>Delze1312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9">E8+H8+K8+N8+Q8+T8+W8+Z8+AC8+AF8</f>
        <v>45</v>
      </c>
      <c r="AH8" s="21">
        <f>'27.Spieltag'!AJ8</f>
        <v>876</v>
      </c>
      <c r="AI8" s="28">
        <f>'27.Spieltag'!AK8</f>
        <v>1</v>
      </c>
      <c r="AJ8" s="23">
        <f t="shared" ref="AJ8:AJ19" si="10">AG8+AH8</f>
        <v>921</v>
      </c>
      <c r="AK8" s="24">
        <f t="shared" ref="AK8:AK24" si="11">RANK(AJ8,$AJ$8:$AJ$26)</f>
        <v>1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'13.Spieltag'!B9</f>
        <v>Master1</v>
      </c>
      <c r="C9" s="17"/>
      <c r="D9" s="18"/>
      <c r="E9" s="19" t="str">
        <f t="shared" ref="E9:E24" si="12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4" si="13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4" si="14">IF(OR(EXACT($I$7,I9)*(EXACT($J$7,J9)))=TRUE,$AO$9,IF(($J$7-$I$7=J9-I9),$AO$8,IF(OR(EXACT($I$7&gt;$J$7,I9&gt;J9)*EXACT($I$7=$J$7,I9=J9)*EXACT($I$7&lt;$J$7,I9&lt;J9)),$AO$7,0)))</f>
        <v>5</v>
      </c>
      <c r="L9" s="17"/>
      <c r="M9" s="18"/>
      <c r="N9" s="19" t="str">
        <f t="shared" ref="N9:N24" si="15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4" si="16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4" si="17">IF(OR(EXACT($R$7,R9)*(EXACT($S$7,S9)))=TRUE,$AO$9,IF(($S$7-$R$7=S9-R9),$AO$8,IF(OR(EXACT($R$7&gt;$S$7,R9&gt;S9)*EXACT($R$7=$S$7,R9=S9)*EXACT($R$7&lt;$S$7,R9&lt;S9)),$AO$7,0)))</f>
        <v>5</v>
      </c>
      <c r="U9" s="17"/>
      <c r="V9" s="18"/>
      <c r="W9" s="19" t="str">
        <f t="shared" ref="W9:W24" si="18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4" si="19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4" si="20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9"/>
        <v>45</v>
      </c>
      <c r="AH9" s="21">
        <f>'27.Spieltag'!AJ9</f>
        <v>866</v>
      </c>
      <c r="AI9" s="28">
        <f>'27.Spieltag'!AK9</f>
        <v>2</v>
      </c>
      <c r="AJ9" s="23">
        <f t="shared" si="10"/>
        <v>911</v>
      </c>
      <c r="AK9" s="24">
        <f t="shared" si="11"/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3</v>
      </c>
      <c r="B10" s="20" t="str">
        <f>'13.Spieltag'!B10</f>
        <v>Franzi04</v>
      </c>
      <c r="C10" s="17"/>
      <c r="D10" s="18"/>
      <c r="E10" s="19" t="str">
        <f t="shared" si="12"/>
        <v>5</v>
      </c>
      <c r="F10" s="17"/>
      <c r="G10" s="18"/>
      <c r="H10" s="19" t="str">
        <f t="shared" si="13"/>
        <v>5</v>
      </c>
      <c r="I10" s="17"/>
      <c r="J10" s="18"/>
      <c r="K10" s="19" t="str">
        <f t="shared" si="14"/>
        <v>5</v>
      </c>
      <c r="L10" s="17"/>
      <c r="M10" s="18"/>
      <c r="N10" s="19" t="str">
        <f t="shared" si="15"/>
        <v>5</v>
      </c>
      <c r="O10" s="17"/>
      <c r="P10" s="18"/>
      <c r="Q10" s="19" t="str">
        <f t="shared" si="16"/>
        <v>5</v>
      </c>
      <c r="R10" s="17"/>
      <c r="S10" s="18"/>
      <c r="T10" s="19" t="str">
        <f t="shared" si="17"/>
        <v>5</v>
      </c>
      <c r="U10" s="17"/>
      <c r="V10" s="18"/>
      <c r="W10" s="19" t="str">
        <f t="shared" si="18"/>
        <v>5</v>
      </c>
      <c r="X10" s="17"/>
      <c r="Y10" s="18"/>
      <c r="Z10" s="19" t="str">
        <f t="shared" si="19"/>
        <v>5</v>
      </c>
      <c r="AA10" s="17"/>
      <c r="AB10" s="18"/>
      <c r="AC10" s="19" t="str">
        <f t="shared" si="20"/>
        <v>5</v>
      </c>
      <c r="AD10" s="27"/>
      <c r="AE10" s="25"/>
      <c r="AF10" s="19"/>
      <c r="AG10" s="20">
        <f t="shared" si="9"/>
        <v>45</v>
      </c>
      <c r="AH10" s="21">
        <f>'27.Spieltag'!AJ10</f>
        <v>859</v>
      </c>
      <c r="AI10" s="28">
        <f>'27.Spieltag'!AK10</f>
        <v>3</v>
      </c>
      <c r="AJ10" s="23">
        <f t="shared" si="10"/>
        <v>904</v>
      </c>
      <c r="AK10" s="24">
        <f t="shared" si="11"/>
        <v>3</v>
      </c>
      <c r="AL10" s="72"/>
    </row>
    <row r="11" spans="1:41" ht="24.95" customHeight="1" thickBot="1" x14ac:dyDescent="0.25">
      <c r="A11" s="28">
        <f t="shared" si="0"/>
        <v>4</v>
      </c>
      <c r="B11" s="20" t="str">
        <f>'13.Spieltag'!B11</f>
        <v>Mike04</v>
      </c>
      <c r="C11" s="17"/>
      <c r="D11" s="18"/>
      <c r="E11" s="19" t="str">
        <f t="shared" si="12"/>
        <v>5</v>
      </c>
      <c r="F11" s="17"/>
      <c r="G11" s="18"/>
      <c r="H11" s="19" t="str">
        <f t="shared" si="13"/>
        <v>5</v>
      </c>
      <c r="I11" s="17"/>
      <c r="J11" s="18"/>
      <c r="K11" s="19" t="str">
        <f t="shared" si="14"/>
        <v>5</v>
      </c>
      <c r="L11" s="17"/>
      <c r="M11" s="18"/>
      <c r="N11" s="19" t="str">
        <f t="shared" si="15"/>
        <v>5</v>
      </c>
      <c r="O11" s="17"/>
      <c r="P11" s="18"/>
      <c r="Q11" s="19" t="str">
        <f t="shared" si="16"/>
        <v>5</v>
      </c>
      <c r="R11" s="17"/>
      <c r="S11" s="18"/>
      <c r="T11" s="19" t="str">
        <f t="shared" si="17"/>
        <v>5</v>
      </c>
      <c r="U11" s="17"/>
      <c r="V11" s="18"/>
      <c r="W11" s="19" t="str">
        <f t="shared" si="18"/>
        <v>5</v>
      </c>
      <c r="X11" s="17"/>
      <c r="Y11" s="18"/>
      <c r="Z11" s="19" t="str">
        <f t="shared" si="19"/>
        <v>5</v>
      </c>
      <c r="AA11" s="17"/>
      <c r="AB11" s="18"/>
      <c r="AC11" s="19" t="str">
        <f t="shared" si="20"/>
        <v>5</v>
      </c>
      <c r="AD11" s="27"/>
      <c r="AE11" s="25"/>
      <c r="AF11" s="19"/>
      <c r="AG11" s="20">
        <f t="shared" si="9"/>
        <v>45</v>
      </c>
      <c r="AH11" s="21">
        <f>'27.Spieltag'!AJ11</f>
        <v>858</v>
      </c>
      <c r="AI11" s="28">
        <f>'27.Spieltag'!AK11</f>
        <v>4</v>
      </c>
      <c r="AJ11" s="23">
        <f t="shared" si="10"/>
        <v>903</v>
      </c>
      <c r="AK11" s="24">
        <f t="shared" si="11"/>
        <v>4</v>
      </c>
      <c r="AL11" s="1"/>
    </row>
    <row r="12" spans="1:41" ht="24.95" customHeight="1" thickBot="1" x14ac:dyDescent="0.25">
      <c r="A12" s="28">
        <f t="shared" si="0"/>
        <v>5</v>
      </c>
      <c r="B12" s="20" t="str">
        <f>'13.Spieltag'!B12</f>
        <v>Tanja04</v>
      </c>
      <c r="C12" s="17"/>
      <c r="D12" s="18"/>
      <c r="E12" s="19" t="str">
        <f t="shared" si="12"/>
        <v>5</v>
      </c>
      <c r="F12" s="17"/>
      <c r="G12" s="18"/>
      <c r="H12" s="19" t="str">
        <f t="shared" si="13"/>
        <v>5</v>
      </c>
      <c r="I12" s="17"/>
      <c r="J12" s="18"/>
      <c r="K12" s="19" t="str">
        <f t="shared" si="14"/>
        <v>5</v>
      </c>
      <c r="L12" s="17"/>
      <c r="M12" s="18"/>
      <c r="N12" s="19" t="str">
        <f t="shared" si="15"/>
        <v>5</v>
      </c>
      <c r="O12" s="17"/>
      <c r="P12" s="18"/>
      <c r="Q12" s="19" t="str">
        <f t="shared" si="16"/>
        <v>5</v>
      </c>
      <c r="R12" s="17"/>
      <c r="S12" s="18"/>
      <c r="T12" s="19" t="str">
        <f t="shared" si="17"/>
        <v>5</v>
      </c>
      <c r="U12" s="17"/>
      <c r="V12" s="18"/>
      <c r="W12" s="19" t="str">
        <f t="shared" si="18"/>
        <v>5</v>
      </c>
      <c r="X12" s="17"/>
      <c r="Y12" s="18"/>
      <c r="Z12" s="19" t="str">
        <f t="shared" si="19"/>
        <v>5</v>
      </c>
      <c r="AA12" s="17"/>
      <c r="AB12" s="18"/>
      <c r="AC12" s="19" t="str">
        <f t="shared" si="20"/>
        <v>5</v>
      </c>
      <c r="AD12" s="26"/>
      <c r="AE12" s="25"/>
      <c r="AF12" s="19"/>
      <c r="AG12" s="20">
        <f t="shared" si="9"/>
        <v>45</v>
      </c>
      <c r="AH12" s="21">
        <f>'27.Spieltag'!AJ12</f>
        <v>856</v>
      </c>
      <c r="AI12" s="28">
        <f>'27.Spieltag'!AK12</f>
        <v>5</v>
      </c>
      <c r="AJ12" s="23">
        <f t="shared" si="10"/>
        <v>901</v>
      </c>
      <c r="AK12" s="24">
        <f t="shared" si="11"/>
        <v>5</v>
      </c>
      <c r="AL12" s="1"/>
    </row>
    <row r="13" spans="1:41" ht="24.95" customHeight="1" thickBot="1" x14ac:dyDescent="0.25">
      <c r="A13" s="28">
        <f t="shared" si="0"/>
        <v>6</v>
      </c>
      <c r="B13" s="78" t="str">
        <f>'13.Spieltag'!B13</f>
        <v>shiny</v>
      </c>
      <c r="C13" s="17"/>
      <c r="D13" s="18"/>
      <c r="E13" s="19" t="str">
        <f t="shared" si="12"/>
        <v>5</v>
      </c>
      <c r="F13" s="17"/>
      <c r="G13" s="18"/>
      <c r="H13" s="19" t="str">
        <f t="shared" si="13"/>
        <v>5</v>
      </c>
      <c r="I13" s="17"/>
      <c r="J13" s="18"/>
      <c r="K13" s="19" t="str">
        <f t="shared" si="14"/>
        <v>5</v>
      </c>
      <c r="L13" s="17"/>
      <c r="M13" s="18"/>
      <c r="N13" s="19" t="str">
        <f t="shared" si="15"/>
        <v>5</v>
      </c>
      <c r="O13" s="17"/>
      <c r="P13" s="18"/>
      <c r="Q13" s="19" t="str">
        <f t="shared" si="16"/>
        <v>5</v>
      </c>
      <c r="R13" s="17"/>
      <c r="S13" s="18"/>
      <c r="T13" s="19" t="str">
        <f t="shared" si="17"/>
        <v>5</v>
      </c>
      <c r="U13" s="17"/>
      <c r="V13" s="18"/>
      <c r="W13" s="19" t="str">
        <f t="shared" si="18"/>
        <v>5</v>
      </c>
      <c r="X13" s="17"/>
      <c r="Y13" s="18"/>
      <c r="Z13" s="19" t="str">
        <f t="shared" si="19"/>
        <v>5</v>
      </c>
      <c r="AA13" s="17"/>
      <c r="AB13" s="18"/>
      <c r="AC13" s="19" t="str">
        <f t="shared" si="20"/>
        <v>5</v>
      </c>
      <c r="AD13" s="27"/>
      <c r="AE13" s="25"/>
      <c r="AF13" s="19"/>
      <c r="AG13" s="20">
        <f t="shared" si="9"/>
        <v>45</v>
      </c>
      <c r="AH13" s="21">
        <f>'27.Spieltag'!AJ13</f>
        <v>855</v>
      </c>
      <c r="AI13" s="28">
        <f>'27.Spieltag'!AK13</f>
        <v>6</v>
      </c>
      <c r="AJ13" s="23">
        <f t="shared" si="10"/>
        <v>900</v>
      </c>
      <c r="AK13" s="24">
        <f t="shared" si="11"/>
        <v>6</v>
      </c>
      <c r="AL13" s="1"/>
    </row>
    <row r="14" spans="1:41" ht="24.95" customHeight="1" thickBot="1" x14ac:dyDescent="0.25">
      <c r="A14" s="28">
        <f t="shared" si="0"/>
        <v>7</v>
      </c>
      <c r="B14" s="20" t="str">
        <f>'13.Spieltag'!B14</f>
        <v>UltraGE</v>
      </c>
      <c r="C14" s="17"/>
      <c r="D14" s="18"/>
      <c r="E14" s="19" t="str">
        <f t="shared" si="12"/>
        <v>5</v>
      </c>
      <c r="F14" s="17"/>
      <c r="G14" s="18"/>
      <c r="H14" s="19" t="str">
        <f t="shared" si="13"/>
        <v>5</v>
      </c>
      <c r="I14" s="17"/>
      <c r="J14" s="18"/>
      <c r="K14" s="19" t="str">
        <f t="shared" si="14"/>
        <v>5</v>
      </c>
      <c r="L14" s="17"/>
      <c r="M14" s="18"/>
      <c r="N14" s="19" t="str">
        <f t="shared" si="15"/>
        <v>5</v>
      </c>
      <c r="O14" s="17"/>
      <c r="P14" s="18"/>
      <c r="Q14" s="19" t="str">
        <f t="shared" si="16"/>
        <v>5</v>
      </c>
      <c r="R14" s="17"/>
      <c r="S14" s="18"/>
      <c r="T14" s="19" t="str">
        <f t="shared" si="17"/>
        <v>5</v>
      </c>
      <c r="U14" s="17"/>
      <c r="V14" s="18"/>
      <c r="W14" s="19" t="str">
        <f t="shared" si="18"/>
        <v>5</v>
      </c>
      <c r="X14" s="17"/>
      <c r="Y14" s="18"/>
      <c r="Z14" s="19" t="str">
        <f t="shared" si="19"/>
        <v>5</v>
      </c>
      <c r="AA14" s="17"/>
      <c r="AB14" s="18"/>
      <c r="AC14" s="19" t="str">
        <f t="shared" si="20"/>
        <v>5</v>
      </c>
      <c r="AD14" s="27"/>
      <c r="AE14" s="25"/>
      <c r="AF14" s="19"/>
      <c r="AG14" s="20">
        <f t="shared" si="9"/>
        <v>45</v>
      </c>
      <c r="AH14" s="21">
        <f>'27.Spieltag'!AJ14</f>
        <v>854</v>
      </c>
      <c r="AI14" s="28">
        <f>'27.Spieltag'!AK14</f>
        <v>7</v>
      </c>
      <c r="AJ14" s="23">
        <f t="shared" si="10"/>
        <v>899</v>
      </c>
      <c r="AK14" s="24">
        <f t="shared" si="11"/>
        <v>7</v>
      </c>
      <c r="AL14" s="1"/>
    </row>
    <row r="15" spans="1:41" ht="24.95" customHeight="1" thickBot="1" x14ac:dyDescent="0.25">
      <c r="A15" s="28">
        <f t="shared" si="0"/>
        <v>8</v>
      </c>
      <c r="B15" s="20" t="str">
        <f>'13.Spieltag'!B15</f>
        <v>Reinhold</v>
      </c>
      <c r="C15" s="17"/>
      <c r="D15" s="18"/>
      <c r="E15" s="19" t="str">
        <f t="shared" si="12"/>
        <v>5</v>
      </c>
      <c r="F15" s="17"/>
      <c r="G15" s="18"/>
      <c r="H15" s="19" t="str">
        <f t="shared" si="13"/>
        <v>5</v>
      </c>
      <c r="I15" s="17"/>
      <c r="J15" s="18"/>
      <c r="K15" s="19" t="str">
        <f t="shared" si="14"/>
        <v>5</v>
      </c>
      <c r="L15" s="17"/>
      <c r="M15" s="18"/>
      <c r="N15" s="19" t="str">
        <f t="shared" si="15"/>
        <v>5</v>
      </c>
      <c r="O15" s="17"/>
      <c r="P15" s="18"/>
      <c r="Q15" s="19" t="str">
        <f t="shared" si="16"/>
        <v>5</v>
      </c>
      <c r="R15" s="17"/>
      <c r="S15" s="18"/>
      <c r="T15" s="19" t="str">
        <f t="shared" si="17"/>
        <v>5</v>
      </c>
      <c r="U15" s="17"/>
      <c r="V15" s="18"/>
      <c r="W15" s="19" t="str">
        <f t="shared" si="18"/>
        <v>5</v>
      </c>
      <c r="X15" s="17"/>
      <c r="Y15" s="18"/>
      <c r="Z15" s="19" t="str">
        <f t="shared" si="19"/>
        <v>5</v>
      </c>
      <c r="AA15" s="17"/>
      <c r="AB15" s="18"/>
      <c r="AC15" s="19" t="str">
        <f t="shared" si="20"/>
        <v>5</v>
      </c>
      <c r="AD15" s="27"/>
      <c r="AE15" s="25"/>
      <c r="AF15" s="19"/>
      <c r="AG15" s="20">
        <f t="shared" si="9"/>
        <v>45</v>
      </c>
      <c r="AH15" s="21">
        <f>'27.Spieltag'!AJ15</f>
        <v>848</v>
      </c>
      <c r="AI15" s="28">
        <f>'27.Spieltag'!AK15</f>
        <v>8</v>
      </c>
      <c r="AJ15" s="23">
        <f t="shared" si="10"/>
        <v>893</v>
      </c>
      <c r="AK15" s="24">
        <f t="shared" si="11"/>
        <v>8</v>
      </c>
      <c r="AL15" s="1"/>
    </row>
    <row r="16" spans="1:41" ht="24.95" customHeight="1" thickBot="1" x14ac:dyDescent="0.25">
      <c r="A16" s="28">
        <f t="shared" si="0"/>
        <v>9</v>
      </c>
      <c r="B16" s="20" t="str">
        <f>'13.Spieltag'!B16</f>
        <v>Ricardo04</v>
      </c>
      <c r="C16" s="17"/>
      <c r="D16" s="18"/>
      <c r="E16" s="19" t="str">
        <f t="shared" si="12"/>
        <v>5</v>
      </c>
      <c r="F16" s="17"/>
      <c r="G16" s="18"/>
      <c r="H16" s="19" t="str">
        <f t="shared" si="13"/>
        <v>5</v>
      </c>
      <c r="I16" s="17"/>
      <c r="J16" s="18"/>
      <c r="K16" s="19" t="str">
        <f t="shared" si="14"/>
        <v>5</v>
      </c>
      <c r="L16" s="17"/>
      <c r="M16" s="18"/>
      <c r="N16" s="19" t="str">
        <f t="shared" si="15"/>
        <v>5</v>
      </c>
      <c r="O16" s="17"/>
      <c r="P16" s="18"/>
      <c r="Q16" s="19" t="str">
        <f t="shared" si="16"/>
        <v>5</v>
      </c>
      <c r="R16" s="17"/>
      <c r="S16" s="18"/>
      <c r="T16" s="19" t="str">
        <f t="shared" si="17"/>
        <v>5</v>
      </c>
      <c r="U16" s="17"/>
      <c r="V16" s="18"/>
      <c r="W16" s="19" t="str">
        <f t="shared" si="18"/>
        <v>5</v>
      </c>
      <c r="X16" s="17"/>
      <c r="Y16" s="18"/>
      <c r="Z16" s="19" t="str">
        <f t="shared" si="19"/>
        <v>5</v>
      </c>
      <c r="AA16" s="17"/>
      <c r="AB16" s="18"/>
      <c r="AC16" s="19" t="str">
        <f t="shared" si="20"/>
        <v>5</v>
      </c>
      <c r="AD16" s="27"/>
      <c r="AE16" s="25"/>
      <c r="AF16" s="19"/>
      <c r="AG16" s="20">
        <f t="shared" si="9"/>
        <v>45</v>
      </c>
      <c r="AH16" s="21">
        <f>'27.Spieltag'!AJ16</f>
        <v>847</v>
      </c>
      <c r="AI16" s="28">
        <f>'27.Spieltag'!AK16</f>
        <v>9</v>
      </c>
      <c r="AJ16" s="23">
        <f t="shared" si="10"/>
        <v>892</v>
      </c>
      <c r="AK16" s="24">
        <f t="shared" si="11"/>
        <v>9</v>
      </c>
      <c r="AL16" s="1"/>
    </row>
    <row r="17" spans="1:38" ht="24.95" customHeight="1" thickBot="1" x14ac:dyDescent="0.25">
      <c r="A17" s="28">
        <f t="shared" si="0"/>
        <v>10</v>
      </c>
      <c r="B17" s="20" t="str">
        <f>'13.Spieltag'!B17</f>
        <v>FlorianS04</v>
      </c>
      <c r="C17" s="17"/>
      <c r="D17" s="18"/>
      <c r="E17" s="19" t="str">
        <f t="shared" si="12"/>
        <v>5</v>
      </c>
      <c r="F17" s="17"/>
      <c r="G17" s="18"/>
      <c r="H17" s="19" t="str">
        <f t="shared" si="13"/>
        <v>5</v>
      </c>
      <c r="I17" s="17"/>
      <c r="J17" s="18"/>
      <c r="K17" s="19" t="str">
        <f t="shared" si="14"/>
        <v>5</v>
      </c>
      <c r="L17" s="17"/>
      <c r="M17" s="18"/>
      <c r="N17" s="19" t="str">
        <f t="shared" si="15"/>
        <v>5</v>
      </c>
      <c r="O17" s="17"/>
      <c r="P17" s="18"/>
      <c r="Q17" s="19" t="str">
        <f t="shared" si="16"/>
        <v>5</v>
      </c>
      <c r="R17" s="17"/>
      <c r="S17" s="18"/>
      <c r="T17" s="19" t="str">
        <f t="shared" si="17"/>
        <v>5</v>
      </c>
      <c r="U17" s="17"/>
      <c r="V17" s="18"/>
      <c r="W17" s="19" t="str">
        <f t="shared" si="18"/>
        <v>5</v>
      </c>
      <c r="X17" s="17"/>
      <c r="Y17" s="18"/>
      <c r="Z17" s="19" t="str">
        <f t="shared" si="19"/>
        <v>5</v>
      </c>
      <c r="AA17" s="17"/>
      <c r="AB17" s="18"/>
      <c r="AC17" s="19" t="str">
        <f t="shared" si="20"/>
        <v>5</v>
      </c>
      <c r="AD17" s="27"/>
      <c r="AE17" s="25"/>
      <c r="AF17" s="19"/>
      <c r="AG17" s="20">
        <f t="shared" si="9"/>
        <v>45</v>
      </c>
      <c r="AH17" s="21">
        <f>'27.Spieltag'!AJ17</f>
        <v>846</v>
      </c>
      <c r="AI17" s="28">
        <f>'27.Spieltag'!AK17</f>
        <v>10</v>
      </c>
      <c r="AJ17" s="23">
        <f t="shared" si="10"/>
        <v>891</v>
      </c>
      <c r="AK17" s="24">
        <f t="shared" si="11"/>
        <v>10</v>
      </c>
      <c r="AL17" s="1"/>
    </row>
    <row r="18" spans="1:38" ht="24.95" customHeight="1" thickBot="1" x14ac:dyDescent="0.25">
      <c r="A18" s="28">
        <f t="shared" si="0"/>
        <v>11</v>
      </c>
      <c r="B18" s="20" t="str">
        <f>'13.Spieltag'!B18</f>
        <v>Lola04</v>
      </c>
      <c r="C18" s="17"/>
      <c r="D18" s="18"/>
      <c r="E18" s="19" t="str">
        <f t="shared" si="12"/>
        <v>5</v>
      </c>
      <c r="F18" s="17"/>
      <c r="G18" s="18"/>
      <c r="H18" s="19" t="str">
        <f t="shared" si="13"/>
        <v>5</v>
      </c>
      <c r="I18" s="17"/>
      <c r="J18" s="18"/>
      <c r="K18" s="19" t="str">
        <f t="shared" si="14"/>
        <v>5</v>
      </c>
      <c r="L18" s="17"/>
      <c r="M18" s="18"/>
      <c r="N18" s="19" t="str">
        <f t="shared" si="15"/>
        <v>5</v>
      </c>
      <c r="O18" s="17"/>
      <c r="P18" s="18"/>
      <c r="Q18" s="19" t="str">
        <f t="shared" si="16"/>
        <v>5</v>
      </c>
      <c r="R18" s="17"/>
      <c r="S18" s="18"/>
      <c r="T18" s="19" t="str">
        <f t="shared" si="17"/>
        <v>5</v>
      </c>
      <c r="U18" s="17"/>
      <c r="V18" s="18"/>
      <c r="W18" s="19" t="str">
        <f t="shared" si="18"/>
        <v>5</v>
      </c>
      <c r="X18" s="17"/>
      <c r="Y18" s="18"/>
      <c r="Z18" s="19" t="str">
        <f t="shared" si="19"/>
        <v>5</v>
      </c>
      <c r="AA18" s="17"/>
      <c r="AB18" s="18"/>
      <c r="AC18" s="19" t="str">
        <f t="shared" si="20"/>
        <v>5</v>
      </c>
      <c r="AD18" s="27"/>
      <c r="AE18" s="25"/>
      <c r="AF18" s="19"/>
      <c r="AG18" s="20">
        <f t="shared" si="9"/>
        <v>45</v>
      </c>
      <c r="AH18" s="21">
        <f>'27.Spieltag'!AJ18</f>
        <v>841</v>
      </c>
      <c r="AI18" s="28">
        <f>'27.Spieltag'!AK18</f>
        <v>11</v>
      </c>
      <c r="AJ18" s="23">
        <f t="shared" si="10"/>
        <v>886</v>
      </c>
      <c r="AK18" s="24">
        <f t="shared" si="11"/>
        <v>11</v>
      </c>
      <c r="AL18" s="1"/>
    </row>
    <row r="19" spans="1:38" ht="24.95" customHeight="1" thickBot="1" x14ac:dyDescent="0.25">
      <c r="A19" s="28">
        <f t="shared" si="0"/>
        <v>12</v>
      </c>
      <c r="B19" s="20" t="str">
        <f>'13.Spieltag'!B19</f>
        <v>schmiddi04</v>
      </c>
      <c r="C19" s="17"/>
      <c r="D19" s="18"/>
      <c r="E19" s="19" t="str">
        <f t="shared" si="12"/>
        <v>5</v>
      </c>
      <c r="F19" s="17"/>
      <c r="G19" s="18"/>
      <c r="H19" s="19" t="str">
        <f t="shared" si="13"/>
        <v>5</v>
      </c>
      <c r="I19" s="17"/>
      <c r="J19" s="18"/>
      <c r="K19" s="19" t="str">
        <f t="shared" si="14"/>
        <v>5</v>
      </c>
      <c r="L19" s="17"/>
      <c r="M19" s="18"/>
      <c r="N19" s="19" t="str">
        <f t="shared" si="15"/>
        <v>5</v>
      </c>
      <c r="O19" s="17"/>
      <c r="P19" s="18"/>
      <c r="Q19" s="19" t="str">
        <f t="shared" si="16"/>
        <v>5</v>
      </c>
      <c r="R19" s="17"/>
      <c r="S19" s="18"/>
      <c r="T19" s="19" t="str">
        <f t="shared" si="17"/>
        <v>5</v>
      </c>
      <c r="U19" s="17"/>
      <c r="V19" s="18"/>
      <c r="W19" s="19" t="str">
        <f t="shared" si="18"/>
        <v>5</v>
      </c>
      <c r="X19" s="17"/>
      <c r="Y19" s="18"/>
      <c r="Z19" s="19" t="str">
        <f t="shared" si="19"/>
        <v>5</v>
      </c>
      <c r="AA19" s="17"/>
      <c r="AB19" s="18"/>
      <c r="AC19" s="19" t="str">
        <f t="shared" si="20"/>
        <v>5</v>
      </c>
      <c r="AD19" s="27"/>
      <c r="AE19" s="25"/>
      <c r="AF19" s="19"/>
      <c r="AG19" s="20">
        <f t="shared" si="9"/>
        <v>45</v>
      </c>
      <c r="AH19" s="21">
        <f>'27.Spieltag'!AJ19</f>
        <v>840</v>
      </c>
      <c r="AI19" s="28">
        <f>'27.Spieltag'!AK19</f>
        <v>12</v>
      </c>
      <c r="AJ19" s="23">
        <f t="shared" si="10"/>
        <v>885</v>
      </c>
      <c r="AK19" s="24">
        <f t="shared" si="11"/>
        <v>12</v>
      </c>
      <c r="AL19" s="1"/>
    </row>
    <row r="20" spans="1:38" ht="24.95" customHeight="1" thickBot="1" x14ac:dyDescent="0.25">
      <c r="A20" s="28">
        <f>AK20</f>
        <v>12</v>
      </c>
      <c r="B20" s="20" t="str">
        <f>'13.Spieltag'!B20</f>
        <v>Thomas Bülles</v>
      </c>
      <c r="C20" s="17"/>
      <c r="D20" s="18"/>
      <c r="E20" s="19" t="str">
        <f t="shared" si="12"/>
        <v>5</v>
      </c>
      <c r="F20" s="17"/>
      <c r="G20" s="18"/>
      <c r="H20" s="19" t="str">
        <f t="shared" si="13"/>
        <v>5</v>
      </c>
      <c r="I20" s="17"/>
      <c r="J20" s="18"/>
      <c r="K20" s="19" t="str">
        <f t="shared" si="14"/>
        <v>5</v>
      </c>
      <c r="L20" s="17"/>
      <c r="M20" s="18"/>
      <c r="N20" s="19" t="str">
        <f t="shared" si="15"/>
        <v>5</v>
      </c>
      <c r="O20" s="17"/>
      <c r="P20" s="18"/>
      <c r="Q20" s="19" t="str">
        <f t="shared" si="16"/>
        <v>5</v>
      </c>
      <c r="R20" s="17"/>
      <c r="S20" s="18"/>
      <c r="T20" s="19" t="str">
        <f t="shared" si="17"/>
        <v>5</v>
      </c>
      <c r="U20" s="17"/>
      <c r="V20" s="18"/>
      <c r="W20" s="19" t="str">
        <f t="shared" si="18"/>
        <v>5</v>
      </c>
      <c r="X20" s="17"/>
      <c r="Y20" s="18"/>
      <c r="Z20" s="19" t="str">
        <f t="shared" si="19"/>
        <v>5</v>
      </c>
      <c r="AA20" s="17"/>
      <c r="AB20" s="18"/>
      <c r="AC20" s="19" t="str">
        <f t="shared" si="20"/>
        <v>5</v>
      </c>
      <c r="AD20" s="27"/>
      <c r="AE20" s="25"/>
      <c r="AF20" s="19"/>
      <c r="AG20" s="20">
        <f>E20+H20+K20+N20+Q20+T20+W20+Z20+AC20+AF20</f>
        <v>45</v>
      </c>
      <c r="AH20" s="21">
        <f>'27.Spieltag'!AJ20</f>
        <v>840</v>
      </c>
      <c r="AI20" s="28">
        <f>'27.Spieltag'!AK20</f>
        <v>12</v>
      </c>
      <c r="AJ20" s="23">
        <f>AG20+AH20</f>
        <v>885</v>
      </c>
      <c r="AK20" s="24">
        <f t="shared" si="11"/>
        <v>12</v>
      </c>
      <c r="AL20" s="1"/>
    </row>
    <row r="21" spans="1:38" ht="24.95" customHeight="1" thickBot="1" x14ac:dyDescent="0.25">
      <c r="A21" s="28">
        <f>AK21</f>
        <v>14</v>
      </c>
      <c r="B21" s="20" t="str">
        <f>'13.Spieltag'!B21</f>
        <v>atschi91</v>
      </c>
      <c r="C21" s="17"/>
      <c r="D21" s="18"/>
      <c r="E21" s="19" t="str">
        <f t="shared" si="12"/>
        <v>5</v>
      </c>
      <c r="F21" s="17"/>
      <c r="G21" s="18"/>
      <c r="H21" s="19" t="str">
        <f t="shared" si="13"/>
        <v>5</v>
      </c>
      <c r="I21" s="17"/>
      <c r="J21" s="18"/>
      <c r="K21" s="19" t="str">
        <f t="shared" si="14"/>
        <v>5</v>
      </c>
      <c r="L21" s="17"/>
      <c r="M21" s="18"/>
      <c r="N21" s="19" t="str">
        <f t="shared" si="15"/>
        <v>5</v>
      </c>
      <c r="O21" s="17"/>
      <c r="P21" s="18"/>
      <c r="Q21" s="19" t="str">
        <f t="shared" si="16"/>
        <v>5</v>
      </c>
      <c r="R21" s="17"/>
      <c r="S21" s="18"/>
      <c r="T21" s="19" t="str">
        <f t="shared" si="17"/>
        <v>5</v>
      </c>
      <c r="U21" s="17"/>
      <c r="V21" s="18"/>
      <c r="W21" s="19" t="str">
        <f t="shared" si="18"/>
        <v>5</v>
      </c>
      <c r="X21" s="17"/>
      <c r="Y21" s="18"/>
      <c r="Z21" s="19" t="str">
        <f t="shared" si="19"/>
        <v>5</v>
      </c>
      <c r="AA21" s="17"/>
      <c r="AB21" s="18"/>
      <c r="AC21" s="19" t="str">
        <f t="shared" si="20"/>
        <v>5</v>
      </c>
      <c r="AD21" s="27"/>
      <c r="AE21" s="25"/>
      <c r="AF21" s="19"/>
      <c r="AG21" s="20">
        <f>E21+H21+K21+N21+Q21+T21+W21+Z21+AC21+AF21</f>
        <v>45</v>
      </c>
      <c r="AH21" s="21">
        <f>'27.Spieltag'!AJ21</f>
        <v>832</v>
      </c>
      <c r="AI21" s="28">
        <f>'27.Spieltag'!AK21</f>
        <v>14</v>
      </c>
      <c r="AJ21" s="23">
        <f>AG21+AH21</f>
        <v>877</v>
      </c>
      <c r="AK21" s="24">
        <f t="shared" si="11"/>
        <v>14</v>
      </c>
      <c r="AL21" s="1"/>
    </row>
    <row r="22" spans="1:38" ht="24.95" customHeight="1" thickBot="1" x14ac:dyDescent="0.25">
      <c r="A22" s="28">
        <f>AK22</f>
        <v>15</v>
      </c>
      <c r="B22" s="20" t="str">
        <f>'13.Spieltag'!B22</f>
        <v>jupp04</v>
      </c>
      <c r="C22" s="17"/>
      <c r="D22" s="18"/>
      <c r="E22" s="19" t="str">
        <f t="shared" si="12"/>
        <v>5</v>
      </c>
      <c r="F22" s="17"/>
      <c r="G22" s="18"/>
      <c r="H22" s="19" t="str">
        <f t="shared" si="13"/>
        <v>5</v>
      </c>
      <c r="I22" s="17"/>
      <c r="J22" s="18"/>
      <c r="K22" s="19" t="str">
        <f t="shared" si="14"/>
        <v>5</v>
      </c>
      <c r="L22" s="17"/>
      <c r="M22" s="18"/>
      <c r="N22" s="19" t="str">
        <f t="shared" si="15"/>
        <v>5</v>
      </c>
      <c r="O22" s="17"/>
      <c r="P22" s="18"/>
      <c r="Q22" s="19" t="str">
        <f t="shared" si="16"/>
        <v>5</v>
      </c>
      <c r="R22" s="17"/>
      <c r="S22" s="18"/>
      <c r="T22" s="19" t="str">
        <f t="shared" si="17"/>
        <v>5</v>
      </c>
      <c r="U22" s="17"/>
      <c r="V22" s="18"/>
      <c r="W22" s="19" t="str">
        <f t="shared" si="18"/>
        <v>5</v>
      </c>
      <c r="X22" s="17"/>
      <c r="Y22" s="18"/>
      <c r="Z22" s="19" t="str">
        <f t="shared" si="19"/>
        <v>5</v>
      </c>
      <c r="AA22" s="17"/>
      <c r="AB22" s="18"/>
      <c r="AC22" s="19" t="str">
        <f t="shared" si="20"/>
        <v>5</v>
      </c>
      <c r="AD22" s="27"/>
      <c r="AE22" s="25"/>
      <c r="AF22" s="19"/>
      <c r="AG22" s="20">
        <f>E22+H22+K22+N22+Q22+T22+W22+Z22+AC22+AF22</f>
        <v>45</v>
      </c>
      <c r="AH22" s="21">
        <f>'27.Spieltag'!AJ22</f>
        <v>821</v>
      </c>
      <c r="AI22" s="28">
        <f>'27.Spieltag'!AK22</f>
        <v>15</v>
      </c>
      <c r="AJ22" s="23">
        <f>AG22+AH22</f>
        <v>866</v>
      </c>
      <c r="AK22" s="24">
        <f t="shared" si="11"/>
        <v>15</v>
      </c>
      <c r="AL22" s="1"/>
    </row>
    <row r="23" spans="1:38" ht="24.95" customHeight="1" thickBot="1" x14ac:dyDescent="0.25">
      <c r="A23" s="28">
        <f>AK23</f>
        <v>16</v>
      </c>
      <c r="B23" s="78" t="str">
        <f>'13.Spieltag'!B23</f>
        <v>Nico1904</v>
      </c>
      <c r="C23" s="17"/>
      <c r="D23" s="18"/>
      <c r="E23" s="19" t="str">
        <f t="shared" si="12"/>
        <v>5</v>
      </c>
      <c r="F23" s="17"/>
      <c r="G23" s="18"/>
      <c r="H23" s="19" t="str">
        <f t="shared" si="13"/>
        <v>5</v>
      </c>
      <c r="I23" s="17"/>
      <c r="J23" s="18"/>
      <c r="K23" s="19" t="str">
        <f t="shared" si="14"/>
        <v>5</v>
      </c>
      <c r="L23" s="17"/>
      <c r="M23" s="18"/>
      <c r="N23" s="19" t="str">
        <f t="shared" si="15"/>
        <v>5</v>
      </c>
      <c r="O23" s="17"/>
      <c r="P23" s="18"/>
      <c r="Q23" s="19" t="str">
        <f t="shared" si="16"/>
        <v>5</v>
      </c>
      <c r="R23" s="17"/>
      <c r="S23" s="18"/>
      <c r="T23" s="19" t="str">
        <f t="shared" si="17"/>
        <v>5</v>
      </c>
      <c r="U23" s="17"/>
      <c r="V23" s="18"/>
      <c r="W23" s="19" t="str">
        <f t="shared" si="18"/>
        <v>5</v>
      </c>
      <c r="X23" s="17"/>
      <c r="Y23" s="18"/>
      <c r="Z23" s="19" t="str">
        <f t="shared" si="19"/>
        <v>5</v>
      </c>
      <c r="AA23" s="17"/>
      <c r="AB23" s="18"/>
      <c r="AC23" s="19" t="str">
        <f t="shared" si="20"/>
        <v>5</v>
      </c>
      <c r="AD23" s="27"/>
      <c r="AE23" s="25"/>
      <c r="AF23" s="19"/>
      <c r="AG23" s="20">
        <f>E23+H23+K23+N23+Q23+T23+W23+Z23+AC23+AF23</f>
        <v>45</v>
      </c>
      <c r="AH23" s="21">
        <f>'27.Spieltag'!AJ23</f>
        <v>775</v>
      </c>
      <c r="AI23" s="28">
        <f>'27.Spieltag'!AK23</f>
        <v>16</v>
      </c>
      <c r="AJ23" s="23">
        <f>AG23+AH23</f>
        <v>820</v>
      </c>
      <c r="AK23" s="24">
        <f t="shared" si="11"/>
        <v>16</v>
      </c>
      <c r="AL23" s="1"/>
    </row>
    <row r="24" spans="1:38" ht="24.95" customHeight="1" thickBot="1" x14ac:dyDescent="0.25">
      <c r="A24" s="28">
        <f>AK24</f>
        <v>17</v>
      </c>
      <c r="B24" s="20" t="str">
        <f>'13.Spieltag'!B24</f>
        <v>Schalt04</v>
      </c>
      <c r="C24" s="17"/>
      <c r="D24" s="18"/>
      <c r="E24" s="19" t="str">
        <f t="shared" si="12"/>
        <v>5</v>
      </c>
      <c r="F24" s="17"/>
      <c r="G24" s="18"/>
      <c r="H24" s="19" t="str">
        <f t="shared" si="13"/>
        <v>5</v>
      </c>
      <c r="I24" s="17"/>
      <c r="J24" s="18"/>
      <c r="K24" s="19" t="str">
        <f t="shared" si="14"/>
        <v>5</v>
      </c>
      <c r="L24" s="17"/>
      <c r="M24" s="18"/>
      <c r="N24" s="19" t="str">
        <f t="shared" si="15"/>
        <v>5</v>
      </c>
      <c r="O24" s="17"/>
      <c r="P24" s="18"/>
      <c r="Q24" s="19" t="str">
        <f t="shared" si="16"/>
        <v>5</v>
      </c>
      <c r="R24" s="17"/>
      <c r="S24" s="18"/>
      <c r="T24" s="19" t="str">
        <f t="shared" si="17"/>
        <v>5</v>
      </c>
      <c r="U24" s="17"/>
      <c r="V24" s="18"/>
      <c r="W24" s="19" t="str">
        <f t="shared" si="18"/>
        <v>5</v>
      </c>
      <c r="X24" s="17"/>
      <c r="Y24" s="18"/>
      <c r="Z24" s="19" t="str">
        <f t="shared" si="19"/>
        <v>5</v>
      </c>
      <c r="AA24" s="17"/>
      <c r="AB24" s="18"/>
      <c r="AC24" s="19" t="str">
        <f t="shared" si="20"/>
        <v>5</v>
      </c>
      <c r="AD24" s="27"/>
      <c r="AE24" s="25"/>
      <c r="AF24" s="19"/>
      <c r="AG24" s="20">
        <f>E24+H24+K24+N24+Q24+T24+W24+Z24+AC24+AF24</f>
        <v>45</v>
      </c>
      <c r="AH24" s="21">
        <f>'27.Spieltag'!AJ24</f>
        <v>727</v>
      </c>
      <c r="AI24" s="28">
        <f>'27.Spieltag'!AK24</f>
        <v>17</v>
      </c>
      <c r="AJ24" s="23">
        <f>AG24+AH24</f>
        <v>772</v>
      </c>
      <c r="AK24" s="24">
        <f t="shared" si="11"/>
        <v>17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74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35" priority="6">
      <formula>($AG8&gt;40)</formula>
    </cfRule>
  </conditionalFormatting>
  <conditionalFormatting sqref="C1 R1 U1 X1 AA1 C3 F3 I3 L3 O3 R3 U3 X3 AA3">
    <cfRule type="cellIs" dxfId="34" priority="3" operator="equal">
      <formula>"Schalke 04"</formula>
    </cfRule>
  </conditionalFormatting>
  <conditionalFormatting sqref="F1 I1 L1 O1">
    <cfRule type="cellIs" dxfId="33" priority="2" operator="equal">
      <formula>"Schalke 04"</formula>
    </cfRule>
  </conditionalFormatting>
  <conditionalFormatting sqref="AG1:AG26 AG28:AG1048576">
    <cfRule type="top10" dxfId="32" priority="1435" rank="3"/>
  </conditionalFormatting>
  <conditionalFormatting sqref="AI8:AI26">
    <cfRule type="colorScale" priority="118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31" priority="750" rank="3"/>
  </conditionalFormatting>
  <pageMargins left="0.19685039370078741" right="0" top="0" bottom="0" header="0.51181102362204722" footer="0.51181102362204722"/>
  <pageSetup paperSize="9" scale="85" orientation="landscape" horizontalDpi="300" verticalDpi="300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>
    <pageSetUpPr fitToPage="1"/>
  </sheetPr>
  <dimension ref="A1:AO104"/>
  <sheetViews>
    <sheetView topLeftCell="B1" workbookViewId="0">
      <selection activeCell="AC8" sqref="E8:AC24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customWidth="1"/>
    <col min="6" max="6" width="3.42578125" style="13" customWidth="1"/>
    <col min="7" max="7" width="3.42578125" style="1" customWidth="1"/>
    <col min="8" max="8" width="4.42578125" style="60" customWidth="1"/>
    <col min="9" max="10" width="3.42578125" style="1" customWidth="1"/>
    <col min="11" max="11" width="4.42578125" style="60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C1" s="16" t="s">
        <v>72</v>
      </c>
      <c r="F1" s="16" t="s">
        <v>74</v>
      </c>
      <c r="I1" s="16" t="s">
        <v>75</v>
      </c>
      <c r="L1" s="16" t="s">
        <v>77</v>
      </c>
      <c r="O1" s="16" t="s">
        <v>79</v>
      </c>
      <c r="R1" s="16" t="s">
        <v>81</v>
      </c>
      <c r="U1" s="16" t="s">
        <v>83</v>
      </c>
      <c r="X1" s="16" t="s">
        <v>85</v>
      </c>
      <c r="AA1" s="16" t="s">
        <v>87</v>
      </c>
      <c r="AD1" s="16"/>
      <c r="AE1" s="65"/>
      <c r="AF1" s="65"/>
      <c r="AK1" s="31"/>
    </row>
    <row r="2" spans="1:41" ht="12" x14ac:dyDescent="0.2">
      <c r="B2" s="16"/>
      <c r="F2" s="1"/>
      <c r="X2" s="13"/>
      <c r="AD2" s="16"/>
      <c r="AE2" s="66"/>
      <c r="AF2" s="66"/>
    </row>
    <row r="3" spans="1:41" ht="12" x14ac:dyDescent="0.2">
      <c r="B3" s="16"/>
      <c r="C3" s="16" t="s">
        <v>73</v>
      </c>
      <c r="F3" s="16" t="s">
        <v>67</v>
      </c>
      <c r="I3" s="16" t="s">
        <v>76</v>
      </c>
      <c r="L3" s="16" t="s">
        <v>78</v>
      </c>
      <c r="O3" s="16" t="s">
        <v>80</v>
      </c>
      <c r="R3" s="16" t="s">
        <v>82</v>
      </c>
      <c r="U3" s="16" t="s">
        <v>84</v>
      </c>
      <c r="X3" s="16" t="s">
        <v>86</v>
      </c>
      <c r="AA3" s="16" t="s">
        <v>11</v>
      </c>
      <c r="AD3" s="16"/>
      <c r="AE3" s="65"/>
      <c r="AF3" s="65"/>
    </row>
    <row r="4" spans="1:41" ht="16.5" thickBot="1" x14ac:dyDescent="0.3">
      <c r="A4" s="2" t="s">
        <v>42</v>
      </c>
      <c r="B4" s="16"/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24" si="0">AK8</f>
        <v>1</v>
      </c>
      <c r="B8" s="20" t="str">
        <f>'13.Spieltag'!B8</f>
        <v>Delze1312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24" si="9">E8+H8+K8+N8+Q8+T8+W8+Z8+AC8+AF8</f>
        <v>45</v>
      </c>
      <c r="AH8" s="21">
        <f>'28.Spieltag'!AJ8</f>
        <v>921</v>
      </c>
      <c r="AI8" s="28">
        <f>'28.Spieltag'!AK8</f>
        <v>1</v>
      </c>
      <c r="AJ8" s="23">
        <f t="shared" ref="AJ8:AJ24" si="10">AG8+AH8</f>
        <v>966</v>
      </c>
      <c r="AK8" s="24">
        <f t="shared" ref="AK8:AK24" si="11">RANK(AJ8,$AJ$8:$AJ$26)</f>
        <v>1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'13.Spieltag'!B9</f>
        <v>Master1</v>
      </c>
      <c r="C9" s="17"/>
      <c r="D9" s="18"/>
      <c r="E9" s="19" t="str">
        <f t="shared" ref="E9:E24" si="12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4" si="13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4" si="14">IF(OR(EXACT($I$7,I9)*(EXACT($J$7,J9)))=TRUE,$AO$9,IF(($J$7-$I$7=J9-I9),$AO$8,IF(OR(EXACT($I$7&gt;$J$7,I9&gt;J9)*EXACT($I$7=$J$7,I9=J9)*EXACT($I$7&lt;$J$7,I9&lt;J9)),$AO$7,0)))</f>
        <v>5</v>
      </c>
      <c r="L9" s="17"/>
      <c r="M9" s="18"/>
      <c r="N9" s="19" t="str">
        <f t="shared" ref="N9:N24" si="15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4" si="16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4" si="17">IF(OR(EXACT($R$7,R9)*(EXACT($S$7,S9)))=TRUE,$AO$9,IF(($S$7-$R$7=S9-R9),$AO$8,IF(OR(EXACT($R$7&gt;$S$7,R9&gt;S9)*EXACT($R$7=$S$7,R9=S9)*EXACT($R$7&lt;$S$7,R9&lt;S9)),$AO$7,0)))</f>
        <v>5</v>
      </c>
      <c r="U9" s="17"/>
      <c r="V9" s="18"/>
      <c r="W9" s="19" t="str">
        <f t="shared" ref="W9:W24" si="18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4" si="19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4" si="20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9"/>
        <v>45</v>
      </c>
      <c r="AH9" s="21">
        <f>'28.Spieltag'!AJ9</f>
        <v>911</v>
      </c>
      <c r="AI9" s="28">
        <f>'28.Spieltag'!AK9</f>
        <v>2</v>
      </c>
      <c r="AJ9" s="23">
        <f t="shared" si="10"/>
        <v>956</v>
      </c>
      <c r="AK9" s="24">
        <f t="shared" si="11"/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3</v>
      </c>
      <c r="B10" s="20" t="str">
        <f>'13.Spieltag'!B10</f>
        <v>Franzi04</v>
      </c>
      <c r="C10" s="17"/>
      <c r="D10" s="18"/>
      <c r="E10" s="19" t="str">
        <f t="shared" si="12"/>
        <v>5</v>
      </c>
      <c r="F10" s="17"/>
      <c r="G10" s="18"/>
      <c r="H10" s="19" t="str">
        <f t="shared" si="13"/>
        <v>5</v>
      </c>
      <c r="I10" s="17"/>
      <c r="J10" s="18"/>
      <c r="K10" s="19" t="str">
        <f t="shared" si="14"/>
        <v>5</v>
      </c>
      <c r="L10" s="17"/>
      <c r="M10" s="18"/>
      <c r="N10" s="19" t="str">
        <f t="shared" si="15"/>
        <v>5</v>
      </c>
      <c r="O10" s="17"/>
      <c r="P10" s="18"/>
      <c r="Q10" s="19" t="str">
        <f t="shared" si="16"/>
        <v>5</v>
      </c>
      <c r="R10" s="17"/>
      <c r="S10" s="18"/>
      <c r="T10" s="19" t="str">
        <f t="shared" si="17"/>
        <v>5</v>
      </c>
      <c r="U10" s="17"/>
      <c r="V10" s="18"/>
      <c r="W10" s="19" t="str">
        <f t="shared" si="18"/>
        <v>5</v>
      </c>
      <c r="X10" s="17"/>
      <c r="Y10" s="18"/>
      <c r="Z10" s="19" t="str">
        <f t="shared" si="19"/>
        <v>5</v>
      </c>
      <c r="AA10" s="17"/>
      <c r="AB10" s="18"/>
      <c r="AC10" s="19" t="str">
        <f t="shared" si="20"/>
        <v>5</v>
      </c>
      <c r="AD10" s="27"/>
      <c r="AE10" s="25"/>
      <c r="AF10" s="19"/>
      <c r="AG10" s="20">
        <f t="shared" si="9"/>
        <v>45</v>
      </c>
      <c r="AH10" s="21">
        <f>'28.Spieltag'!AJ10</f>
        <v>904</v>
      </c>
      <c r="AI10" s="28">
        <f>'28.Spieltag'!AK10</f>
        <v>3</v>
      </c>
      <c r="AJ10" s="23">
        <f t="shared" si="10"/>
        <v>949</v>
      </c>
      <c r="AK10" s="24">
        <f t="shared" si="11"/>
        <v>3</v>
      </c>
      <c r="AL10" s="72"/>
    </row>
    <row r="11" spans="1:41" ht="24.95" customHeight="1" thickBot="1" x14ac:dyDescent="0.25">
      <c r="A11" s="28">
        <f t="shared" si="0"/>
        <v>4</v>
      </c>
      <c r="B11" s="20" t="str">
        <f>'13.Spieltag'!B11</f>
        <v>Mike04</v>
      </c>
      <c r="C11" s="17"/>
      <c r="D11" s="18"/>
      <c r="E11" s="19" t="str">
        <f t="shared" si="12"/>
        <v>5</v>
      </c>
      <c r="F11" s="17"/>
      <c r="G11" s="18"/>
      <c r="H11" s="19" t="str">
        <f t="shared" si="13"/>
        <v>5</v>
      </c>
      <c r="I11" s="17"/>
      <c r="J11" s="18"/>
      <c r="K11" s="19" t="str">
        <f t="shared" si="14"/>
        <v>5</v>
      </c>
      <c r="L11" s="17"/>
      <c r="M11" s="18"/>
      <c r="N11" s="19" t="str">
        <f t="shared" si="15"/>
        <v>5</v>
      </c>
      <c r="O11" s="17"/>
      <c r="P11" s="18"/>
      <c r="Q11" s="19" t="str">
        <f t="shared" si="16"/>
        <v>5</v>
      </c>
      <c r="R11" s="17"/>
      <c r="S11" s="18"/>
      <c r="T11" s="19" t="str">
        <f t="shared" si="17"/>
        <v>5</v>
      </c>
      <c r="U11" s="17"/>
      <c r="V11" s="18"/>
      <c r="W11" s="19" t="str">
        <f t="shared" si="18"/>
        <v>5</v>
      </c>
      <c r="X11" s="17"/>
      <c r="Y11" s="18"/>
      <c r="Z11" s="19" t="str">
        <f t="shared" si="19"/>
        <v>5</v>
      </c>
      <c r="AA11" s="17"/>
      <c r="AB11" s="18"/>
      <c r="AC11" s="19" t="str">
        <f t="shared" si="20"/>
        <v>5</v>
      </c>
      <c r="AD11" s="27"/>
      <c r="AE11" s="25"/>
      <c r="AF11" s="19"/>
      <c r="AG11" s="20">
        <f t="shared" si="9"/>
        <v>45</v>
      </c>
      <c r="AH11" s="21">
        <f>'28.Spieltag'!AJ11</f>
        <v>903</v>
      </c>
      <c r="AI11" s="28">
        <f>'28.Spieltag'!AK11</f>
        <v>4</v>
      </c>
      <c r="AJ11" s="23">
        <f t="shared" si="10"/>
        <v>948</v>
      </c>
      <c r="AK11" s="24">
        <f t="shared" si="11"/>
        <v>4</v>
      </c>
      <c r="AL11" s="1"/>
    </row>
    <row r="12" spans="1:41" ht="24.95" customHeight="1" thickBot="1" x14ac:dyDescent="0.25">
      <c r="A12" s="28">
        <f t="shared" si="0"/>
        <v>5</v>
      </c>
      <c r="B12" s="20" t="str">
        <f>'13.Spieltag'!B12</f>
        <v>Tanja04</v>
      </c>
      <c r="C12" s="17"/>
      <c r="D12" s="18"/>
      <c r="E12" s="19" t="str">
        <f t="shared" si="12"/>
        <v>5</v>
      </c>
      <c r="F12" s="17"/>
      <c r="G12" s="18"/>
      <c r="H12" s="19" t="str">
        <f t="shared" si="13"/>
        <v>5</v>
      </c>
      <c r="I12" s="17"/>
      <c r="J12" s="18"/>
      <c r="K12" s="19" t="str">
        <f t="shared" si="14"/>
        <v>5</v>
      </c>
      <c r="L12" s="17"/>
      <c r="M12" s="18"/>
      <c r="N12" s="19" t="str">
        <f t="shared" si="15"/>
        <v>5</v>
      </c>
      <c r="O12" s="17"/>
      <c r="P12" s="18"/>
      <c r="Q12" s="19" t="str">
        <f t="shared" si="16"/>
        <v>5</v>
      </c>
      <c r="R12" s="17"/>
      <c r="S12" s="18"/>
      <c r="T12" s="19" t="str">
        <f t="shared" si="17"/>
        <v>5</v>
      </c>
      <c r="U12" s="17"/>
      <c r="V12" s="18"/>
      <c r="W12" s="19" t="str">
        <f t="shared" si="18"/>
        <v>5</v>
      </c>
      <c r="X12" s="17"/>
      <c r="Y12" s="18"/>
      <c r="Z12" s="19" t="str">
        <f t="shared" si="19"/>
        <v>5</v>
      </c>
      <c r="AA12" s="17"/>
      <c r="AB12" s="18"/>
      <c r="AC12" s="19" t="str">
        <f t="shared" si="20"/>
        <v>5</v>
      </c>
      <c r="AD12" s="26"/>
      <c r="AE12" s="25"/>
      <c r="AF12" s="19"/>
      <c r="AG12" s="20">
        <f t="shared" si="9"/>
        <v>45</v>
      </c>
      <c r="AH12" s="21">
        <f>'28.Spieltag'!AJ12</f>
        <v>901</v>
      </c>
      <c r="AI12" s="28">
        <f>'28.Spieltag'!AK12</f>
        <v>5</v>
      </c>
      <c r="AJ12" s="23">
        <f t="shared" si="10"/>
        <v>946</v>
      </c>
      <c r="AK12" s="24">
        <f t="shared" si="11"/>
        <v>5</v>
      </c>
      <c r="AL12" s="1"/>
    </row>
    <row r="13" spans="1:41" ht="24.95" customHeight="1" thickBot="1" x14ac:dyDescent="0.25">
      <c r="A13" s="28">
        <f t="shared" si="0"/>
        <v>6</v>
      </c>
      <c r="B13" s="78" t="str">
        <f>'13.Spieltag'!B13</f>
        <v>shiny</v>
      </c>
      <c r="C13" s="17"/>
      <c r="D13" s="18"/>
      <c r="E13" s="19" t="str">
        <f t="shared" si="12"/>
        <v>5</v>
      </c>
      <c r="F13" s="17"/>
      <c r="G13" s="18"/>
      <c r="H13" s="19" t="str">
        <f t="shared" si="13"/>
        <v>5</v>
      </c>
      <c r="I13" s="17"/>
      <c r="J13" s="18"/>
      <c r="K13" s="19" t="str">
        <f t="shared" si="14"/>
        <v>5</v>
      </c>
      <c r="L13" s="17"/>
      <c r="M13" s="18"/>
      <c r="N13" s="19" t="str">
        <f t="shared" si="15"/>
        <v>5</v>
      </c>
      <c r="O13" s="17"/>
      <c r="P13" s="18"/>
      <c r="Q13" s="19" t="str">
        <f t="shared" si="16"/>
        <v>5</v>
      </c>
      <c r="R13" s="17"/>
      <c r="S13" s="18"/>
      <c r="T13" s="19" t="str">
        <f t="shared" si="17"/>
        <v>5</v>
      </c>
      <c r="U13" s="17"/>
      <c r="V13" s="18"/>
      <c r="W13" s="19" t="str">
        <f t="shared" si="18"/>
        <v>5</v>
      </c>
      <c r="X13" s="17"/>
      <c r="Y13" s="18"/>
      <c r="Z13" s="19" t="str">
        <f t="shared" si="19"/>
        <v>5</v>
      </c>
      <c r="AA13" s="17"/>
      <c r="AB13" s="18"/>
      <c r="AC13" s="19" t="str">
        <f t="shared" si="20"/>
        <v>5</v>
      </c>
      <c r="AD13" s="27"/>
      <c r="AE13" s="25"/>
      <c r="AF13" s="19"/>
      <c r="AG13" s="20">
        <f t="shared" si="9"/>
        <v>45</v>
      </c>
      <c r="AH13" s="21">
        <f>'28.Spieltag'!AJ13</f>
        <v>900</v>
      </c>
      <c r="AI13" s="28">
        <f>'28.Spieltag'!AK13</f>
        <v>6</v>
      </c>
      <c r="AJ13" s="23">
        <f t="shared" si="10"/>
        <v>945</v>
      </c>
      <c r="AK13" s="24">
        <f t="shared" si="11"/>
        <v>6</v>
      </c>
      <c r="AL13" s="1"/>
    </row>
    <row r="14" spans="1:41" ht="24.95" customHeight="1" thickBot="1" x14ac:dyDescent="0.25">
      <c r="A14" s="28">
        <f t="shared" si="0"/>
        <v>7</v>
      </c>
      <c r="B14" s="20" t="str">
        <f>'13.Spieltag'!B14</f>
        <v>UltraGE</v>
      </c>
      <c r="C14" s="17"/>
      <c r="D14" s="18"/>
      <c r="E14" s="19" t="str">
        <f t="shared" si="12"/>
        <v>5</v>
      </c>
      <c r="F14" s="17"/>
      <c r="G14" s="18"/>
      <c r="H14" s="19" t="str">
        <f t="shared" si="13"/>
        <v>5</v>
      </c>
      <c r="I14" s="17"/>
      <c r="J14" s="18"/>
      <c r="K14" s="19" t="str">
        <f t="shared" si="14"/>
        <v>5</v>
      </c>
      <c r="L14" s="17"/>
      <c r="M14" s="18"/>
      <c r="N14" s="19" t="str">
        <f t="shared" si="15"/>
        <v>5</v>
      </c>
      <c r="O14" s="17"/>
      <c r="P14" s="18"/>
      <c r="Q14" s="19" t="str">
        <f t="shared" si="16"/>
        <v>5</v>
      </c>
      <c r="R14" s="17"/>
      <c r="S14" s="18"/>
      <c r="T14" s="19" t="str">
        <f t="shared" si="17"/>
        <v>5</v>
      </c>
      <c r="U14" s="17"/>
      <c r="V14" s="18"/>
      <c r="W14" s="19" t="str">
        <f t="shared" si="18"/>
        <v>5</v>
      </c>
      <c r="X14" s="17"/>
      <c r="Y14" s="18"/>
      <c r="Z14" s="19" t="str">
        <f t="shared" si="19"/>
        <v>5</v>
      </c>
      <c r="AA14" s="17"/>
      <c r="AB14" s="18"/>
      <c r="AC14" s="19" t="str">
        <f t="shared" si="20"/>
        <v>5</v>
      </c>
      <c r="AD14" s="27"/>
      <c r="AE14" s="25"/>
      <c r="AF14" s="19"/>
      <c r="AG14" s="20">
        <f t="shared" si="9"/>
        <v>45</v>
      </c>
      <c r="AH14" s="21">
        <f>'28.Spieltag'!AJ14</f>
        <v>899</v>
      </c>
      <c r="AI14" s="28">
        <f>'28.Spieltag'!AK14</f>
        <v>7</v>
      </c>
      <c r="AJ14" s="23">
        <f t="shared" si="10"/>
        <v>944</v>
      </c>
      <c r="AK14" s="24">
        <f t="shared" si="11"/>
        <v>7</v>
      </c>
      <c r="AL14" s="1"/>
    </row>
    <row r="15" spans="1:41" ht="24.95" customHeight="1" thickBot="1" x14ac:dyDescent="0.25">
      <c r="A15" s="28">
        <f t="shared" si="0"/>
        <v>8</v>
      </c>
      <c r="B15" s="20" t="str">
        <f>'13.Spieltag'!B15</f>
        <v>Reinhold</v>
      </c>
      <c r="C15" s="17"/>
      <c r="D15" s="18"/>
      <c r="E15" s="19" t="str">
        <f t="shared" si="12"/>
        <v>5</v>
      </c>
      <c r="F15" s="17"/>
      <c r="G15" s="18"/>
      <c r="H15" s="19" t="str">
        <f t="shared" si="13"/>
        <v>5</v>
      </c>
      <c r="I15" s="17"/>
      <c r="J15" s="18"/>
      <c r="K15" s="19" t="str">
        <f t="shared" si="14"/>
        <v>5</v>
      </c>
      <c r="L15" s="17"/>
      <c r="M15" s="18"/>
      <c r="N15" s="19" t="str">
        <f t="shared" si="15"/>
        <v>5</v>
      </c>
      <c r="O15" s="17"/>
      <c r="P15" s="18"/>
      <c r="Q15" s="19" t="str">
        <f t="shared" si="16"/>
        <v>5</v>
      </c>
      <c r="R15" s="17"/>
      <c r="S15" s="18"/>
      <c r="T15" s="19" t="str">
        <f t="shared" si="17"/>
        <v>5</v>
      </c>
      <c r="U15" s="17"/>
      <c r="V15" s="18"/>
      <c r="W15" s="19" t="str">
        <f t="shared" si="18"/>
        <v>5</v>
      </c>
      <c r="X15" s="17"/>
      <c r="Y15" s="18"/>
      <c r="Z15" s="19" t="str">
        <f t="shared" si="19"/>
        <v>5</v>
      </c>
      <c r="AA15" s="17"/>
      <c r="AB15" s="18"/>
      <c r="AC15" s="19" t="str">
        <f t="shared" si="20"/>
        <v>5</v>
      </c>
      <c r="AD15" s="27"/>
      <c r="AE15" s="25"/>
      <c r="AF15" s="19"/>
      <c r="AG15" s="20">
        <f t="shared" si="9"/>
        <v>45</v>
      </c>
      <c r="AH15" s="21">
        <f>'28.Spieltag'!AJ15</f>
        <v>893</v>
      </c>
      <c r="AI15" s="28">
        <f>'28.Spieltag'!AK15</f>
        <v>8</v>
      </c>
      <c r="AJ15" s="23">
        <f t="shared" si="10"/>
        <v>938</v>
      </c>
      <c r="AK15" s="24">
        <f t="shared" si="11"/>
        <v>8</v>
      </c>
      <c r="AL15" s="1"/>
    </row>
    <row r="16" spans="1:41" ht="24.95" customHeight="1" thickBot="1" x14ac:dyDescent="0.25">
      <c r="A16" s="28">
        <f t="shared" si="0"/>
        <v>9</v>
      </c>
      <c r="B16" s="20" t="str">
        <f>'13.Spieltag'!B16</f>
        <v>Ricardo04</v>
      </c>
      <c r="C16" s="17"/>
      <c r="D16" s="18"/>
      <c r="E16" s="19" t="str">
        <f t="shared" si="12"/>
        <v>5</v>
      </c>
      <c r="F16" s="17"/>
      <c r="G16" s="18"/>
      <c r="H16" s="19" t="str">
        <f t="shared" si="13"/>
        <v>5</v>
      </c>
      <c r="I16" s="17"/>
      <c r="J16" s="18"/>
      <c r="K16" s="19" t="str">
        <f t="shared" si="14"/>
        <v>5</v>
      </c>
      <c r="L16" s="17"/>
      <c r="M16" s="18"/>
      <c r="N16" s="19" t="str">
        <f t="shared" si="15"/>
        <v>5</v>
      </c>
      <c r="O16" s="17"/>
      <c r="P16" s="18"/>
      <c r="Q16" s="19" t="str">
        <f t="shared" si="16"/>
        <v>5</v>
      </c>
      <c r="R16" s="17"/>
      <c r="S16" s="18"/>
      <c r="T16" s="19" t="str">
        <f t="shared" si="17"/>
        <v>5</v>
      </c>
      <c r="U16" s="17"/>
      <c r="V16" s="18"/>
      <c r="W16" s="19" t="str">
        <f t="shared" si="18"/>
        <v>5</v>
      </c>
      <c r="X16" s="17"/>
      <c r="Y16" s="18"/>
      <c r="Z16" s="19" t="str">
        <f t="shared" si="19"/>
        <v>5</v>
      </c>
      <c r="AA16" s="17"/>
      <c r="AB16" s="18"/>
      <c r="AC16" s="19" t="str">
        <f t="shared" si="20"/>
        <v>5</v>
      </c>
      <c r="AD16" s="27"/>
      <c r="AE16" s="25"/>
      <c r="AF16" s="19"/>
      <c r="AG16" s="20">
        <f t="shared" si="9"/>
        <v>45</v>
      </c>
      <c r="AH16" s="21">
        <f>'28.Spieltag'!AJ16</f>
        <v>892</v>
      </c>
      <c r="AI16" s="28">
        <f>'28.Spieltag'!AK16</f>
        <v>9</v>
      </c>
      <c r="AJ16" s="23">
        <f t="shared" si="10"/>
        <v>937</v>
      </c>
      <c r="AK16" s="24">
        <f t="shared" si="11"/>
        <v>9</v>
      </c>
      <c r="AL16" s="1"/>
    </row>
    <row r="17" spans="1:38" ht="24.95" customHeight="1" thickBot="1" x14ac:dyDescent="0.25">
      <c r="A17" s="28">
        <f t="shared" si="0"/>
        <v>10</v>
      </c>
      <c r="B17" s="20" t="str">
        <f>'13.Spieltag'!B17</f>
        <v>FlorianS04</v>
      </c>
      <c r="C17" s="17"/>
      <c r="D17" s="18"/>
      <c r="E17" s="19" t="str">
        <f t="shared" si="12"/>
        <v>5</v>
      </c>
      <c r="F17" s="17"/>
      <c r="G17" s="18"/>
      <c r="H17" s="19" t="str">
        <f t="shared" si="13"/>
        <v>5</v>
      </c>
      <c r="I17" s="17"/>
      <c r="J17" s="18"/>
      <c r="K17" s="19" t="str">
        <f t="shared" si="14"/>
        <v>5</v>
      </c>
      <c r="L17" s="17"/>
      <c r="M17" s="18"/>
      <c r="N17" s="19" t="str">
        <f t="shared" si="15"/>
        <v>5</v>
      </c>
      <c r="O17" s="17"/>
      <c r="P17" s="18"/>
      <c r="Q17" s="19" t="str">
        <f t="shared" si="16"/>
        <v>5</v>
      </c>
      <c r="R17" s="17"/>
      <c r="S17" s="18"/>
      <c r="T17" s="19" t="str">
        <f t="shared" si="17"/>
        <v>5</v>
      </c>
      <c r="U17" s="17"/>
      <c r="V17" s="18"/>
      <c r="W17" s="19" t="str">
        <f t="shared" si="18"/>
        <v>5</v>
      </c>
      <c r="X17" s="17"/>
      <c r="Y17" s="18"/>
      <c r="Z17" s="19" t="str">
        <f t="shared" si="19"/>
        <v>5</v>
      </c>
      <c r="AA17" s="17"/>
      <c r="AB17" s="18"/>
      <c r="AC17" s="19" t="str">
        <f t="shared" si="20"/>
        <v>5</v>
      </c>
      <c r="AD17" s="27"/>
      <c r="AE17" s="25"/>
      <c r="AF17" s="19"/>
      <c r="AG17" s="20">
        <f t="shared" si="9"/>
        <v>45</v>
      </c>
      <c r="AH17" s="21">
        <f>'28.Spieltag'!AJ17</f>
        <v>891</v>
      </c>
      <c r="AI17" s="28">
        <f>'28.Spieltag'!AK17</f>
        <v>10</v>
      </c>
      <c r="AJ17" s="23">
        <f t="shared" si="10"/>
        <v>936</v>
      </c>
      <c r="AK17" s="24">
        <f t="shared" si="11"/>
        <v>10</v>
      </c>
      <c r="AL17" s="1"/>
    </row>
    <row r="18" spans="1:38" ht="24.95" customHeight="1" thickBot="1" x14ac:dyDescent="0.25">
      <c r="A18" s="28">
        <f t="shared" si="0"/>
        <v>11</v>
      </c>
      <c r="B18" s="20" t="str">
        <f>'13.Spieltag'!B18</f>
        <v>Lola04</v>
      </c>
      <c r="C18" s="17"/>
      <c r="D18" s="18"/>
      <c r="E18" s="19" t="str">
        <f t="shared" si="12"/>
        <v>5</v>
      </c>
      <c r="F18" s="17"/>
      <c r="G18" s="18"/>
      <c r="H18" s="19" t="str">
        <f t="shared" si="13"/>
        <v>5</v>
      </c>
      <c r="I18" s="17"/>
      <c r="J18" s="18"/>
      <c r="K18" s="19" t="str">
        <f t="shared" si="14"/>
        <v>5</v>
      </c>
      <c r="L18" s="17"/>
      <c r="M18" s="18"/>
      <c r="N18" s="19" t="str">
        <f t="shared" si="15"/>
        <v>5</v>
      </c>
      <c r="O18" s="17"/>
      <c r="P18" s="18"/>
      <c r="Q18" s="19" t="str">
        <f t="shared" si="16"/>
        <v>5</v>
      </c>
      <c r="R18" s="17"/>
      <c r="S18" s="18"/>
      <c r="T18" s="19" t="str">
        <f t="shared" si="17"/>
        <v>5</v>
      </c>
      <c r="U18" s="17"/>
      <c r="V18" s="18"/>
      <c r="W18" s="19" t="str">
        <f t="shared" si="18"/>
        <v>5</v>
      </c>
      <c r="X18" s="17"/>
      <c r="Y18" s="18"/>
      <c r="Z18" s="19" t="str">
        <f t="shared" si="19"/>
        <v>5</v>
      </c>
      <c r="AA18" s="17"/>
      <c r="AB18" s="18"/>
      <c r="AC18" s="19" t="str">
        <f t="shared" si="20"/>
        <v>5</v>
      </c>
      <c r="AD18" s="27"/>
      <c r="AE18" s="25"/>
      <c r="AF18" s="19"/>
      <c r="AG18" s="20">
        <f t="shared" si="9"/>
        <v>45</v>
      </c>
      <c r="AH18" s="21">
        <f>'28.Spieltag'!AJ18</f>
        <v>886</v>
      </c>
      <c r="AI18" s="28">
        <f>'28.Spieltag'!AK18</f>
        <v>11</v>
      </c>
      <c r="AJ18" s="23">
        <f t="shared" si="10"/>
        <v>931</v>
      </c>
      <c r="AK18" s="24">
        <f t="shared" si="11"/>
        <v>11</v>
      </c>
      <c r="AL18" s="1"/>
    </row>
    <row r="19" spans="1:38" ht="24.95" customHeight="1" thickBot="1" x14ac:dyDescent="0.25">
      <c r="A19" s="28">
        <f t="shared" si="0"/>
        <v>12</v>
      </c>
      <c r="B19" s="20" t="str">
        <f>'13.Spieltag'!B19</f>
        <v>schmiddi04</v>
      </c>
      <c r="C19" s="17"/>
      <c r="D19" s="18"/>
      <c r="E19" s="19" t="str">
        <f t="shared" si="12"/>
        <v>5</v>
      </c>
      <c r="F19" s="17"/>
      <c r="G19" s="18"/>
      <c r="H19" s="19" t="str">
        <f t="shared" si="13"/>
        <v>5</v>
      </c>
      <c r="I19" s="17"/>
      <c r="J19" s="18"/>
      <c r="K19" s="19" t="str">
        <f t="shared" si="14"/>
        <v>5</v>
      </c>
      <c r="L19" s="17"/>
      <c r="M19" s="18"/>
      <c r="N19" s="19" t="str">
        <f t="shared" si="15"/>
        <v>5</v>
      </c>
      <c r="O19" s="17"/>
      <c r="P19" s="18"/>
      <c r="Q19" s="19" t="str">
        <f t="shared" si="16"/>
        <v>5</v>
      </c>
      <c r="R19" s="17"/>
      <c r="S19" s="18"/>
      <c r="T19" s="19" t="str">
        <f t="shared" si="17"/>
        <v>5</v>
      </c>
      <c r="U19" s="17"/>
      <c r="V19" s="18"/>
      <c r="W19" s="19" t="str">
        <f t="shared" si="18"/>
        <v>5</v>
      </c>
      <c r="X19" s="17"/>
      <c r="Y19" s="18"/>
      <c r="Z19" s="19" t="str">
        <f t="shared" si="19"/>
        <v>5</v>
      </c>
      <c r="AA19" s="17"/>
      <c r="AB19" s="18"/>
      <c r="AC19" s="19" t="str">
        <f t="shared" si="20"/>
        <v>5</v>
      </c>
      <c r="AD19" s="27"/>
      <c r="AE19" s="25"/>
      <c r="AF19" s="19"/>
      <c r="AG19" s="20">
        <f t="shared" si="9"/>
        <v>45</v>
      </c>
      <c r="AH19" s="21">
        <f>'28.Spieltag'!AJ19</f>
        <v>885</v>
      </c>
      <c r="AI19" s="28">
        <f>'28.Spieltag'!AK19</f>
        <v>12</v>
      </c>
      <c r="AJ19" s="23">
        <f t="shared" si="10"/>
        <v>930</v>
      </c>
      <c r="AK19" s="24">
        <f t="shared" si="11"/>
        <v>12</v>
      </c>
      <c r="AL19" s="1"/>
    </row>
    <row r="20" spans="1:38" ht="24.95" customHeight="1" thickBot="1" x14ac:dyDescent="0.25">
      <c r="A20" s="28">
        <f t="shared" si="0"/>
        <v>12</v>
      </c>
      <c r="B20" s="20" t="str">
        <f>'13.Spieltag'!B20</f>
        <v>Thomas Bülles</v>
      </c>
      <c r="C20" s="17"/>
      <c r="D20" s="18"/>
      <c r="E20" s="19" t="str">
        <f t="shared" si="12"/>
        <v>5</v>
      </c>
      <c r="F20" s="17"/>
      <c r="G20" s="18"/>
      <c r="H20" s="19" t="str">
        <f t="shared" si="13"/>
        <v>5</v>
      </c>
      <c r="I20" s="17"/>
      <c r="J20" s="18"/>
      <c r="K20" s="19" t="str">
        <f t="shared" si="14"/>
        <v>5</v>
      </c>
      <c r="L20" s="17"/>
      <c r="M20" s="18"/>
      <c r="N20" s="19" t="str">
        <f t="shared" si="15"/>
        <v>5</v>
      </c>
      <c r="O20" s="17"/>
      <c r="P20" s="18"/>
      <c r="Q20" s="19" t="str">
        <f t="shared" si="16"/>
        <v>5</v>
      </c>
      <c r="R20" s="17"/>
      <c r="S20" s="18"/>
      <c r="T20" s="19" t="str">
        <f t="shared" si="17"/>
        <v>5</v>
      </c>
      <c r="U20" s="17"/>
      <c r="V20" s="18"/>
      <c r="W20" s="19" t="str">
        <f t="shared" si="18"/>
        <v>5</v>
      </c>
      <c r="X20" s="17"/>
      <c r="Y20" s="18"/>
      <c r="Z20" s="19" t="str">
        <f t="shared" si="19"/>
        <v>5</v>
      </c>
      <c r="AA20" s="17"/>
      <c r="AB20" s="18"/>
      <c r="AC20" s="19" t="str">
        <f t="shared" si="20"/>
        <v>5</v>
      </c>
      <c r="AD20" s="27"/>
      <c r="AE20" s="25"/>
      <c r="AF20" s="19"/>
      <c r="AG20" s="20">
        <f t="shared" si="9"/>
        <v>45</v>
      </c>
      <c r="AH20" s="21">
        <f>'28.Spieltag'!AJ20</f>
        <v>885</v>
      </c>
      <c r="AI20" s="28">
        <f>'28.Spieltag'!AK20</f>
        <v>12</v>
      </c>
      <c r="AJ20" s="23">
        <f t="shared" si="10"/>
        <v>930</v>
      </c>
      <c r="AK20" s="24">
        <f t="shared" si="11"/>
        <v>12</v>
      </c>
      <c r="AL20" s="1"/>
    </row>
    <row r="21" spans="1:38" ht="24.95" customHeight="1" thickBot="1" x14ac:dyDescent="0.25">
      <c r="A21" s="28">
        <f t="shared" si="0"/>
        <v>14</v>
      </c>
      <c r="B21" s="20" t="str">
        <f>'13.Spieltag'!B21</f>
        <v>atschi91</v>
      </c>
      <c r="C21" s="17"/>
      <c r="D21" s="18"/>
      <c r="E21" s="19" t="str">
        <f t="shared" si="12"/>
        <v>5</v>
      </c>
      <c r="F21" s="17"/>
      <c r="G21" s="18"/>
      <c r="H21" s="19" t="str">
        <f t="shared" si="13"/>
        <v>5</v>
      </c>
      <c r="I21" s="17"/>
      <c r="J21" s="18"/>
      <c r="K21" s="19" t="str">
        <f t="shared" si="14"/>
        <v>5</v>
      </c>
      <c r="L21" s="17"/>
      <c r="M21" s="18"/>
      <c r="N21" s="19" t="str">
        <f t="shared" si="15"/>
        <v>5</v>
      </c>
      <c r="O21" s="17"/>
      <c r="P21" s="18"/>
      <c r="Q21" s="19" t="str">
        <f t="shared" si="16"/>
        <v>5</v>
      </c>
      <c r="R21" s="17"/>
      <c r="S21" s="18"/>
      <c r="T21" s="19" t="str">
        <f t="shared" si="17"/>
        <v>5</v>
      </c>
      <c r="U21" s="17"/>
      <c r="V21" s="18"/>
      <c r="W21" s="19" t="str">
        <f t="shared" si="18"/>
        <v>5</v>
      </c>
      <c r="X21" s="17"/>
      <c r="Y21" s="18"/>
      <c r="Z21" s="19" t="str">
        <f t="shared" si="19"/>
        <v>5</v>
      </c>
      <c r="AA21" s="17"/>
      <c r="AB21" s="18"/>
      <c r="AC21" s="19" t="str">
        <f t="shared" si="20"/>
        <v>5</v>
      </c>
      <c r="AD21" s="27"/>
      <c r="AE21" s="25"/>
      <c r="AF21" s="19"/>
      <c r="AG21" s="20">
        <f t="shared" si="9"/>
        <v>45</v>
      </c>
      <c r="AH21" s="21">
        <f>'28.Spieltag'!AJ21</f>
        <v>877</v>
      </c>
      <c r="AI21" s="28">
        <f>'28.Spieltag'!AK21</f>
        <v>14</v>
      </c>
      <c r="AJ21" s="23">
        <f t="shared" si="10"/>
        <v>922</v>
      </c>
      <c r="AK21" s="24">
        <f t="shared" si="11"/>
        <v>14</v>
      </c>
      <c r="AL21" s="1"/>
    </row>
    <row r="22" spans="1:38" ht="24.95" customHeight="1" thickBot="1" x14ac:dyDescent="0.25">
      <c r="A22" s="28">
        <f t="shared" si="0"/>
        <v>15</v>
      </c>
      <c r="B22" s="20" t="str">
        <f>'13.Spieltag'!B22</f>
        <v>jupp04</v>
      </c>
      <c r="C22" s="17"/>
      <c r="D22" s="18"/>
      <c r="E22" s="19" t="str">
        <f t="shared" si="12"/>
        <v>5</v>
      </c>
      <c r="F22" s="17"/>
      <c r="G22" s="18"/>
      <c r="H22" s="19" t="str">
        <f t="shared" si="13"/>
        <v>5</v>
      </c>
      <c r="I22" s="17"/>
      <c r="J22" s="18"/>
      <c r="K22" s="19" t="str">
        <f t="shared" si="14"/>
        <v>5</v>
      </c>
      <c r="L22" s="17"/>
      <c r="M22" s="18"/>
      <c r="N22" s="19" t="str">
        <f t="shared" si="15"/>
        <v>5</v>
      </c>
      <c r="O22" s="17"/>
      <c r="P22" s="18"/>
      <c r="Q22" s="19" t="str">
        <f t="shared" si="16"/>
        <v>5</v>
      </c>
      <c r="R22" s="17"/>
      <c r="S22" s="18"/>
      <c r="T22" s="19" t="str">
        <f t="shared" si="17"/>
        <v>5</v>
      </c>
      <c r="U22" s="17"/>
      <c r="V22" s="18"/>
      <c r="W22" s="19" t="str">
        <f t="shared" si="18"/>
        <v>5</v>
      </c>
      <c r="X22" s="17"/>
      <c r="Y22" s="18"/>
      <c r="Z22" s="19" t="str">
        <f t="shared" si="19"/>
        <v>5</v>
      </c>
      <c r="AA22" s="17"/>
      <c r="AB22" s="18"/>
      <c r="AC22" s="19" t="str">
        <f t="shared" si="20"/>
        <v>5</v>
      </c>
      <c r="AD22" s="27"/>
      <c r="AE22" s="25"/>
      <c r="AF22" s="19"/>
      <c r="AG22" s="20">
        <f t="shared" si="9"/>
        <v>45</v>
      </c>
      <c r="AH22" s="21">
        <f>'28.Spieltag'!AJ22</f>
        <v>866</v>
      </c>
      <c r="AI22" s="28">
        <f>'28.Spieltag'!AK22</f>
        <v>15</v>
      </c>
      <c r="AJ22" s="23">
        <f t="shared" si="10"/>
        <v>911</v>
      </c>
      <c r="AK22" s="24">
        <f t="shared" si="11"/>
        <v>15</v>
      </c>
      <c r="AL22" s="1"/>
    </row>
    <row r="23" spans="1:38" ht="24.95" customHeight="1" thickBot="1" x14ac:dyDescent="0.25">
      <c r="A23" s="28">
        <f t="shared" si="0"/>
        <v>16</v>
      </c>
      <c r="B23" s="78" t="str">
        <f>'13.Spieltag'!B23</f>
        <v>Nico1904</v>
      </c>
      <c r="C23" s="17"/>
      <c r="D23" s="18"/>
      <c r="E23" s="19" t="str">
        <f t="shared" si="12"/>
        <v>5</v>
      </c>
      <c r="F23" s="17"/>
      <c r="G23" s="18"/>
      <c r="H23" s="19" t="str">
        <f t="shared" si="13"/>
        <v>5</v>
      </c>
      <c r="I23" s="17"/>
      <c r="J23" s="18"/>
      <c r="K23" s="19" t="str">
        <f t="shared" si="14"/>
        <v>5</v>
      </c>
      <c r="L23" s="17"/>
      <c r="M23" s="18"/>
      <c r="N23" s="19" t="str">
        <f t="shared" si="15"/>
        <v>5</v>
      </c>
      <c r="O23" s="17"/>
      <c r="P23" s="18"/>
      <c r="Q23" s="19" t="str">
        <f t="shared" si="16"/>
        <v>5</v>
      </c>
      <c r="R23" s="17"/>
      <c r="S23" s="18"/>
      <c r="T23" s="19" t="str">
        <f t="shared" si="17"/>
        <v>5</v>
      </c>
      <c r="U23" s="17"/>
      <c r="V23" s="18"/>
      <c r="W23" s="19" t="str">
        <f t="shared" si="18"/>
        <v>5</v>
      </c>
      <c r="X23" s="17"/>
      <c r="Y23" s="18"/>
      <c r="Z23" s="19" t="str">
        <f t="shared" si="19"/>
        <v>5</v>
      </c>
      <c r="AA23" s="17"/>
      <c r="AB23" s="18"/>
      <c r="AC23" s="19" t="str">
        <f t="shared" si="20"/>
        <v>5</v>
      </c>
      <c r="AD23" s="27"/>
      <c r="AE23" s="25"/>
      <c r="AF23" s="19"/>
      <c r="AG23" s="20">
        <f t="shared" si="9"/>
        <v>45</v>
      </c>
      <c r="AH23" s="21">
        <f>'28.Spieltag'!AJ23</f>
        <v>820</v>
      </c>
      <c r="AI23" s="28">
        <f>'28.Spieltag'!AK23</f>
        <v>16</v>
      </c>
      <c r="AJ23" s="23">
        <f t="shared" si="10"/>
        <v>865</v>
      </c>
      <c r="AK23" s="24">
        <f t="shared" si="11"/>
        <v>16</v>
      </c>
      <c r="AL23" s="1"/>
    </row>
    <row r="24" spans="1:38" ht="24.95" customHeight="1" thickBot="1" x14ac:dyDescent="0.25">
      <c r="A24" s="28">
        <f t="shared" si="0"/>
        <v>17</v>
      </c>
      <c r="B24" s="20" t="str">
        <f>'13.Spieltag'!B24</f>
        <v>Schalt04</v>
      </c>
      <c r="C24" s="17"/>
      <c r="D24" s="18"/>
      <c r="E24" s="19" t="str">
        <f t="shared" si="12"/>
        <v>5</v>
      </c>
      <c r="F24" s="17"/>
      <c r="G24" s="18"/>
      <c r="H24" s="19" t="str">
        <f t="shared" si="13"/>
        <v>5</v>
      </c>
      <c r="I24" s="17"/>
      <c r="J24" s="18"/>
      <c r="K24" s="19" t="str">
        <f t="shared" si="14"/>
        <v>5</v>
      </c>
      <c r="L24" s="17"/>
      <c r="M24" s="18"/>
      <c r="N24" s="19" t="str">
        <f t="shared" si="15"/>
        <v>5</v>
      </c>
      <c r="O24" s="17"/>
      <c r="P24" s="18"/>
      <c r="Q24" s="19" t="str">
        <f t="shared" si="16"/>
        <v>5</v>
      </c>
      <c r="R24" s="17"/>
      <c r="S24" s="18"/>
      <c r="T24" s="19" t="str">
        <f t="shared" si="17"/>
        <v>5</v>
      </c>
      <c r="U24" s="17"/>
      <c r="V24" s="18"/>
      <c r="W24" s="19" t="str">
        <f t="shared" si="18"/>
        <v>5</v>
      </c>
      <c r="X24" s="17"/>
      <c r="Y24" s="18"/>
      <c r="Z24" s="19" t="str">
        <f t="shared" si="19"/>
        <v>5</v>
      </c>
      <c r="AA24" s="17"/>
      <c r="AB24" s="18"/>
      <c r="AC24" s="19" t="str">
        <f t="shared" si="20"/>
        <v>5</v>
      </c>
      <c r="AD24" s="27"/>
      <c r="AE24" s="25"/>
      <c r="AF24" s="19"/>
      <c r="AG24" s="20">
        <f t="shared" si="9"/>
        <v>45</v>
      </c>
      <c r="AH24" s="21">
        <f>'28.Spieltag'!AJ24</f>
        <v>772</v>
      </c>
      <c r="AI24" s="28">
        <f>'28.Spieltag'!AK24</f>
        <v>17</v>
      </c>
      <c r="AJ24" s="23">
        <f t="shared" si="10"/>
        <v>817</v>
      </c>
      <c r="AK24" s="24">
        <f t="shared" si="11"/>
        <v>17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73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30" priority="6">
      <formula>($AG8&gt;40)</formula>
    </cfRule>
  </conditionalFormatting>
  <conditionalFormatting sqref="C1 F1 I1 L1 O1 U1 AA1 C3 F3 O3 R3 U3 X3 AA3">
    <cfRule type="cellIs" dxfId="29" priority="3" operator="equal">
      <formula>"Schalke 04"</formula>
    </cfRule>
  </conditionalFormatting>
  <conditionalFormatting sqref="R1 X1 I3 L3">
    <cfRule type="cellIs" dxfId="28" priority="2" operator="equal">
      <formula>"Schalke 04"</formula>
    </cfRule>
  </conditionalFormatting>
  <conditionalFormatting sqref="AG1:AG26 AG28:AG1048576">
    <cfRule type="top10" dxfId="27" priority="1430" rank="3"/>
  </conditionalFormatting>
  <conditionalFormatting sqref="AI8:AI26">
    <cfRule type="colorScale" priority="117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26" priority="735" rank="3"/>
  </conditionalFormatting>
  <pageMargins left="0.19685039370078741" right="0" top="0" bottom="0" header="0.51181102362204722" footer="0.51181102362204722"/>
  <pageSetup paperSize="9" scale="79" orientation="landscape" horizontalDpi="300" verticalDpi="300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>
    <pageSetUpPr fitToPage="1"/>
  </sheetPr>
  <dimension ref="A1:AO104"/>
  <sheetViews>
    <sheetView topLeftCell="B1" workbookViewId="0">
      <selection activeCell="AC8" sqref="E8:AC24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C1" s="16" t="s">
        <v>72</v>
      </c>
      <c r="F1" s="16" t="s">
        <v>74</v>
      </c>
      <c r="I1" s="16" t="s">
        <v>75</v>
      </c>
      <c r="L1" s="16" t="s">
        <v>77</v>
      </c>
      <c r="O1" s="16" t="s">
        <v>79</v>
      </c>
      <c r="R1" s="16" t="s">
        <v>81</v>
      </c>
      <c r="U1" s="16" t="s">
        <v>83</v>
      </c>
      <c r="X1" s="16" t="s">
        <v>85</v>
      </c>
      <c r="AA1" s="16" t="s">
        <v>87</v>
      </c>
      <c r="AD1" s="16"/>
      <c r="AE1" s="65"/>
      <c r="AF1" s="65"/>
      <c r="AK1" s="31"/>
    </row>
    <row r="2" spans="1:41" ht="12" x14ac:dyDescent="0.2">
      <c r="B2" s="16"/>
      <c r="F2" s="1"/>
      <c r="O2" s="13"/>
      <c r="AD2" s="16"/>
      <c r="AE2" s="66"/>
      <c r="AF2" s="66"/>
    </row>
    <row r="3" spans="1:41" ht="12" x14ac:dyDescent="0.2">
      <c r="B3" s="16"/>
      <c r="C3" s="16" t="s">
        <v>73</v>
      </c>
      <c r="F3" s="16" t="s">
        <v>67</v>
      </c>
      <c r="I3" s="16" t="s">
        <v>76</v>
      </c>
      <c r="L3" s="16" t="s">
        <v>78</v>
      </c>
      <c r="O3" s="16" t="s">
        <v>80</v>
      </c>
      <c r="R3" s="16" t="s">
        <v>82</v>
      </c>
      <c r="U3" s="16" t="s">
        <v>84</v>
      </c>
      <c r="X3" s="16" t="s">
        <v>86</v>
      </c>
      <c r="AA3" s="16" t="s">
        <v>11</v>
      </c>
      <c r="AD3" s="16"/>
      <c r="AE3" s="65"/>
      <c r="AF3" s="65"/>
    </row>
    <row r="4" spans="1:41" ht="16.5" thickBot="1" x14ac:dyDescent="0.3">
      <c r="A4" s="2" t="s">
        <v>43</v>
      </c>
      <c r="B4" s="16"/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24" si="0">AK8</f>
        <v>1</v>
      </c>
      <c r="B8" s="20" t="str">
        <f>'13.Spieltag'!B8</f>
        <v>Delze1312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24" si="9">E8+H8+K8+N8+Q8+T8+W8+Z8+AC8+AF8</f>
        <v>45</v>
      </c>
      <c r="AH8" s="21">
        <f>'29.Spieltag'!AJ8</f>
        <v>966</v>
      </c>
      <c r="AI8" s="28">
        <f>'29.Spieltag'!AK8</f>
        <v>1</v>
      </c>
      <c r="AJ8" s="23">
        <f t="shared" ref="AJ8:AJ24" si="10">AG8+AH8</f>
        <v>1011</v>
      </c>
      <c r="AK8" s="24">
        <f t="shared" ref="AK8:AK24" si="11">RANK(AJ8,$AJ$8:$AJ$26)</f>
        <v>1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'13.Spieltag'!B9</f>
        <v>Master1</v>
      </c>
      <c r="C9" s="17"/>
      <c r="D9" s="18"/>
      <c r="E9" s="19" t="str">
        <f t="shared" ref="E9:E24" si="12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4" si="13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4" si="14">IF(OR(EXACT($I$7,I9)*(EXACT($J$7,J9)))=TRUE,$AO$9,IF(($J$7-$I$7=J9-I9),$AO$8,IF(OR(EXACT($I$7&gt;$J$7,I9&gt;J9)*EXACT($I$7=$J$7,I9=J9)*EXACT($I$7&lt;$J$7,I9&lt;J9)),$AO$7,0)))</f>
        <v>5</v>
      </c>
      <c r="L9" s="17"/>
      <c r="M9" s="18"/>
      <c r="N9" s="19" t="str">
        <f t="shared" ref="N9:N24" si="15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4" si="16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4" si="17">IF(OR(EXACT($R$7,R9)*(EXACT($S$7,S9)))=TRUE,$AO$9,IF(($S$7-$R$7=S9-R9),$AO$8,IF(OR(EXACT($R$7&gt;$S$7,R9&gt;S9)*EXACT($R$7=$S$7,R9=S9)*EXACT($R$7&lt;$S$7,R9&lt;S9)),$AO$7,0)))</f>
        <v>5</v>
      </c>
      <c r="U9" s="17"/>
      <c r="V9" s="18"/>
      <c r="W9" s="19" t="str">
        <f t="shared" ref="W9:W24" si="18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4" si="19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4" si="20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9"/>
        <v>45</v>
      </c>
      <c r="AH9" s="21">
        <f>'29.Spieltag'!AJ9</f>
        <v>956</v>
      </c>
      <c r="AI9" s="28">
        <f>'29.Spieltag'!AK9</f>
        <v>2</v>
      </c>
      <c r="AJ9" s="23">
        <f t="shared" si="10"/>
        <v>1001</v>
      </c>
      <c r="AK9" s="24">
        <f t="shared" si="11"/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3</v>
      </c>
      <c r="B10" s="20" t="str">
        <f>'13.Spieltag'!B10</f>
        <v>Franzi04</v>
      </c>
      <c r="C10" s="17"/>
      <c r="D10" s="18"/>
      <c r="E10" s="19" t="str">
        <f t="shared" si="12"/>
        <v>5</v>
      </c>
      <c r="F10" s="17"/>
      <c r="G10" s="18"/>
      <c r="H10" s="19" t="str">
        <f t="shared" si="13"/>
        <v>5</v>
      </c>
      <c r="I10" s="17"/>
      <c r="J10" s="18"/>
      <c r="K10" s="19" t="str">
        <f t="shared" si="14"/>
        <v>5</v>
      </c>
      <c r="L10" s="17"/>
      <c r="M10" s="18"/>
      <c r="N10" s="19" t="str">
        <f t="shared" si="15"/>
        <v>5</v>
      </c>
      <c r="O10" s="17"/>
      <c r="P10" s="18"/>
      <c r="Q10" s="19" t="str">
        <f t="shared" si="16"/>
        <v>5</v>
      </c>
      <c r="R10" s="17"/>
      <c r="S10" s="18"/>
      <c r="T10" s="19" t="str">
        <f t="shared" si="17"/>
        <v>5</v>
      </c>
      <c r="U10" s="17"/>
      <c r="V10" s="18"/>
      <c r="W10" s="19" t="str">
        <f t="shared" si="18"/>
        <v>5</v>
      </c>
      <c r="X10" s="17"/>
      <c r="Y10" s="18"/>
      <c r="Z10" s="19" t="str">
        <f t="shared" si="19"/>
        <v>5</v>
      </c>
      <c r="AA10" s="17"/>
      <c r="AB10" s="18"/>
      <c r="AC10" s="19" t="str">
        <f t="shared" si="20"/>
        <v>5</v>
      </c>
      <c r="AD10" s="27"/>
      <c r="AE10" s="25"/>
      <c r="AF10" s="19"/>
      <c r="AG10" s="20">
        <f t="shared" si="9"/>
        <v>45</v>
      </c>
      <c r="AH10" s="21">
        <f>'29.Spieltag'!AJ10</f>
        <v>949</v>
      </c>
      <c r="AI10" s="28">
        <f>'29.Spieltag'!AK10</f>
        <v>3</v>
      </c>
      <c r="AJ10" s="23">
        <f t="shared" si="10"/>
        <v>994</v>
      </c>
      <c r="AK10" s="24">
        <f t="shared" si="11"/>
        <v>3</v>
      </c>
      <c r="AL10" s="72"/>
    </row>
    <row r="11" spans="1:41" ht="24.95" customHeight="1" thickBot="1" x14ac:dyDescent="0.25">
      <c r="A11" s="28">
        <f t="shared" si="0"/>
        <v>4</v>
      </c>
      <c r="B11" s="20" t="str">
        <f>'13.Spieltag'!B11</f>
        <v>Mike04</v>
      </c>
      <c r="C11" s="17"/>
      <c r="D11" s="18"/>
      <c r="E11" s="19" t="str">
        <f t="shared" si="12"/>
        <v>5</v>
      </c>
      <c r="F11" s="17"/>
      <c r="G11" s="18"/>
      <c r="H11" s="19" t="str">
        <f t="shared" si="13"/>
        <v>5</v>
      </c>
      <c r="I11" s="17"/>
      <c r="J11" s="18"/>
      <c r="K11" s="19" t="str">
        <f t="shared" si="14"/>
        <v>5</v>
      </c>
      <c r="L11" s="17"/>
      <c r="M11" s="18"/>
      <c r="N11" s="19" t="str">
        <f t="shared" si="15"/>
        <v>5</v>
      </c>
      <c r="O11" s="17"/>
      <c r="P11" s="18"/>
      <c r="Q11" s="19" t="str">
        <f t="shared" si="16"/>
        <v>5</v>
      </c>
      <c r="R11" s="17"/>
      <c r="S11" s="18"/>
      <c r="T11" s="19" t="str">
        <f t="shared" si="17"/>
        <v>5</v>
      </c>
      <c r="U11" s="17"/>
      <c r="V11" s="18"/>
      <c r="W11" s="19" t="str">
        <f t="shared" si="18"/>
        <v>5</v>
      </c>
      <c r="X11" s="17"/>
      <c r="Y11" s="18"/>
      <c r="Z11" s="19" t="str">
        <f t="shared" si="19"/>
        <v>5</v>
      </c>
      <c r="AA11" s="17"/>
      <c r="AB11" s="18"/>
      <c r="AC11" s="19" t="str">
        <f t="shared" si="20"/>
        <v>5</v>
      </c>
      <c r="AD11" s="27"/>
      <c r="AE11" s="25"/>
      <c r="AF11" s="19"/>
      <c r="AG11" s="20">
        <f t="shared" si="9"/>
        <v>45</v>
      </c>
      <c r="AH11" s="21">
        <f>'29.Spieltag'!AJ11</f>
        <v>948</v>
      </c>
      <c r="AI11" s="28">
        <f>'29.Spieltag'!AK11</f>
        <v>4</v>
      </c>
      <c r="AJ11" s="23">
        <f t="shared" si="10"/>
        <v>993</v>
      </c>
      <c r="AK11" s="24">
        <f t="shared" si="11"/>
        <v>4</v>
      </c>
      <c r="AL11" s="1"/>
    </row>
    <row r="12" spans="1:41" ht="24.95" customHeight="1" thickBot="1" x14ac:dyDescent="0.25">
      <c r="A12" s="28">
        <f t="shared" si="0"/>
        <v>5</v>
      </c>
      <c r="B12" s="20" t="str">
        <f>'13.Spieltag'!B12</f>
        <v>Tanja04</v>
      </c>
      <c r="C12" s="17"/>
      <c r="D12" s="18"/>
      <c r="E12" s="19" t="str">
        <f t="shared" si="12"/>
        <v>5</v>
      </c>
      <c r="F12" s="17"/>
      <c r="G12" s="18"/>
      <c r="H12" s="19" t="str">
        <f t="shared" si="13"/>
        <v>5</v>
      </c>
      <c r="I12" s="17"/>
      <c r="J12" s="18"/>
      <c r="K12" s="19" t="str">
        <f t="shared" si="14"/>
        <v>5</v>
      </c>
      <c r="L12" s="17"/>
      <c r="M12" s="18"/>
      <c r="N12" s="19" t="str">
        <f t="shared" si="15"/>
        <v>5</v>
      </c>
      <c r="O12" s="17"/>
      <c r="P12" s="18"/>
      <c r="Q12" s="19" t="str">
        <f t="shared" si="16"/>
        <v>5</v>
      </c>
      <c r="R12" s="17"/>
      <c r="S12" s="18"/>
      <c r="T12" s="19" t="str">
        <f t="shared" si="17"/>
        <v>5</v>
      </c>
      <c r="U12" s="17"/>
      <c r="V12" s="18"/>
      <c r="W12" s="19" t="str">
        <f t="shared" si="18"/>
        <v>5</v>
      </c>
      <c r="X12" s="17"/>
      <c r="Y12" s="18"/>
      <c r="Z12" s="19" t="str">
        <f t="shared" si="19"/>
        <v>5</v>
      </c>
      <c r="AA12" s="17"/>
      <c r="AB12" s="18"/>
      <c r="AC12" s="19" t="str">
        <f t="shared" si="20"/>
        <v>5</v>
      </c>
      <c r="AD12" s="26"/>
      <c r="AE12" s="25"/>
      <c r="AF12" s="19"/>
      <c r="AG12" s="20">
        <f t="shared" si="9"/>
        <v>45</v>
      </c>
      <c r="AH12" s="21">
        <f>'29.Spieltag'!AJ12</f>
        <v>946</v>
      </c>
      <c r="AI12" s="28">
        <f>'29.Spieltag'!AK12</f>
        <v>5</v>
      </c>
      <c r="AJ12" s="23">
        <f t="shared" si="10"/>
        <v>991</v>
      </c>
      <c r="AK12" s="24">
        <f t="shared" si="11"/>
        <v>5</v>
      </c>
      <c r="AL12" s="1"/>
    </row>
    <row r="13" spans="1:41" ht="24.95" customHeight="1" thickBot="1" x14ac:dyDescent="0.25">
      <c r="A13" s="28">
        <f t="shared" si="0"/>
        <v>6</v>
      </c>
      <c r="B13" s="78" t="str">
        <f>'13.Spieltag'!B13</f>
        <v>shiny</v>
      </c>
      <c r="C13" s="17"/>
      <c r="D13" s="18"/>
      <c r="E13" s="19" t="str">
        <f t="shared" si="12"/>
        <v>5</v>
      </c>
      <c r="F13" s="17"/>
      <c r="G13" s="18"/>
      <c r="H13" s="19" t="str">
        <f t="shared" si="13"/>
        <v>5</v>
      </c>
      <c r="I13" s="17"/>
      <c r="J13" s="18"/>
      <c r="K13" s="19" t="str">
        <f t="shared" si="14"/>
        <v>5</v>
      </c>
      <c r="L13" s="17"/>
      <c r="M13" s="18"/>
      <c r="N13" s="19" t="str">
        <f t="shared" si="15"/>
        <v>5</v>
      </c>
      <c r="O13" s="17"/>
      <c r="P13" s="18"/>
      <c r="Q13" s="19" t="str">
        <f t="shared" si="16"/>
        <v>5</v>
      </c>
      <c r="R13" s="17"/>
      <c r="S13" s="18"/>
      <c r="T13" s="19" t="str">
        <f t="shared" si="17"/>
        <v>5</v>
      </c>
      <c r="U13" s="17"/>
      <c r="V13" s="18"/>
      <c r="W13" s="19" t="str">
        <f t="shared" si="18"/>
        <v>5</v>
      </c>
      <c r="X13" s="17"/>
      <c r="Y13" s="18"/>
      <c r="Z13" s="19" t="str">
        <f t="shared" si="19"/>
        <v>5</v>
      </c>
      <c r="AA13" s="17"/>
      <c r="AB13" s="18"/>
      <c r="AC13" s="19" t="str">
        <f t="shared" si="20"/>
        <v>5</v>
      </c>
      <c r="AD13" s="27"/>
      <c r="AE13" s="25"/>
      <c r="AF13" s="19"/>
      <c r="AG13" s="20">
        <f t="shared" si="9"/>
        <v>45</v>
      </c>
      <c r="AH13" s="21">
        <f>'29.Spieltag'!AJ13</f>
        <v>945</v>
      </c>
      <c r="AI13" s="28">
        <f>'29.Spieltag'!AK13</f>
        <v>6</v>
      </c>
      <c r="AJ13" s="23">
        <f t="shared" si="10"/>
        <v>990</v>
      </c>
      <c r="AK13" s="24">
        <f t="shared" si="11"/>
        <v>6</v>
      </c>
      <c r="AL13" s="1"/>
    </row>
    <row r="14" spans="1:41" ht="24.95" customHeight="1" thickBot="1" x14ac:dyDescent="0.25">
      <c r="A14" s="28">
        <f t="shared" si="0"/>
        <v>7</v>
      </c>
      <c r="B14" s="20" t="str">
        <f>'13.Spieltag'!B14</f>
        <v>UltraGE</v>
      </c>
      <c r="C14" s="17"/>
      <c r="D14" s="18"/>
      <c r="E14" s="19" t="str">
        <f t="shared" si="12"/>
        <v>5</v>
      </c>
      <c r="F14" s="17"/>
      <c r="G14" s="18"/>
      <c r="H14" s="19" t="str">
        <f t="shared" si="13"/>
        <v>5</v>
      </c>
      <c r="I14" s="17"/>
      <c r="J14" s="18"/>
      <c r="K14" s="19" t="str">
        <f t="shared" si="14"/>
        <v>5</v>
      </c>
      <c r="L14" s="17"/>
      <c r="M14" s="18"/>
      <c r="N14" s="19" t="str">
        <f t="shared" si="15"/>
        <v>5</v>
      </c>
      <c r="O14" s="17"/>
      <c r="P14" s="18"/>
      <c r="Q14" s="19" t="str">
        <f t="shared" si="16"/>
        <v>5</v>
      </c>
      <c r="R14" s="17"/>
      <c r="S14" s="18"/>
      <c r="T14" s="19" t="str">
        <f t="shared" si="17"/>
        <v>5</v>
      </c>
      <c r="U14" s="17"/>
      <c r="V14" s="18"/>
      <c r="W14" s="19" t="str">
        <f t="shared" si="18"/>
        <v>5</v>
      </c>
      <c r="X14" s="17"/>
      <c r="Y14" s="18"/>
      <c r="Z14" s="19" t="str">
        <f t="shared" si="19"/>
        <v>5</v>
      </c>
      <c r="AA14" s="17"/>
      <c r="AB14" s="18"/>
      <c r="AC14" s="19" t="str">
        <f t="shared" si="20"/>
        <v>5</v>
      </c>
      <c r="AD14" s="27"/>
      <c r="AE14" s="25"/>
      <c r="AF14" s="19"/>
      <c r="AG14" s="20">
        <f t="shared" si="9"/>
        <v>45</v>
      </c>
      <c r="AH14" s="21">
        <f>'29.Spieltag'!AJ14</f>
        <v>944</v>
      </c>
      <c r="AI14" s="28">
        <f>'29.Spieltag'!AK14</f>
        <v>7</v>
      </c>
      <c r="AJ14" s="23">
        <f t="shared" si="10"/>
        <v>989</v>
      </c>
      <c r="AK14" s="24">
        <f t="shared" si="11"/>
        <v>7</v>
      </c>
      <c r="AL14" s="1"/>
    </row>
    <row r="15" spans="1:41" ht="24.95" customHeight="1" thickBot="1" x14ac:dyDescent="0.25">
      <c r="A15" s="28">
        <f t="shared" si="0"/>
        <v>8</v>
      </c>
      <c r="B15" s="20" t="str">
        <f>'13.Spieltag'!B15</f>
        <v>Reinhold</v>
      </c>
      <c r="C15" s="17"/>
      <c r="D15" s="18"/>
      <c r="E15" s="19" t="str">
        <f t="shared" si="12"/>
        <v>5</v>
      </c>
      <c r="F15" s="17"/>
      <c r="G15" s="18"/>
      <c r="H15" s="19" t="str">
        <f t="shared" si="13"/>
        <v>5</v>
      </c>
      <c r="I15" s="17"/>
      <c r="J15" s="18"/>
      <c r="K15" s="19" t="str">
        <f t="shared" si="14"/>
        <v>5</v>
      </c>
      <c r="L15" s="17"/>
      <c r="M15" s="18"/>
      <c r="N15" s="19" t="str">
        <f t="shared" si="15"/>
        <v>5</v>
      </c>
      <c r="O15" s="17"/>
      <c r="P15" s="18"/>
      <c r="Q15" s="19" t="str">
        <f t="shared" si="16"/>
        <v>5</v>
      </c>
      <c r="R15" s="17"/>
      <c r="S15" s="18"/>
      <c r="T15" s="19" t="str">
        <f t="shared" si="17"/>
        <v>5</v>
      </c>
      <c r="U15" s="17"/>
      <c r="V15" s="18"/>
      <c r="W15" s="19" t="str">
        <f t="shared" si="18"/>
        <v>5</v>
      </c>
      <c r="X15" s="17"/>
      <c r="Y15" s="18"/>
      <c r="Z15" s="19" t="str">
        <f t="shared" si="19"/>
        <v>5</v>
      </c>
      <c r="AA15" s="17"/>
      <c r="AB15" s="18"/>
      <c r="AC15" s="19" t="str">
        <f t="shared" si="20"/>
        <v>5</v>
      </c>
      <c r="AD15" s="27"/>
      <c r="AE15" s="25"/>
      <c r="AF15" s="19"/>
      <c r="AG15" s="20">
        <f t="shared" si="9"/>
        <v>45</v>
      </c>
      <c r="AH15" s="21">
        <f>'29.Spieltag'!AJ15</f>
        <v>938</v>
      </c>
      <c r="AI15" s="28">
        <f>'29.Spieltag'!AK15</f>
        <v>8</v>
      </c>
      <c r="AJ15" s="23">
        <f t="shared" si="10"/>
        <v>983</v>
      </c>
      <c r="AK15" s="24">
        <f t="shared" si="11"/>
        <v>8</v>
      </c>
      <c r="AL15" s="1"/>
    </row>
    <row r="16" spans="1:41" ht="24.95" customHeight="1" thickBot="1" x14ac:dyDescent="0.25">
      <c r="A16" s="28">
        <f t="shared" si="0"/>
        <v>9</v>
      </c>
      <c r="B16" s="20" t="str">
        <f>'13.Spieltag'!B16</f>
        <v>Ricardo04</v>
      </c>
      <c r="C16" s="17"/>
      <c r="D16" s="18"/>
      <c r="E16" s="19" t="str">
        <f t="shared" si="12"/>
        <v>5</v>
      </c>
      <c r="F16" s="17"/>
      <c r="G16" s="18"/>
      <c r="H16" s="19" t="str">
        <f t="shared" si="13"/>
        <v>5</v>
      </c>
      <c r="I16" s="17"/>
      <c r="J16" s="18"/>
      <c r="K16" s="19" t="str">
        <f t="shared" si="14"/>
        <v>5</v>
      </c>
      <c r="L16" s="17"/>
      <c r="M16" s="18"/>
      <c r="N16" s="19" t="str">
        <f t="shared" si="15"/>
        <v>5</v>
      </c>
      <c r="O16" s="17"/>
      <c r="P16" s="18"/>
      <c r="Q16" s="19" t="str">
        <f t="shared" si="16"/>
        <v>5</v>
      </c>
      <c r="R16" s="17"/>
      <c r="S16" s="18"/>
      <c r="T16" s="19" t="str">
        <f t="shared" si="17"/>
        <v>5</v>
      </c>
      <c r="U16" s="17"/>
      <c r="V16" s="18"/>
      <c r="W16" s="19" t="str">
        <f t="shared" si="18"/>
        <v>5</v>
      </c>
      <c r="X16" s="17"/>
      <c r="Y16" s="18"/>
      <c r="Z16" s="19" t="str">
        <f t="shared" si="19"/>
        <v>5</v>
      </c>
      <c r="AA16" s="17"/>
      <c r="AB16" s="18"/>
      <c r="AC16" s="19" t="str">
        <f t="shared" si="20"/>
        <v>5</v>
      </c>
      <c r="AD16" s="27"/>
      <c r="AE16" s="25"/>
      <c r="AF16" s="19"/>
      <c r="AG16" s="20">
        <f t="shared" si="9"/>
        <v>45</v>
      </c>
      <c r="AH16" s="21">
        <f>'29.Spieltag'!AJ16</f>
        <v>937</v>
      </c>
      <c r="AI16" s="28">
        <f>'29.Spieltag'!AK16</f>
        <v>9</v>
      </c>
      <c r="AJ16" s="23">
        <f t="shared" si="10"/>
        <v>982</v>
      </c>
      <c r="AK16" s="24">
        <f t="shared" si="11"/>
        <v>9</v>
      </c>
      <c r="AL16" s="1"/>
    </row>
    <row r="17" spans="1:38" ht="24.95" customHeight="1" thickBot="1" x14ac:dyDescent="0.25">
      <c r="A17" s="28">
        <f t="shared" si="0"/>
        <v>10</v>
      </c>
      <c r="B17" s="20" t="str">
        <f>'13.Spieltag'!B17</f>
        <v>FlorianS04</v>
      </c>
      <c r="C17" s="17"/>
      <c r="D17" s="18"/>
      <c r="E17" s="19" t="str">
        <f t="shared" si="12"/>
        <v>5</v>
      </c>
      <c r="F17" s="17"/>
      <c r="G17" s="18"/>
      <c r="H17" s="19" t="str">
        <f t="shared" si="13"/>
        <v>5</v>
      </c>
      <c r="I17" s="17"/>
      <c r="J17" s="18"/>
      <c r="K17" s="19" t="str">
        <f t="shared" si="14"/>
        <v>5</v>
      </c>
      <c r="L17" s="17"/>
      <c r="M17" s="18"/>
      <c r="N17" s="19" t="str">
        <f t="shared" si="15"/>
        <v>5</v>
      </c>
      <c r="O17" s="17"/>
      <c r="P17" s="18"/>
      <c r="Q17" s="19" t="str">
        <f t="shared" si="16"/>
        <v>5</v>
      </c>
      <c r="R17" s="17"/>
      <c r="S17" s="18"/>
      <c r="T17" s="19" t="str">
        <f t="shared" si="17"/>
        <v>5</v>
      </c>
      <c r="U17" s="17"/>
      <c r="V17" s="18"/>
      <c r="W17" s="19" t="str">
        <f t="shared" si="18"/>
        <v>5</v>
      </c>
      <c r="X17" s="17"/>
      <c r="Y17" s="18"/>
      <c r="Z17" s="19" t="str">
        <f t="shared" si="19"/>
        <v>5</v>
      </c>
      <c r="AA17" s="17"/>
      <c r="AB17" s="18"/>
      <c r="AC17" s="19" t="str">
        <f t="shared" si="20"/>
        <v>5</v>
      </c>
      <c r="AD17" s="27"/>
      <c r="AE17" s="25"/>
      <c r="AF17" s="19"/>
      <c r="AG17" s="20">
        <f t="shared" si="9"/>
        <v>45</v>
      </c>
      <c r="AH17" s="21">
        <f>'29.Spieltag'!AJ17</f>
        <v>936</v>
      </c>
      <c r="AI17" s="28">
        <f>'29.Spieltag'!AK17</f>
        <v>10</v>
      </c>
      <c r="AJ17" s="23">
        <f t="shared" si="10"/>
        <v>981</v>
      </c>
      <c r="AK17" s="24">
        <f t="shared" si="11"/>
        <v>10</v>
      </c>
      <c r="AL17" s="1"/>
    </row>
    <row r="18" spans="1:38" ht="24.95" customHeight="1" thickBot="1" x14ac:dyDescent="0.25">
      <c r="A18" s="28">
        <f t="shared" si="0"/>
        <v>11</v>
      </c>
      <c r="B18" s="20" t="str">
        <f>'13.Spieltag'!B18</f>
        <v>Lola04</v>
      </c>
      <c r="C18" s="17"/>
      <c r="D18" s="18"/>
      <c r="E18" s="19" t="str">
        <f t="shared" si="12"/>
        <v>5</v>
      </c>
      <c r="F18" s="17"/>
      <c r="G18" s="18"/>
      <c r="H18" s="19" t="str">
        <f t="shared" si="13"/>
        <v>5</v>
      </c>
      <c r="I18" s="17"/>
      <c r="J18" s="18"/>
      <c r="K18" s="19" t="str">
        <f t="shared" si="14"/>
        <v>5</v>
      </c>
      <c r="L18" s="17"/>
      <c r="M18" s="18"/>
      <c r="N18" s="19" t="str">
        <f t="shared" si="15"/>
        <v>5</v>
      </c>
      <c r="O18" s="17"/>
      <c r="P18" s="18"/>
      <c r="Q18" s="19" t="str">
        <f t="shared" si="16"/>
        <v>5</v>
      </c>
      <c r="R18" s="17"/>
      <c r="S18" s="18"/>
      <c r="T18" s="19" t="str">
        <f t="shared" si="17"/>
        <v>5</v>
      </c>
      <c r="U18" s="17"/>
      <c r="V18" s="18"/>
      <c r="W18" s="19" t="str">
        <f t="shared" si="18"/>
        <v>5</v>
      </c>
      <c r="X18" s="17"/>
      <c r="Y18" s="18"/>
      <c r="Z18" s="19" t="str">
        <f t="shared" si="19"/>
        <v>5</v>
      </c>
      <c r="AA18" s="17"/>
      <c r="AB18" s="18"/>
      <c r="AC18" s="19" t="str">
        <f t="shared" si="20"/>
        <v>5</v>
      </c>
      <c r="AD18" s="27"/>
      <c r="AE18" s="25"/>
      <c r="AF18" s="19"/>
      <c r="AG18" s="20">
        <f t="shared" si="9"/>
        <v>45</v>
      </c>
      <c r="AH18" s="21">
        <f>'29.Spieltag'!AJ18</f>
        <v>931</v>
      </c>
      <c r="AI18" s="28">
        <f>'29.Spieltag'!AK18</f>
        <v>11</v>
      </c>
      <c r="AJ18" s="23">
        <f t="shared" si="10"/>
        <v>976</v>
      </c>
      <c r="AK18" s="24">
        <f t="shared" si="11"/>
        <v>11</v>
      </c>
      <c r="AL18" s="1"/>
    </row>
    <row r="19" spans="1:38" ht="24.95" customHeight="1" thickBot="1" x14ac:dyDescent="0.25">
      <c r="A19" s="28">
        <f t="shared" si="0"/>
        <v>12</v>
      </c>
      <c r="B19" s="20" t="str">
        <f>'13.Spieltag'!B19</f>
        <v>schmiddi04</v>
      </c>
      <c r="C19" s="17"/>
      <c r="D19" s="18"/>
      <c r="E19" s="19" t="str">
        <f t="shared" si="12"/>
        <v>5</v>
      </c>
      <c r="F19" s="17"/>
      <c r="G19" s="18"/>
      <c r="H19" s="19" t="str">
        <f t="shared" si="13"/>
        <v>5</v>
      </c>
      <c r="I19" s="17"/>
      <c r="J19" s="18"/>
      <c r="K19" s="19" t="str">
        <f t="shared" si="14"/>
        <v>5</v>
      </c>
      <c r="L19" s="17"/>
      <c r="M19" s="18"/>
      <c r="N19" s="19" t="str">
        <f t="shared" si="15"/>
        <v>5</v>
      </c>
      <c r="O19" s="17"/>
      <c r="P19" s="18"/>
      <c r="Q19" s="19" t="str">
        <f t="shared" si="16"/>
        <v>5</v>
      </c>
      <c r="R19" s="17"/>
      <c r="S19" s="18"/>
      <c r="T19" s="19" t="str">
        <f t="shared" si="17"/>
        <v>5</v>
      </c>
      <c r="U19" s="17"/>
      <c r="V19" s="18"/>
      <c r="W19" s="19" t="str">
        <f t="shared" si="18"/>
        <v>5</v>
      </c>
      <c r="X19" s="17"/>
      <c r="Y19" s="18"/>
      <c r="Z19" s="19" t="str">
        <f t="shared" si="19"/>
        <v>5</v>
      </c>
      <c r="AA19" s="17"/>
      <c r="AB19" s="18"/>
      <c r="AC19" s="19" t="str">
        <f t="shared" si="20"/>
        <v>5</v>
      </c>
      <c r="AD19" s="27"/>
      <c r="AE19" s="25"/>
      <c r="AF19" s="19"/>
      <c r="AG19" s="20">
        <f t="shared" si="9"/>
        <v>45</v>
      </c>
      <c r="AH19" s="21">
        <f>'29.Spieltag'!AJ19</f>
        <v>930</v>
      </c>
      <c r="AI19" s="28">
        <f>'29.Spieltag'!AK19</f>
        <v>12</v>
      </c>
      <c r="AJ19" s="23">
        <f t="shared" si="10"/>
        <v>975</v>
      </c>
      <c r="AK19" s="24">
        <f t="shared" si="11"/>
        <v>12</v>
      </c>
      <c r="AL19" s="1"/>
    </row>
    <row r="20" spans="1:38" ht="24.95" customHeight="1" thickBot="1" x14ac:dyDescent="0.25">
      <c r="A20" s="28">
        <f t="shared" si="0"/>
        <v>12</v>
      </c>
      <c r="B20" s="20" t="str">
        <f>'13.Spieltag'!B20</f>
        <v>Thomas Bülles</v>
      </c>
      <c r="C20" s="17"/>
      <c r="D20" s="18"/>
      <c r="E20" s="19" t="str">
        <f t="shared" si="12"/>
        <v>5</v>
      </c>
      <c r="F20" s="17"/>
      <c r="G20" s="18"/>
      <c r="H20" s="19" t="str">
        <f t="shared" si="13"/>
        <v>5</v>
      </c>
      <c r="I20" s="17"/>
      <c r="J20" s="18"/>
      <c r="K20" s="19" t="str">
        <f t="shared" si="14"/>
        <v>5</v>
      </c>
      <c r="L20" s="17"/>
      <c r="M20" s="18"/>
      <c r="N20" s="19" t="str">
        <f t="shared" si="15"/>
        <v>5</v>
      </c>
      <c r="O20" s="17"/>
      <c r="P20" s="18"/>
      <c r="Q20" s="19" t="str">
        <f t="shared" si="16"/>
        <v>5</v>
      </c>
      <c r="R20" s="17"/>
      <c r="S20" s="18"/>
      <c r="T20" s="19" t="str">
        <f t="shared" si="17"/>
        <v>5</v>
      </c>
      <c r="U20" s="17"/>
      <c r="V20" s="18"/>
      <c r="W20" s="19" t="str">
        <f t="shared" si="18"/>
        <v>5</v>
      </c>
      <c r="X20" s="17"/>
      <c r="Y20" s="18"/>
      <c r="Z20" s="19" t="str">
        <f t="shared" si="19"/>
        <v>5</v>
      </c>
      <c r="AA20" s="17"/>
      <c r="AB20" s="18"/>
      <c r="AC20" s="19" t="str">
        <f t="shared" si="20"/>
        <v>5</v>
      </c>
      <c r="AD20" s="27"/>
      <c r="AE20" s="25"/>
      <c r="AF20" s="19"/>
      <c r="AG20" s="20">
        <f t="shared" si="9"/>
        <v>45</v>
      </c>
      <c r="AH20" s="21">
        <f>'29.Spieltag'!AJ20</f>
        <v>930</v>
      </c>
      <c r="AI20" s="28">
        <f>'29.Spieltag'!AK20</f>
        <v>12</v>
      </c>
      <c r="AJ20" s="23">
        <f t="shared" si="10"/>
        <v>975</v>
      </c>
      <c r="AK20" s="24">
        <f t="shared" si="11"/>
        <v>12</v>
      </c>
      <c r="AL20" s="1"/>
    </row>
    <row r="21" spans="1:38" ht="24.95" customHeight="1" thickBot="1" x14ac:dyDescent="0.25">
      <c r="A21" s="28">
        <f t="shared" si="0"/>
        <v>14</v>
      </c>
      <c r="B21" s="20" t="str">
        <f>'13.Spieltag'!B21</f>
        <v>atschi91</v>
      </c>
      <c r="C21" s="17"/>
      <c r="D21" s="18"/>
      <c r="E21" s="19" t="str">
        <f t="shared" si="12"/>
        <v>5</v>
      </c>
      <c r="F21" s="17"/>
      <c r="G21" s="18"/>
      <c r="H21" s="19" t="str">
        <f t="shared" si="13"/>
        <v>5</v>
      </c>
      <c r="I21" s="17"/>
      <c r="J21" s="18"/>
      <c r="K21" s="19" t="str">
        <f t="shared" si="14"/>
        <v>5</v>
      </c>
      <c r="L21" s="17"/>
      <c r="M21" s="18"/>
      <c r="N21" s="19" t="str">
        <f t="shared" si="15"/>
        <v>5</v>
      </c>
      <c r="O21" s="17"/>
      <c r="P21" s="18"/>
      <c r="Q21" s="19" t="str">
        <f t="shared" si="16"/>
        <v>5</v>
      </c>
      <c r="R21" s="17"/>
      <c r="S21" s="18"/>
      <c r="T21" s="19" t="str">
        <f t="shared" si="17"/>
        <v>5</v>
      </c>
      <c r="U21" s="17"/>
      <c r="V21" s="18"/>
      <c r="W21" s="19" t="str">
        <f t="shared" si="18"/>
        <v>5</v>
      </c>
      <c r="X21" s="17"/>
      <c r="Y21" s="18"/>
      <c r="Z21" s="19" t="str">
        <f t="shared" si="19"/>
        <v>5</v>
      </c>
      <c r="AA21" s="17"/>
      <c r="AB21" s="18"/>
      <c r="AC21" s="19" t="str">
        <f t="shared" si="20"/>
        <v>5</v>
      </c>
      <c r="AD21" s="27"/>
      <c r="AE21" s="25"/>
      <c r="AF21" s="19"/>
      <c r="AG21" s="20">
        <f t="shared" si="9"/>
        <v>45</v>
      </c>
      <c r="AH21" s="21">
        <f>'29.Spieltag'!AJ21</f>
        <v>922</v>
      </c>
      <c r="AI21" s="28">
        <f>'29.Spieltag'!AK21</f>
        <v>14</v>
      </c>
      <c r="AJ21" s="23">
        <f t="shared" si="10"/>
        <v>967</v>
      </c>
      <c r="AK21" s="24">
        <f t="shared" si="11"/>
        <v>14</v>
      </c>
      <c r="AL21" s="1"/>
    </row>
    <row r="22" spans="1:38" ht="24.95" customHeight="1" thickBot="1" x14ac:dyDescent="0.25">
      <c r="A22" s="28">
        <f t="shared" si="0"/>
        <v>15</v>
      </c>
      <c r="B22" s="20" t="str">
        <f>'13.Spieltag'!B22</f>
        <v>jupp04</v>
      </c>
      <c r="C22" s="17"/>
      <c r="D22" s="18"/>
      <c r="E22" s="19" t="str">
        <f t="shared" si="12"/>
        <v>5</v>
      </c>
      <c r="F22" s="17"/>
      <c r="G22" s="18"/>
      <c r="H22" s="19" t="str">
        <f t="shared" si="13"/>
        <v>5</v>
      </c>
      <c r="I22" s="17"/>
      <c r="J22" s="18"/>
      <c r="K22" s="19" t="str">
        <f t="shared" si="14"/>
        <v>5</v>
      </c>
      <c r="L22" s="17"/>
      <c r="M22" s="18"/>
      <c r="N22" s="19" t="str">
        <f t="shared" si="15"/>
        <v>5</v>
      </c>
      <c r="O22" s="17"/>
      <c r="P22" s="18"/>
      <c r="Q22" s="19" t="str">
        <f t="shared" si="16"/>
        <v>5</v>
      </c>
      <c r="R22" s="17"/>
      <c r="S22" s="18"/>
      <c r="T22" s="19" t="str">
        <f t="shared" si="17"/>
        <v>5</v>
      </c>
      <c r="U22" s="17"/>
      <c r="V22" s="18"/>
      <c r="W22" s="19" t="str">
        <f t="shared" si="18"/>
        <v>5</v>
      </c>
      <c r="X22" s="17"/>
      <c r="Y22" s="18"/>
      <c r="Z22" s="19" t="str">
        <f t="shared" si="19"/>
        <v>5</v>
      </c>
      <c r="AA22" s="17"/>
      <c r="AB22" s="18"/>
      <c r="AC22" s="19" t="str">
        <f t="shared" si="20"/>
        <v>5</v>
      </c>
      <c r="AD22" s="27"/>
      <c r="AE22" s="25"/>
      <c r="AF22" s="19"/>
      <c r="AG22" s="20">
        <f t="shared" si="9"/>
        <v>45</v>
      </c>
      <c r="AH22" s="21">
        <f>'29.Spieltag'!AJ22</f>
        <v>911</v>
      </c>
      <c r="AI22" s="28">
        <f>'29.Spieltag'!AK22</f>
        <v>15</v>
      </c>
      <c r="AJ22" s="23">
        <f t="shared" si="10"/>
        <v>956</v>
      </c>
      <c r="AK22" s="24">
        <f t="shared" si="11"/>
        <v>15</v>
      </c>
      <c r="AL22" s="1"/>
    </row>
    <row r="23" spans="1:38" ht="24.95" customHeight="1" thickBot="1" x14ac:dyDescent="0.25">
      <c r="A23" s="28">
        <f t="shared" si="0"/>
        <v>16</v>
      </c>
      <c r="B23" s="78" t="str">
        <f>'13.Spieltag'!B23</f>
        <v>Nico1904</v>
      </c>
      <c r="C23" s="17"/>
      <c r="D23" s="18"/>
      <c r="E23" s="19" t="str">
        <f t="shared" si="12"/>
        <v>5</v>
      </c>
      <c r="F23" s="17"/>
      <c r="G23" s="18"/>
      <c r="H23" s="19" t="str">
        <f t="shared" si="13"/>
        <v>5</v>
      </c>
      <c r="I23" s="17"/>
      <c r="J23" s="18"/>
      <c r="K23" s="19" t="str">
        <f t="shared" si="14"/>
        <v>5</v>
      </c>
      <c r="L23" s="17"/>
      <c r="M23" s="18"/>
      <c r="N23" s="19" t="str">
        <f t="shared" si="15"/>
        <v>5</v>
      </c>
      <c r="O23" s="17"/>
      <c r="P23" s="18"/>
      <c r="Q23" s="19" t="str">
        <f t="shared" si="16"/>
        <v>5</v>
      </c>
      <c r="R23" s="17"/>
      <c r="S23" s="18"/>
      <c r="T23" s="19" t="str">
        <f t="shared" si="17"/>
        <v>5</v>
      </c>
      <c r="U23" s="17"/>
      <c r="V23" s="18"/>
      <c r="W23" s="19" t="str">
        <f t="shared" si="18"/>
        <v>5</v>
      </c>
      <c r="X23" s="17"/>
      <c r="Y23" s="18"/>
      <c r="Z23" s="19" t="str">
        <f t="shared" si="19"/>
        <v>5</v>
      </c>
      <c r="AA23" s="17"/>
      <c r="AB23" s="18"/>
      <c r="AC23" s="19" t="str">
        <f t="shared" si="20"/>
        <v>5</v>
      </c>
      <c r="AD23" s="27"/>
      <c r="AE23" s="25"/>
      <c r="AF23" s="19"/>
      <c r="AG23" s="20">
        <f t="shared" si="9"/>
        <v>45</v>
      </c>
      <c r="AH23" s="21">
        <f>'29.Spieltag'!AJ23</f>
        <v>865</v>
      </c>
      <c r="AI23" s="28">
        <f>'29.Spieltag'!AK23</f>
        <v>16</v>
      </c>
      <c r="AJ23" s="23">
        <f t="shared" si="10"/>
        <v>910</v>
      </c>
      <c r="AK23" s="24">
        <f t="shared" si="11"/>
        <v>16</v>
      </c>
      <c r="AL23" s="1"/>
    </row>
    <row r="24" spans="1:38" ht="24.95" customHeight="1" thickBot="1" x14ac:dyDescent="0.25">
      <c r="A24" s="28">
        <f t="shared" si="0"/>
        <v>17</v>
      </c>
      <c r="B24" s="20" t="str">
        <f>'13.Spieltag'!B24</f>
        <v>Schalt04</v>
      </c>
      <c r="C24" s="17"/>
      <c r="D24" s="18"/>
      <c r="E24" s="19" t="str">
        <f t="shared" si="12"/>
        <v>5</v>
      </c>
      <c r="F24" s="17"/>
      <c r="G24" s="18"/>
      <c r="H24" s="19" t="str">
        <f t="shared" si="13"/>
        <v>5</v>
      </c>
      <c r="I24" s="17"/>
      <c r="J24" s="18"/>
      <c r="K24" s="19" t="str">
        <f t="shared" si="14"/>
        <v>5</v>
      </c>
      <c r="L24" s="17"/>
      <c r="M24" s="18"/>
      <c r="N24" s="19" t="str">
        <f t="shared" si="15"/>
        <v>5</v>
      </c>
      <c r="O24" s="17"/>
      <c r="P24" s="18"/>
      <c r="Q24" s="19" t="str">
        <f t="shared" si="16"/>
        <v>5</v>
      </c>
      <c r="R24" s="17"/>
      <c r="S24" s="18"/>
      <c r="T24" s="19" t="str">
        <f t="shared" si="17"/>
        <v>5</v>
      </c>
      <c r="U24" s="17"/>
      <c r="V24" s="18"/>
      <c r="W24" s="19" t="str">
        <f t="shared" si="18"/>
        <v>5</v>
      </c>
      <c r="X24" s="17"/>
      <c r="Y24" s="18"/>
      <c r="Z24" s="19" t="str">
        <f t="shared" si="19"/>
        <v>5</v>
      </c>
      <c r="AA24" s="17"/>
      <c r="AB24" s="18"/>
      <c r="AC24" s="19" t="str">
        <f t="shared" si="20"/>
        <v>5</v>
      </c>
      <c r="AD24" s="27"/>
      <c r="AE24" s="25"/>
      <c r="AF24" s="19"/>
      <c r="AG24" s="20">
        <f t="shared" si="9"/>
        <v>45</v>
      </c>
      <c r="AH24" s="21">
        <f>'29.Spieltag'!AJ24</f>
        <v>817</v>
      </c>
      <c r="AI24" s="28">
        <f>'29.Spieltag'!AK24</f>
        <v>17</v>
      </c>
      <c r="AJ24" s="23">
        <f t="shared" si="10"/>
        <v>862</v>
      </c>
      <c r="AK24" s="24">
        <f t="shared" si="11"/>
        <v>17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7">
    <sortCondition ref="A8:A27"/>
  </sortState>
  <phoneticPr fontId="0" type="noConversion"/>
  <conditionalFormatting sqref="A1:A3 A5:A26 A31:A1048576">
    <cfRule type="colorScale" priority="1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25" priority="6">
      <formula>($AG8&gt;40)</formula>
    </cfRule>
  </conditionalFormatting>
  <conditionalFormatting sqref="C1 F1 I1 L1 X1 C3 U3 AA3">
    <cfRule type="cellIs" dxfId="24" priority="2" operator="equal">
      <formula>"Schalke 04"</formula>
    </cfRule>
  </conditionalFormatting>
  <conditionalFormatting sqref="O1 R1 U1 AA1 F3 I3 L3 O3 R3 X3">
    <cfRule type="cellIs" dxfId="23" priority="3" operator="equal">
      <formula>"Schalke 04"</formula>
    </cfRule>
  </conditionalFormatting>
  <conditionalFormatting sqref="AG1:AG26 AG28:AG1048576">
    <cfRule type="top10" dxfId="22" priority="1425" rank="3"/>
  </conditionalFormatting>
  <conditionalFormatting sqref="AI8:AI26">
    <cfRule type="colorScale" priority="1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21" priority="19" rank="3"/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A1:AO104"/>
  <sheetViews>
    <sheetView topLeftCell="A3" workbookViewId="0">
      <selection activeCell="AC8" sqref="E8:AC24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C1" s="16" t="s">
        <v>72</v>
      </c>
      <c r="F1" s="16" t="s">
        <v>74</v>
      </c>
      <c r="I1" s="16" t="s">
        <v>75</v>
      </c>
      <c r="L1" s="16" t="s">
        <v>77</v>
      </c>
      <c r="O1" s="16" t="s">
        <v>79</v>
      </c>
      <c r="R1" s="16" t="s">
        <v>81</v>
      </c>
      <c r="U1" s="16" t="s">
        <v>83</v>
      </c>
      <c r="X1" s="16" t="s">
        <v>85</v>
      </c>
      <c r="AA1" s="16" t="s">
        <v>87</v>
      </c>
      <c r="AD1" s="16"/>
      <c r="AE1" s="65"/>
      <c r="AF1" s="65"/>
      <c r="AK1" s="31"/>
    </row>
    <row r="2" spans="1:41" ht="12" x14ac:dyDescent="0.2">
      <c r="B2" s="16"/>
      <c r="F2" s="1"/>
      <c r="O2" s="13"/>
      <c r="AD2" s="16"/>
      <c r="AE2" s="66"/>
      <c r="AF2" s="66"/>
    </row>
    <row r="3" spans="1:41" ht="12" x14ac:dyDescent="0.2">
      <c r="B3" s="16"/>
      <c r="C3" s="16" t="s">
        <v>73</v>
      </c>
      <c r="F3" s="16" t="s">
        <v>67</v>
      </c>
      <c r="I3" s="16" t="s">
        <v>76</v>
      </c>
      <c r="L3" s="16" t="s">
        <v>78</v>
      </c>
      <c r="O3" s="16" t="s">
        <v>80</v>
      </c>
      <c r="R3" s="16" t="s">
        <v>82</v>
      </c>
      <c r="U3" s="16" t="s">
        <v>84</v>
      </c>
      <c r="X3" s="16" t="s">
        <v>86</v>
      </c>
      <c r="AA3" s="16" t="s">
        <v>11</v>
      </c>
      <c r="AD3" s="16"/>
      <c r="AE3" s="65"/>
      <c r="AF3" s="65"/>
    </row>
    <row r="4" spans="1:41" ht="16.5" thickBot="1" x14ac:dyDescent="0.3">
      <c r="A4" s="2" t="s">
        <v>44</v>
      </c>
      <c r="B4" s="16"/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</v>
      </c>
      <c r="B8" s="20" t="str">
        <f>'13.Spieltag'!B8</f>
        <v>Delze1312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9">E8+H8+K8+N8+Q8+T8+W8+Z8+AC8+AF8</f>
        <v>45</v>
      </c>
      <c r="AH8" s="21">
        <f>'30.Spieltag'!AJ8</f>
        <v>1011</v>
      </c>
      <c r="AI8" s="28">
        <f>'30.Spieltag'!AK8</f>
        <v>1</v>
      </c>
      <c r="AJ8" s="23">
        <f t="shared" ref="AJ8:AJ19" si="10">AG8+AH8</f>
        <v>1056</v>
      </c>
      <c r="AK8" s="24">
        <f t="shared" ref="AK8:AK24" si="11">RANK(AJ8,$AJ$8:$AJ$26)</f>
        <v>1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'13.Spieltag'!B9</f>
        <v>Master1</v>
      </c>
      <c r="C9" s="17"/>
      <c r="D9" s="18"/>
      <c r="E9" s="19" t="str">
        <f t="shared" ref="E9:E24" si="12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4" si="13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4" si="14">IF(OR(EXACT($I$7,I9)*(EXACT($J$7,J9)))=TRUE,$AO$9,IF(($J$7-$I$7=J9-I9),$AO$8,IF(OR(EXACT($I$7&gt;$J$7,I9&gt;J9)*EXACT($I$7=$J$7,I9=J9)*EXACT($I$7&lt;$J$7,I9&lt;J9)),$AO$7,0)))</f>
        <v>5</v>
      </c>
      <c r="L9" s="17"/>
      <c r="M9" s="18"/>
      <c r="N9" s="19" t="str">
        <f t="shared" ref="N9:N24" si="15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4" si="16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4" si="17">IF(OR(EXACT($R$7,R9)*(EXACT($S$7,S9)))=TRUE,$AO$9,IF(($S$7-$R$7=S9-R9),$AO$8,IF(OR(EXACT($R$7&gt;$S$7,R9&gt;S9)*EXACT($R$7=$S$7,R9=S9)*EXACT($R$7&lt;$S$7,R9&lt;S9)),$AO$7,0)))</f>
        <v>5</v>
      </c>
      <c r="U9" s="17"/>
      <c r="V9" s="18"/>
      <c r="W9" s="19" t="str">
        <f t="shared" ref="W9:W24" si="18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4" si="19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4" si="20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9"/>
        <v>45</v>
      </c>
      <c r="AH9" s="21">
        <f>'30.Spieltag'!AJ9</f>
        <v>1001</v>
      </c>
      <c r="AI9" s="28">
        <f>'30.Spieltag'!AK9</f>
        <v>2</v>
      </c>
      <c r="AJ9" s="23">
        <f t="shared" si="10"/>
        <v>1046</v>
      </c>
      <c r="AK9" s="24">
        <f t="shared" si="11"/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3</v>
      </c>
      <c r="B10" s="20" t="str">
        <f>'13.Spieltag'!B10</f>
        <v>Franzi04</v>
      </c>
      <c r="C10" s="17"/>
      <c r="D10" s="18"/>
      <c r="E10" s="19" t="str">
        <f t="shared" si="12"/>
        <v>5</v>
      </c>
      <c r="F10" s="17"/>
      <c r="G10" s="18"/>
      <c r="H10" s="19" t="str">
        <f t="shared" si="13"/>
        <v>5</v>
      </c>
      <c r="I10" s="17"/>
      <c r="J10" s="18"/>
      <c r="K10" s="19" t="str">
        <f t="shared" si="14"/>
        <v>5</v>
      </c>
      <c r="L10" s="17"/>
      <c r="M10" s="18"/>
      <c r="N10" s="19" t="str">
        <f t="shared" si="15"/>
        <v>5</v>
      </c>
      <c r="O10" s="17"/>
      <c r="P10" s="18"/>
      <c r="Q10" s="19" t="str">
        <f t="shared" si="16"/>
        <v>5</v>
      </c>
      <c r="R10" s="17"/>
      <c r="S10" s="18"/>
      <c r="T10" s="19" t="str">
        <f t="shared" si="17"/>
        <v>5</v>
      </c>
      <c r="U10" s="17"/>
      <c r="V10" s="18"/>
      <c r="W10" s="19" t="str">
        <f t="shared" si="18"/>
        <v>5</v>
      </c>
      <c r="X10" s="17"/>
      <c r="Y10" s="18"/>
      <c r="Z10" s="19" t="str">
        <f t="shared" si="19"/>
        <v>5</v>
      </c>
      <c r="AA10" s="17"/>
      <c r="AB10" s="18"/>
      <c r="AC10" s="19" t="str">
        <f t="shared" si="20"/>
        <v>5</v>
      </c>
      <c r="AD10" s="27"/>
      <c r="AE10" s="25"/>
      <c r="AF10" s="19"/>
      <c r="AG10" s="20">
        <f t="shared" si="9"/>
        <v>45</v>
      </c>
      <c r="AH10" s="21">
        <f>'30.Spieltag'!AJ10</f>
        <v>994</v>
      </c>
      <c r="AI10" s="28">
        <f>'30.Spieltag'!AK10</f>
        <v>3</v>
      </c>
      <c r="AJ10" s="23">
        <f t="shared" si="10"/>
        <v>1039</v>
      </c>
      <c r="AK10" s="24">
        <f t="shared" si="11"/>
        <v>3</v>
      </c>
      <c r="AL10" s="72"/>
    </row>
    <row r="11" spans="1:41" ht="24.95" customHeight="1" thickBot="1" x14ac:dyDescent="0.25">
      <c r="A11" s="28">
        <f t="shared" si="0"/>
        <v>4</v>
      </c>
      <c r="B11" s="20" t="str">
        <f>'13.Spieltag'!B11</f>
        <v>Mike04</v>
      </c>
      <c r="C11" s="17"/>
      <c r="D11" s="18"/>
      <c r="E11" s="19" t="str">
        <f t="shared" si="12"/>
        <v>5</v>
      </c>
      <c r="F11" s="17"/>
      <c r="G11" s="18"/>
      <c r="H11" s="19" t="str">
        <f t="shared" si="13"/>
        <v>5</v>
      </c>
      <c r="I11" s="17"/>
      <c r="J11" s="18"/>
      <c r="K11" s="19" t="str">
        <f t="shared" si="14"/>
        <v>5</v>
      </c>
      <c r="L11" s="17"/>
      <c r="M11" s="18"/>
      <c r="N11" s="19" t="str">
        <f t="shared" si="15"/>
        <v>5</v>
      </c>
      <c r="O11" s="17"/>
      <c r="P11" s="18"/>
      <c r="Q11" s="19" t="str">
        <f t="shared" si="16"/>
        <v>5</v>
      </c>
      <c r="R11" s="17"/>
      <c r="S11" s="18"/>
      <c r="T11" s="19" t="str">
        <f t="shared" si="17"/>
        <v>5</v>
      </c>
      <c r="U11" s="17"/>
      <c r="V11" s="18"/>
      <c r="W11" s="19" t="str">
        <f t="shared" si="18"/>
        <v>5</v>
      </c>
      <c r="X11" s="17"/>
      <c r="Y11" s="18"/>
      <c r="Z11" s="19" t="str">
        <f t="shared" si="19"/>
        <v>5</v>
      </c>
      <c r="AA11" s="17"/>
      <c r="AB11" s="18"/>
      <c r="AC11" s="19" t="str">
        <f t="shared" si="20"/>
        <v>5</v>
      </c>
      <c r="AD11" s="27"/>
      <c r="AE11" s="25"/>
      <c r="AF11" s="19"/>
      <c r="AG11" s="20">
        <f t="shared" si="9"/>
        <v>45</v>
      </c>
      <c r="AH11" s="21">
        <f>'30.Spieltag'!AJ11</f>
        <v>993</v>
      </c>
      <c r="AI11" s="28">
        <f>'30.Spieltag'!AK11</f>
        <v>4</v>
      </c>
      <c r="AJ11" s="23">
        <f t="shared" si="10"/>
        <v>1038</v>
      </c>
      <c r="AK11" s="24">
        <f t="shared" si="11"/>
        <v>4</v>
      </c>
      <c r="AL11" s="1"/>
    </row>
    <row r="12" spans="1:41" ht="24.95" customHeight="1" thickBot="1" x14ac:dyDescent="0.25">
      <c r="A12" s="28">
        <f t="shared" si="0"/>
        <v>5</v>
      </c>
      <c r="B12" s="20" t="str">
        <f>'13.Spieltag'!B12</f>
        <v>Tanja04</v>
      </c>
      <c r="C12" s="17"/>
      <c r="D12" s="18"/>
      <c r="E12" s="19" t="str">
        <f t="shared" si="12"/>
        <v>5</v>
      </c>
      <c r="F12" s="17"/>
      <c r="G12" s="18"/>
      <c r="H12" s="19" t="str">
        <f t="shared" si="13"/>
        <v>5</v>
      </c>
      <c r="I12" s="17"/>
      <c r="J12" s="18"/>
      <c r="K12" s="19" t="str">
        <f t="shared" si="14"/>
        <v>5</v>
      </c>
      <c r="L12" s="17"/>
      <c r="M12" s="18"/>
      <c r="N12" s="19" t="str">
        <f t="shared" si="15"/>
        <v>5</v>
      </c>
      <c r="O12" s="17"/>
      <c r="P12" s="18"/>
      <c r="Q12" s="19" t="str">
        <f t="shared" si="16"/>
        <v>5</v>
      </c>
      <c r="R12" s="17"/>
      <c r="S12" s="18"/>
      <c r="T12" s="19" t="str">
        <f t="shared" si="17"/>
        <v>5</v>
      </c>
      <c r="U12" s="17"/>
      <c r="V12" s="18"/>
      <c r="W12" s="19" t="str">
        <f t="shared" si="18"/>
        <v>5</v>
      </c>
      <c r="X12" s="17"/>
      <c r="Y12" s="18"/>
      <c r="Z12" s="19" t="str">
        <f t="shared" si="19"/>
        <v>5</v>
      </c>
      <c r="AA12" s="17"/>
      <c r="AB12" s="18"/>
      <c r="AC12" s="19" t="str">
        <f t="shared" si="20"/>
        <v>5</v>
      </c>
      <c r="AD12" s="26"/>
      <c r="AE12" s="25"/>
      <c r="AF12" s="19"/>
      <c r="AG12" s="20">
        <f t="shared" si="9"/>
        <v>45</v>
      </c>
      <c r="AH12" s="21">
        <f>'30.Spieltag'!AJ12</f>
        <v>991</v>
      </c>
      <c r="AI12" s="28">
        <f>'30.Spieltag'!AK12</f>
        <v>5</v>
      </c>
      <c r="AJ12" s="23">
        <f t="shared" si="10"/>
        <v>1036</v>
      </c>
      <c r="AK12" s="24">
        <f t="shared" si="11"/>
        <v>5</v>
      </c>
      <c r="AL12" s="1"/>
    </row>
    <row r="13" spans="1:41" ht="24.95" customHeight="1" thickBot="1" x14ac:dyDescent="0.25">
      <c r="A13" s="28">
        <f t="shared" si="0"/>
        <v>6</v>
      </c>
      <c r="B13" s="78" t="str">
        <f>'13.Spieltag'!B13</f>
        <v>shiny</v>
      </c>
      <c r="C13" s="17"/>
      <c r="D13" s="18"/>
      <c r="E13" s="19" t="str">
        <f t="shared" si="12"/>
        <v>5</v>
      </c>
      <c r="F13" s="17"/>
      <c r="G13" s="18"/>
      <c r="H13" s="19" t="str">
        <f t="shared" si="13"/>
        <v>5</v>
      </c>
      <c r="I13" s="17"/>
      <c r="J13" s="18"/>
      <c r="K13" s="19" t="str">
        <f t="shared" si="14"/>
        <v>5</v>
      </c>
      <c r="L13" s="17"/>
      <c r="M13" s="18"/>
      <c r="N13" s="19" t="str">
        <f t="shared" si="15"/>
        <v>5</v>
      </c>
      <c r="O13" s="17"/>
      <c r="P13" s="18"/>
      <c r="Q13" s="19" t="str">
        <f t="shared" si="16"/>
        <v>5</v>
      </c>
      <c r="R13" s="17"/>
      <c r="S13" s="18"/>
      <c r="T13" s="19" t="str">
        <f t="shared" si="17"/>
        <v>5</v>
      </c>
      <c r="U13" s="17"/>
      <c r="V13" s="18"/>
      <c r="W13" s="19" t="str">
        <f t="shared" si="18"/>
        <v>5</v>
      </c>
      <c r="X13" s="17"/>
      <c r="Y13" s="18"/>
      <c r="Z13" s="19" t="str">
        <f t="shared" si="19"/>
        <v>5</v>
      </c>
      <c r="AA13" s="17"/>
      <c r="AB13" s="18"/>
      <c r="AC13" s="19" t="str">
        <f t="shared" si="20"/>
        <v>5</v>
      </c>
      <c r="AD13" s="27"/>
      <c r="AE13" s="25"/>
      <c r="AF13" s="19"/>
      <c r="AG13" s="20">
        <f t="shared" si="9"/>
        <v>45</v>
      </c>
      <c r="AH13" s="21">
        <f>'30.Spieltag'!AJ13</f>
        <v>990</v>
      </c>
      <c r="AI13" s="28">
        <f>'30.Spieltag'!AK13</f>
        <v>6</v>
      </c>
      <c r="AJ13" s="23">
        <f t="shared" si="10"/>
        <v>1035</v>
      </c>
      <c r="AK13" s="24">
        <f t="shared" si="11"/>
        <v>6</v>
      </c>
      <c r="AL13" s="1"/>
    </row>
    <row r="14" spans="1:41" ht="24.95" customHeight="1" thickBot="1" x14ac:dyDescent="0.25">
      <c r="A14" s="28">
        <f t="shared" si="0"/>
        <v>7</v>
      </c>
      <c r="B14" s="20" t="str">
        <f>'13.Spieltag'!B14</f>
        <v>UltraGE</v>
      </c>
      <c r="C14" s="17"/>
      <c r="D14" s="18"/>
      <c r="E14" s="19" t="str">
        <f t="shared" si="12"/>
        <v>5</v>
      </c>
      <c r="F14" s="17"/>
      <c r="G14" s="18"/>
      <c r="H14" s="19" t="str">
        <f t="shared" si="13"/>
        <v>5</v>
      </c>
      <c r="I14" s="17"/>
      <c r="J14" s="18"/>
      <c r="K14" s="19" t="str">
        <f t="shared" si="14"/>
        <v>5</v>
      </c>
      <c r="L14" s="17"/>
      <c r="M14" s="18"/>
      <c r="N14" s="19" t="str">
        <f t="shared" si="15"/>
        <v>5</v>
      </c>
      <c r="O14" s="17"/>
      <c r="P14" s="18"/>
      <c r="Q14" s="19" t="str">
        <f t="shared" si="16"/>
        <v>5</v>
      </c>
      <c r="R14" s="17"/>
      <c r="S14" s="18"/>
      <c r="T14" s="19" t="str">
        <f t="shared" si="17"/>
        <v>5</v>
      </c>
      <c r="U14" s="17"/>
      <c r="V14" s="18"/>
      <c r="W14" s="19" t="str">
        <f t="shared" si="18"/>
        <v>5</v>
      </c>
      <c r="X14" s="17"/>
      <c r="Y14" s="18"/>
      <c r="Z14" s="19" t="str">
        <f t="shared" si="19"/>
        <v>5</v>
      </c>
      <c r="AA14" s="17"/>
      <c r="AB14" s="18"/>
      <c r="AC14" s="19" t="str">
        <f t="shared" si="20"/>
        <v>5</v>
      </c>
      <c r="AD14" s="27"/>
      <c r="AE14" s="25"/>
      <c r="AF14" s="19"/>
      <c r="AG14" s="20">
        <f t="shared" si="9"/>
        <v>45</v>
      </c>
      <c r="AH14" s="21">
        <f>'30.Spieltag'!AJ14</f>
        <v>989</v>
      </c>
      <c r="AI14" s="28">
        <f>'30.Spieltag'!AK14</f>
        <v>7</v>
      </c>
      <c r="AJ14" s="23">
        <f t="shared" si="10"/>
        <v>1034</v>
      </c>
      <c r="AK14" s="24">
        <f t="shared" si="11"/>
        <v>7</v>
      </c>
      <c r="AL14" s="1"/>
    </row>
    <row r="15" spans="1:41" ht="24.95" customHeight="1" thickBot="1" x14ac:dyDescent="0.25">
      <c r="A15" s="28">
        <f t="shared" si="0"/>
        <v>8</v>
      </c>
      <c r="B15" s="20" t="str">
        <f>'13.Spieltag'!B15</f>
        <v>Reinhold</v>
      </c>
      <c r="C15" s="17"/>
      <c r="D15" s="18"/>
      <c r="E15" s="19" t="str">
        <f t="shared" si="12"/>
        <v>5</v>
      </c>
      <c r="F15" s="17"/>
      <c r="G15" s="18"/>
      <c r="H15" s="19" t="str">
        <f t="shared" si="13"/>
        <v>5</v>
      </c>
      <c r="I15" s="17"/>
      <c r="J15" s="18"/>
      <c r="K15" s="19" t="str">
        <f t="shared" si="14"/>
        <v>5</v>
      </c>
      <c r="L15" s="17"/>
      <c r="M15" s="18"/>
      <c r="N15" s="19" t="str">
        <f t="shared" si="15"/>
        <v>5</v>
      </c>
      <c r="O15" s="17"/>
      <c r="P15" s="18"/>
      <c r="Q15" s="19" t="str">
        <f t="shared" si="16"/>
        <v>5</v>
      </c>
      <c r="R15" s="17"/>
      <c r="S15" s="18"/>
      <c r="T15" s="19" t="str">
        <f t="shared" si="17"/>
        <v>5</v>
      </c>
      <c r="U15" s="17"/>
      <c r="V15" s="18"/>
      <c r="W15" s="19" t="str">
        <f t="shared" si="18"/>
        <v>5</v>
      </c>
      <c r="X15" s="17"/>
      <c r="Y15" s="18"/>
      <c r="Z15" s="19" t="str">
        <f t="shared" si="19"/>
        <v>5</v>
      </c>
      <c r="AA15" s="17"/>
      <c r="AB15" s="18"/>
      <c r="AC15" s="19" t="str">
        <f t="shared" si="20"/>
        <v>5</v>
      </c>
      <c r="AD15" s="27"/>
      <c r="AE15" s="25"/>
      <c r="AF15" s="19"/>
      <c r="AG15" s="20">
        <f t="shared" si="9"/>
        <v>45</v>
      </c>
      <c r="AH15" s="21">
        <f>'30.Spieltag'!AJ15</f>
        <v>983</v>
      </c>
      <c r="AI15" s="28">
        <f>'30.Spieltag'!AK15</f>
        <v>8</v>
      </c>
      <c r="AJ15" s="23">
        <f t="shared" si="10"/>
        <v>1028</v>
      </c>
      <c r="AK15" s="24">
        <f t="shared" si="11"/>
        <v>8</v>
      </c>
      <c r="AL15" s="1"/>
    </row>
    <row r="16" spans="1:41" ht="24.95" customHeight="1" thickBot="1" x14ac:dyDescent="0.25">
      <c r="A16" s="28">
        <f t="shared" si="0"/>
        <v>9</v>
      </c>
      <c r="B16" s="20" t="str">
        <f>'13.Spieltag'!B16</f>
        <v>Ricardo04</v>
      </c>
      <c r="C16" s="17"/>
      <c r="D16" s="18"/>
      <c r="E16" s="19" t="str">
        <f t="shared" si="12"/>
        <v>5</v>
      </c>
      <c r="F16" s="17"/>
      <c r="G16" s="18"/>
      <c r="H16" s="19" t="str">
        <f t="shared" si="13"/>
        <v>5</v>
      </c>
      <c r="I16" s="17"/>
      <c r="J16" s="18"/>
      <c r="K16" s="19" t="str">
        <f t="shared" si="14"/>
        <v>5</v>
      </c>
      <c r="L16" s="17"/>
      <c r="M16" s="18"/>
      <c r="N16" s="19" t="str">
        <f t="shared" si="15"/>
        <v>5</v>
      </c>
      <c r="O16" s="17"/>
      <c r="P16" s="18"/>
      <c r="Q16" s="19" t="str">
        <f t="shared" si="16"/>
        <v>5</v>
      </c>
      <c r="R16" s="17"/>
      <c r="S16" s="18"/>
      <c r="T16" s="19" t="str">
        <f t="shared" si="17"/>
        <v>5</v>
      </c>
      <c r="U16" s="17"/>
      <c r="V16" s="18"/>
      <c r="W16" s="19" t="str">
        <f t="shared" si="18"/>
        <v>5</v>
      </c>
      <c r="X16" s="17"/>
      <c r="Y16" s="18"/>
      <c r="Z16" s="19" t="str">
        <f t="shared" si="19"/>
        <v>5</v>
      </c>
      <c r="AA16" s="17"/>
      <c r="AB16" s="18"/>
      <c r="AC16" s="19" t="str">
        <f t="shared" si="20"/>
        <v>5</v>
      </c>
      <c r="AD16" s="27"/>
      <c r="AE16" s="25"/>
      <c r="AF16" s="19"/>
      <c r="AG16" s="20">
        <f t="shared" si="9"/>
        <v>45</v>
      </c>
      <c r="AH16" s="21">
        <f>'30.Spieltag'!AJ16</f>
        <v>982</v>
      </c>
      <c r="AI16" s="28">
        <f>'30.Spieltag'!AK16</f>
        <v>9</v>
      </c>
      <c r="AJ16" s="23">
        <f t="shared" si="10"/>
        <v>1027</v>
      </c>
      <c r="AK16" s="24">
        <f t="shared" si="11"/>
        <v>9</v>
      </c>
      <c r="AL16" s="1"/>
    </row>
    <row r="17" spans="1:38" ht="24.95" customHeight="1" thickBot="1" x14ac:dyDescent="0.25">
      <c r="A17" s="28">
        <f t="shared" si="0"/>
        <v>10</v>
      </c>
      <c r="B17" s="20" t="str">
        <f>'13.Spieltag'!B17</f>
        <v>FlorianS04</v>
      </c>
      <c r="C17" s="17"/>
      <c r="D17" s="18"/>
      <c r="E17" s="19" t="str">
        <f t="shared" si="12"/>
        <v>5</v>
      </c>
      <c r="F17" s="17"/>
      <c r="G17" s="18"/>
      <c r="H17" s="19" t="str">
        <f t="shared" si="13"/>
        <v>5</v>
      </c>
      <c r="I17" s="17"/>
      <c r="J17" s="18"/>
      <c r="K17" s="19" t="str">
        <f t="shared" si="14"/>
        <v>5</v>
      </c>
      <c r="L17" s="17"/>
      <c r="M17" s="18"/>
      <c r="N17" s="19" t="str">
        <f t="shared" si="15"/>
        <v>5</v>
      </c>
      <c r="O17" s="17"/>
      <c r="P17" s="18"/>
      <c r="Q17" s="19" t="str">
        <f t="shared" si="16"/>
        <v>5</v>
      </c>
      <c r="R17" s="17"/>
      <c r="S17" s="18"/>
      <c r="T17" s="19" t="str">
        <f t="shared" si="17"/>
        <v>5</v>
      </c>
      <c r="U17" s="17"/>
      <c r="V17" s="18"/>
      <c r="W17" s="19" t="str">
        <f t="shared" si="18"/>
        <v>5</v>
      </c>
      <c r="X17" s="17"/>
      <c r="Y17" s="18"/>
      <c r="Z17" s="19" t="str">
        <f t="shared" si="19"/>
        <v>5</v>
      </c>
      <c r="AA17" s="17"/>
      <c r="AB17" s="18"/>
      <c r="AC17" s="19" t="str">
        <f t="shared" si="20"/>
        <v>5</v>
      </c>
      <c r="AD17" s="27"/>
      <c r="AE17" s="25"/>
      <c r="AF17" s="19"/>
      <c r="AG17" s="20">
        <f t="shared" si="9"/>
        <v>45</v>
      </c>
      <c r="AH17" s="21">
        <f>'30.Spieltag'!AJ17</f>
        <v>981</v>
      </c>
      <c r="AI17" s="28">
        <f>'30.Spieltag'!AK17</f>
        <v>10</v>
      </c>
      <c r="AJ17" s="23">
        <f t="shared" si="10"/>
        <v>1026</v>
      </c>
      <c r="AK17" s="24">
        <f t="shared" si="11"/>
        <v>10</v>
      </c>
      <c r="AL17" s="1"/>
    </row>
    <row r="18" spans="1:38" ht="24.95" customHeight="1" thickBot="1" x14ac:dyDescent="0.25">
      <c r="A18" s="28">
        <f t="shared" si="0"/>
        <v>11</v>
      </c>
      <c r="B18" s="20" t="str">
        <f>'13.Spieltag'!B18</f>
        <v>Lola04</v>
      </c>
      <c r="C18" s="17"/>
      <c r="D18" s="18"/>
      <c r="E18" s="19" t="str">
        <f t="shared" si="12"/>
        <v>5</v>
      </c>
      <c r="F18" s="17"/>
      <c r="G18" s="18"/>
      <c r="H18" s="19" t="str">
        <f t="shared" si="13"/>
        <v>5</v>
      </c>
      <c r="I18" s="17"/>
      <c r="J18" s="18"/>
      <c r="K18" s="19" t="str">
        <f t="shared" si="14"/>
        <v>5</v>
      </c>
      <c r="L18" s="17"/>
      <c r="M18" s="18"/>
      <c r="N18" s="19" t="str">
        <f t="shared" si="15"/>
        <v>5</v>
      </c>
      <c r="O18" s="17"/>
      <c r="P18" s="18"/>
      <c r="Q18" s="19" t="str">
        <f t="shared" si="16"/>
        <v>5</v>
      </c>
      <c r="R18" s="17"/>
      <c r="S18" s="18"/>
      <c r="T18" s="19" t="str">
        <f t="shared" si="17"/>
        <v>5</v>
      </c>
      <c r="U18" s="17"/>
      <c r="V18" s="18"/>
      <c r="W18" s="19" t="str">
        <f t="shared" si="18"/>
        <v>5</v>
      </c>
      <c r="X18" s="17"/>
      <c r="Y18" s="18"/>
      <c r="Z18" s="19" t="str">
        <f t="shared" si="19"/>
        <v>5</v>
      </c>
      <c r="AA18" s="17"/>
      <c r="AB18" s="18"/>
      <c r="AC18" s="19" t="str">
        <f t="shared" si="20"/>
        <v>5</v>
      </c>
      <c r="AD18" s="27"/>
      <c r="AE18" s="25"/>
      <c r="AF18" s="19"/>
      <c r="AG18" s="20">
        <f t="shared" si="9"/>
        <v>45</v>
      </c>
      <c r="AH18" s="21">
        <f>'30.Spieltag'!AJ18</f>
        <v>976</v>
      </c>
      <c r="AI18" s="28">
        <f>'30.Spieltag'!AK18</f>
        <v>11</v>
      </c>
      <c r="AJ18" s="23">
        <f t="shared" si="10"/>
        <v>1021</v>
      </c>
      <c r="AK18" s="24">
        <f t="shared" si="11"/>
        <v>11</v>
      </c>
      <c r="AL18" s="1"/>
    </row>
    <row r="19" spans="1:38" ht="24.95" customHeight="1" thickBot="1" x14ac:dyDescent="0.25">
      <c r="A19" s="28">
        <f t="shared" si="0"/>
        <v>12</v>
      </c>
      <c r="B19" s="20" t="str">
        <f>'13.Spieltag'!B19</f>
        <v>schmiddi04</v>
      </c>
      <c r="C19" s="17"/>
      <c r="D19" s="18"/>
      <c r="E19" s="19" t="str">
        <f t="shared" si="12"/>
        <v>5</v>
      </c>
      <c r="F19" s="17"/>
      <c r="G19" s="18"/>
      <c r="H19" s="19" t="str">
        <f t="shared" si="13"/>
        <v>5</v>
      </c>
      <c r="I19" s="17"/>
      <c r="J19" s="18"/>
      <c r="K19" s="19" t="str">
        <f t="shared" si="14"/>
        <v>5</v>
      </c>
      <c r="L19" s="17"/>
      <c r="M19" s="18"/>
      <c r="N19" s="19" t="str">
        <f t="shared" si="15"/>
        <v>5</v>
      </c>
      <c r="O19" s="17"/>
      <c r="P19" s="18"/>
      <c r="Q19" s="19" t="str">
        <f t="shared" si="16"/>
        <v>5</v>
      </c>
      <c r="R19" s="17"/>
      <c r="S19" s="18"/>
      <c r="T19" s="19" t="str">
        <f t="shared" si="17"/>
        <v>5</v>
      </c>
      <c r="U19" s="17"/>
      <c r="V19" s="18"/>
      <c r="W19" s="19" t="str">
        <f t="shared" si="18"/>
        <v>5</v>
      </c>
      <c r="X19" s="17"/>
      <c r="Y19" s="18"/>
      <c r="Z19" s="19" t="str">
        <f t="shared" si="19"/>
        <v>5</v>
      </c>
      <c r="AA19" s="17"/>
      <c r="AB19" s="18"/>
      <c r="AC19" s="19" t="str">
        <f t="shared" si="20"/>
        <v>5</v>
      </c>
      <c r="AD19" s="27"/>
      <c r="AE19" s="25"/>
      <c r="AF19" s="19"/>
      <c r="AG19" s="20">
        <f t="shared" si="9"/>
        <v>45</v>
      </c>
      <c r="AH19" s="21">
        <f>'30.Spieltag'!AJ19</f>
        <v>975</v>
      </c>
      <c r="AI19" s="28">
        <f>'30.Spieltag'!AK19</f>
        <v>12</v>
      </c>
      <c r="AJ19" s="23">
        <f t="shared" si="10"/>
        <v>1020</v>
      </c>
      <c r="AK19" s="24">
        <f t="shared" si="11"/>
        <v>12</v>
      </c>
      <c r="AL19" s="1"/>
    </row>
    <row r="20" spans="1:38" ht="24.95" customHeight="1" thickBot="1" x14ac:dyDescent="0.25">
      <c r="A20" s="28">
        <f>AK20</f>
        <v>12</v>
      </c>
      <c r="B20" s="20" t="str">
        <f>'13.Spieltag'!B20</f>
        <v>Thomas Bülles</v>
      </c>
      <c r="C20" s="17"/>
      <c r="D20" s="18"/>
      <c r="E20" s="19" t="str">
        <f t="shared" si="12"/>
        <v>5</v>
      </c>
      <c r="F20" s="17"/>
      <c r="G20" s="18"/>
      <c r="H20" s="19" t="str">
        <f t="shared" si="13"/>
        <v>5</v>
      </c>
      <c r="I20" s="17"/>
      <c r="J20" s="18"/>
      <c r="K20" s="19" t="str">
        <f t="shared" si="14"/>
        <v>5</v>
      </c>
      <c r="L20" s="17"/>
      <c r="M20" s="18"/>
      <c r="N20" s="19" t="str">
        <f t="shared" si="15"/>
        <v>5</v>
      </c>
      <c r="O20" s="17"/>
      <c r="P20" s="18"/>
      <c r="Q20" s="19" t="str">
        <f t="shared" si="16"/>
        <v>5</v>
      </c>
      <c r="R20" s="17"/>
      <c r="S20" s="18"/>
      <c r="T20" s="19" t="str">
        <f t="shared" si="17"/>
        <v>5</v>
      </c>
      <c r="U20" s="17"/>
      <c r="V20" s="18"/>
      <c r="W20" s="19" t="str">
        <f t="shared" si="18"/>
        <v>5</v>
      </c>
      <c r="X20" s="17"/>
      <c r="Y20" s="18"/>
      <c r="Z20" s="19" t="str">
        <f t="shared" si="19"/>
        <v>5</v>
      </c>
      <c r="AA20" s="17"/>
      <c r="AB20" s="18"/>
      <c r="AC20" s="19" t="str">
        <f t="shared" si="20"/>
        <v>5</v>
      </c>
      <c r="AD20" s="27"/>
      <c r="AE20" s="25"/>
      <c r="AF20" s="19"/>
      <c r="AG20" s="20">
        <f>E20+H20+K20+N20+Q20+T20+W20+Z20+AC20+AF20</f>
        <v>45</v>
      </c>
      <c r="AH20" s="21">
        <f>'30.Spieltag'!AJ20</f>
        <v>975</v>
      </c>
      <c r="AI20" s="28">
        <f>'30.Spieltag'!AK20</f>
        <v>12</v>
      </c>
      <c r="AJ20" s="23">
        <f>AG20+AH20</f>
        <v>1020</v>
      </c>
      <c r="AK20" s="24">
        <f t="shared" si="11"/>
        <v>12</v>
      </c>
      <c r="AL20" s="1"/>
    </row>
    <row r="21" spans="1:38" ht="24.95" customHeight="1" thickBot="1" x14ac:dyDescent="0.25">
      <c r="A21" s="28">
        <f>AK21</f>
        <v>14</v>
      </c>
      <c r="B21" s="20" t="str">
        <f>'13.Spieltag'!B21</f>
        <v>atschi91</v>
      </c>
      <c r="C21" s="17"/>
      <c r="D21" s="18"/>
      <c r="E21" s="19" t="str">
        <f t="shared" si="12"/>
        <v>5</v>
      </c>
      <c r="F21" s="17"/>
      <c r="G21" s="18"/>
      <c r="H21" s="19" t="str">
        <f t="shared" si="13"/>
        <v>5</v>
      </c>
      <c r="I21" s="17"/>
      <c r="J21" s="18"/>
      <c r="K21" s="19" t="str">
        <f t="shared" si="14"/>
        <v>5</v>
      </c>
      <c r="L21" s="17"/>
      <c r="M21" s="18"/>
      <c r="N21" s="19" t="str">
        <f t="shared" si="15"/>
        <v>5</v>
      </c>
      <c r="O21" s="17"/>
      <c r="P21" s="18"/>
      <c r="Q21" s="19" t="str">
        <f t="shared" si="16"/>
        <v>5</v>
      </c>
      <c r="R21" s="17"/>
      <c r="S21" s="18"/>
      <c r="T21" s="19" t="str">
        <f t="shared" si="17"/>
        <v>5</v>
      </c>
      <c r="U21" s="17"/>
      <c r="V21" s="18"/>
      <c r="W21" s="19" t="str">
        <f t="shared" si="18"/>
        <v>5</v>
      </c>
      <c r="X21" s="17"/>
      <c r="Y21" s="18"/>
      <c r="Z21" s="19" t="str">
        <f t="shared" si="19"/>
        <v>5</v>
      </c>
      <c r="AA21" s="17"/>
      <c r="AB21" s="18"/>
      <c r="AC21" s="19" t="str">
        <f t="shared" si="20"/>
        <v>5</v>
      </c>
      <c r="AD21" s="27"/>
      <c r="AE21" s="25"/>
      <c r="AF21" s="19"/>
      <c r="AG21" s="20">
        <f>E21+H21+K21+N21+Q21+T21+W21+Z21+AC21+AF21</f>
        <v>45</v>
      </c>
      <c r="AH21" s="21">
        <f>'30.Spieltag'!AJ21</f>
        <v>967</v>
      </c>
      <c r="AI21" s="28">
        <f>'30.Spieltag'!AK21</f>
        <v>14</v>
      </c>
      <c r="AJ21" s="23">
        <f>AG21+AH21</f>
        <v>1012</v>
      </c>
      <c r="AK21" s="24">
        <f t="shared" si="11"/>
        <v>14</v>
      </c>
      <c r="AL21" s="1"/>
    </row>
    <row r="22" spans="1:38" ht="24.95" customHeight="1" thickBot="1" x14ac:dyDescent="0.25">
      <c r="A22" s="28">
        <f>AK22</f>
        <v>15</v>
      </c>
      <c r="B22" s="20" t="str">
        <f>'13.Spieltag'!B22</f>
        <v>jupp04</v>
      </c>
      <c r="C22" s="17"/>
      <c r="D22" s="18"/>
      <c r="E22" s="19" t="str">
        <f t="shared" si="12"/>
        <v>5</v>
      </c>
      <c r="F22" s="17"/>
      <c r="G22" s="18"/>
      <c r="H22" s="19" t="str">
        <f t="shared" si="13"/>
        <v>5</v>
      </c>
      <c r="I22" s="17"/>
      <c r="J22" s="18"/>
      <c r="K22" s="19" t="str">
        <f t="shared" si="14"/>
        <v>5</v>
      </c>
      <c r="L22" s="17"/>
      <c r="M22" s="18"/>
      <c r="N22" s="19" t="str">
        <f t="shared" si="15"/>
        <v>5</v>
      </c>
      <c r="O22" s="17"/>
      <c r="P22" s="18"/>
      <c r="Q22" s="19" t="str">
        <f t="shared" si="16"/>
        <v>5</v>
      </c>
      <c r="R22" s="17"/>
      <c r="S22" s="18"/>
      <c r="T22" s="19" t="str">
        <f t="shared" si="17"/>
        <v>5</v>
      </c>
      <c r="U22" s="17"/>
      <c r="V22" s="18"/>
      <c r="W22" s="19" t="str">
        <f t="shared" si="18"/>
        <v>5</v>
      </c>
      <c r="X22" s="17"/>
      <c r="Y22" s="18"/>
      <c r="Z22" s="19" t="str">
        <f t="shared" si="19"/>
        <v>5</v>
      </c>
      <c r="AA22" s="17"/>
      <c r="AB22" s="18"/>
      <c r="AC22" s="19" t="str">
        <f t="shared" si="20"/>
        <v>5</v>
      </c>
      <c r="AD22" s="27"/>
      <c r="AE22" s="25"/>
      <c r="AF22" s="19"/>
      <c r="AG22" s="20">
        <f>E22+H22+K22+N22+Q22+T22+W22+Z22+AC22+AF22</f>
        <v>45</v>
      </c>
      <c r="AH22" s="21">
        <f>'30.Spieltag'!AJ22</f>
        <v>956</v>
      </c>
      <c r="AI22" s="28">
        <f>'30.Spieltag'!AK22</f>
        <v>15</v>
      </c>
      <c r="AJ22" s="23">
        <f>AG22+AH22</f>
        <v>1001</v>
      </c>
      <c r="AK22" s="24">
        <f t="shared" si="11"/>
        <v>15</v>
      </c>
      <c r="AL22" s="1"/>
    </row>
    <row r="23" spans="1:38" ht="24.95" customHeight="1" thickBot="1" x14ac:dyDescent="0.25">
      <c r="A23" s="28">
        <f>AK23</f>
        <v>16</v>
      </c>
      <c r="B23" s="78" t="str">
        <f>'13.Spieltag'!B23</f>
        <v>Nico1904</v>
      </c>
      <c r="C23" s="17"/>
      <c r="D23" s="18"/>
      <c r="E23" s="19" t="str">
        <f t="shared" si="12"/>
        <v>5</v>
      </c>
      <c r="F23" s="17"/>
      <c r="G23" s="18"/>
      <c r="H23" s="19" t="str">
        <f t="shared" si="13"/>
        <v>5</v>
      </c>
      <c r="I23" s="17"/>
      <c r="J23" s="18"/>
      <c r="K23" s="19" t="str">
        <f t="shared" si="14"/>
        <v>5</v>
      </c>
      <c r="L23" s="17"/>
      <c r="M23" s="18"/>
      <c r="N23" s="19" t="str">
        <f t="shared" si="15"/>
        <v>5</v>
      </c>
      <c r="O23" s="17"/>
      <c r="P23" s="18"/>
      <c r="Q23" s="19" t="str">
        <f t="shared" si="16"/>
        <v>5</v>
      </c>
      <c r="R23" s="17"/>
      <c r="S23" s="18"/>
      <c r="T23" s="19" t="str">
        <f t="shared" si="17"/>
        <v>5</v>
      </c>
      <c r="U23" s="17"/>
      <c r="V23" s="18"/>
      <c r="W23" s="19" t="str">
        <f t="shared" si="18"/>
        <v>5</v>
      </c>
      <c r="X23" s="17"/>
      <c r="Y23" s="18"/>
      <c r="Z23" s="19" t="str">
        <f t="shared" si="19"/>
        <v>5</v>
      </c>
      <c r="AA23" s="17"/>
      <c r="AB23" s="18"/>
      <c r="AC23" s="19" t="str">
        <f t="shared" si="20"/>
        <v>5</v>
      </c>
      <c r="AD23" s="27"/>
      <c r="AE23" s="25"/>
      <c r="AF23" s="19"/>
      <c r="AG23" s="20">
        <f>E23+H23+K23+N23+Q23+T23+W23+Z23+AC23+AF23</f>
        <v>45</v>
      </c>
      <c r="AH23" s="21">
        <f>'30.Spieltag'!AJ23</f>
        <v>910</v>
      </c>
      <c r="AI23" s="28">
        <f>'30.Spieltag'!AK23</f>
        <v>16</v>
      </c>
      <c r="AJ23" s="23">
        <f>AG23+AH23</f>
        <v>955</v>
      </c>
      <c r="AK23" s="24">
        <f t="shared" si="11"/>
        <v>16</v>
      </c>
      <c r="AL23" s="1"/>
    </row>
    <row r="24" spans="1:38" ht="24.95" customHeight="1" thickBot="1" x14ac:dyDescent="0.25">
      <c r="A24" s="28">
        <f>AK24</f>
        <v>17</v>
      </c>
      <c r="B24" s="20" t="str">
        <f>'13.Spieltag'!B24</f>
        <v>Schalt04</v>
      </c>
      <c r="C24" s="17"/>
      <c r="D24" s="18"/>
      <c r="E24" s="19" t="str">
        <f t="shared" si="12"/>
        <v>5</v>
      </c>
      <c r="F24" s="17"/>
      <c r="G24" s="18"/>
      <c r="H24" s="19" t="str">
        <f t="shared" si="13"/>
        <v>5</v>
      </c>
      <c r="I24" s="17"/>
      <c r="J24" s="18"/>
      <c r="K24" s="19" t="str">
        <f t="shared" si="14"/>
        <v>5</v>
      </c>
      <c r="L24" s="17"/>
      <c r="M24" s="18"/>
      <c r="N24" s="19" t="str">
        <f t="shared" si="15"/>
        <v>5</v>
      </c>
      <c r="O24" s="17"/>
      <c r="P24" s="18"/>
      <c r="Q24" s="19" t="str">
        <f t="shared" si="16"/>
        <v>5</v>
      </c>
      <c r="R24" s="17"/>
      <c r="S24" s="18"/>
      <c r="T24" s="19" t="str">
        <f t="shared" si="17"/>
        <v>5</v>
      </c>
      <c r="U24" s="17"/>
      <c r="V24" s="18"/>
      <c r="W24" s="19" t="str">
        <f t="shared" si="18"/>
        <v>5</v>
      </c>
      <c r="X24" s="17"/>
      <c r="Y24" s="18"/>
      <c r="Z24" s="19" t="str">
        <f t="shared" si="19"/>
        <v>5</v>
      </c>
      <c r="AA24" s="17"/>
      <c r="AB24" s="18"/>
      <c r="AC24" s="19" t="str">
        <f t="shared" si="20"/>
        <v>5</v>
      </c>
      <c r="AD24" s="27"/>
      <c r="AE24" s="25"/>
      <c r="AF24" s="19"/>
      <c r="AG24" s="20">
        <f>E24+H24+K24+N24+Q24+T24+W24+Z24+AC24+AF24</f>
        <v>45</v>
      </c>
      <c r="AH24" s="21">
        <f>'30.Spieltag'!AJ24</f>
        <v>862</v>
      </c>
      <c r="AI24" s="28">
        <f>'30.Spieltag'!AK24</f>
        <v>17</v>
      </c>
      <c r="AJ24" s="23">
        <f>AG24+AH24</f>
        <v>907</v>
      </c>
      <c r="AK24" s="24">
        <f t="shared" si="11"/>
        <v>17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J25">
    <sortCondition ref="A8:A25"/>
  </sortState>
  <phoneticPr fontId="0" type="noConversion"/>
  <conditionalFormatting sqref="A1:A3 A5:A26 A31:A1048576">
    <cfRule type="colorScale" priority="70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20" priority="6">
      <formula>($AG8&gt;40)</formula>
    </cfRule>
  </conditionalFormatting>
  <conditionalFormatting sqref="C1 F1 I1 R1 U1 X1 AA1 I3 L3 O3 R3 U3 X3 AA3">
    <cfRule type="cellIs" dxfId="19" priority="2" operator="equal">
      <formula>"Schalke 04"</formula>
    </cfRule>
  </conditionalFormatting>
  <conditionalFormatting sqref="L1 O1 C3 F3">
    <cfRule type="cellIs" dxfId="18" priority="3" operator="equal">
      <formula>"Schalke 04"</formula>
    </cfRule>
  </conditionalFormatting>
  <conditionalFormatting sqref="AG1:AG26 AG28:AG1048576">
    <cfRule type="top10" dxfId="17" priority="1421" rank="3"/>
  </conditionalFormatting>
  <conditionalFormatting sqref="AI8:AI26">
    <cfRule type="colorScale" priority="115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6" priority="705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dimension ref="A1:AO104"/>
  <sheetViews>
    <sheetView topLeftCell="B7" workbookViewId="0">
      <selection activeCell="AC8" sqref="E8:AC24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C1" s="16" t="s">
        <v>72</v>
      </c>
      <c r="F1" s="16" t="s">
        <v>74</v>
      </c>
      <c r="I1" s="16" t="s">
        <v>75</v>
      </c>
      <c r="L1" s="16" t="s">
        <v>77</v>
      </c>
      <c r="O1" s="16" t="s">
        <v>79</v>
      </c>
      <c r="R1" s="16" t="s">
        <v>81</v>
      </c>
      <c r="U1" s="16" t="s">
        <v>83</v>
      </c>
      <c r="X1" s="16" t="s">
        <v>85</v>
      </c>
      <c r="AA1" s="16" t="s">
        <v>87</v>
      </c>
      <c r="AD1" s="16"/>
      <c r="AE1" s="65"/>
      <c r="AF1" s="65"/>
      <c r="AK1" s="31"/>
    </row>
    <row r="2" spans="1:41" ht="12" x14ac:dyDescent="0.2">
      <c r="B2" s="16"/>
      <c r="AD2" s="16"/>
      <c r="AE2" s="66"/>
      <c r="AF2" s="66"/>
    </row>
    <row r="3" spans="1:41" ht="12" x14ac:dyDescent="0.2">
      <c r="B3" s="16"/>
      <c r="C3" s="16" t="s">
        <v>73</v>
      </c>
      <c r="F3" s="16" t="s">
        <v>67</v>
      </c>
      <c r="I3" s="16" t="s">
        <v>76</v>
      </c>
      <c r="L3" s="16" t="s">
        <v>78</v>
      </c>
      <c r="O3" s="16" t="s">
        <v>80</v>
      </c>
      <c r="R3" s="16" t="s">
        <v>82</v>
      </c>
      <c r="U3" s="16" t="s">
        <v>84</v>
      </c>
      <c r="X3" s="16" t="s">
        <v>86</v>
      </c>
      <c r="AA3" s="16" t="s">
        <v>11</v>
      </c>
      <c r="AD3" s="16"/>
      <c r="AE3" s="65"/>
      <c r="AF3" s="65"/>
    </row>
    <row r="4" spans="1:41" ht="16.5" thickBot="1" x14ac:dyDescent="0.3">
      <c r="A4" s="2" t="s">
        <v>45</v>
      </c>
      <c r="B4" s="16"/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</v>
      </c>
      <c r="B8" s="20" t="str">
        <f>'13.Spieltag'!B8</f>
        <v>Delze1312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9">E8+H8+K8+N8+Q8+T8+W8+Z8+AC8+AF8</f>
        <v>45</v>
      </c>
      <c r="AH8" s="21">
        <f>'31.Spieltag'!AJ8</f>
        <v>1056</v>
      </c>
      <c r="AI8" s="28">
        <f>'31.Spieltag'!AK8</f>
        <v>1</v>
      </c>
      <c r="AJ8" s="23">
        <f t="shared" ref="AJ8:AJ19" si="10">AG8+AH8</f>
        <v>1101</v>
      </c>
      <c r="AK8" s="24">
        <f t="shared" ref="AK8:AK24" si="11">RANK(AJ8,$AJ$8:$AJ$26)</f>
        <v>1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'13.Spieltag'!B9</f>
        <v>Master1</v>
      </c>
      <c r="C9" s="17"/>
      <c r="D9" s="18"/>
      <c r="E9" s="19" t="str">
        <f t="shared" ref="E9:E24" si="12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4" si="13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4" si="14">IF(OR(EXACT($I$7,I9)*(EXACT($J$7,J9)))=TRUE,$AO$9,IF(($J$7-$I$7=J9-I9),$AO$8,IF(OR(EXACT($I$7&gt;$J$7,I9&gt;J9)*EXACT($I$7=$J$7,I9=J9)*EXACT($I$7&lt;$J$7,I9&lt;J9)),$AO$7,0)))</f>
        <v>5</v>
      </c>
      <c r="L9" s="17"/>
      <c r="M9" s="18"/>
      <c r="N9" s="19" t="str">
        <f t="shared" ref="N9:N24" si="15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4" si="16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4" si="17">IF(OR(EXACT($R$7,R9)*(EXACT($S$7,S9)))=TRUE,$AO$9,IF(($S$7-$R$7=S9-R9),$AO$8,IF(OR(EXACT($R$7&gt;$S$7,R9&gt;S9)*EXACT($R$7=$S$7,R9=S9)*EXACT($R$7&lt;$S$7,R9&lt;S9)),$AO$7,0)))</f>
        <v>5</v>
      </c>
      <c r="U9" s="17"/>
      <c r="V9" s="18"/>
      <c r="W9" s="19" t="str">
        <f t="shared" ref="W9:W24" si="18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4" si="19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4" si="20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9"/>
        <v>45</v>
      </c>
      <c r="AH9" s="21">
        <f>'31.Spieltag'!AJ9</f>
        <v>1046</v>
      </c>
      <c r="AI9" s="28">
        <f>'31.Spieltag'!AK9</f>
        <v>2</v>
      </c>
      <c r="AJ9" s="23">
        <f t="shared" si="10"/>
        <v>1091</v>
      </c>
      <c r="AK9" s="24">
        <f t="shared" si="11"/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3</v>
      </c>
      <c r="B10" s="20" t="str">
        <f>'13.Spieltag'!B10</f>
        <v>Franzi04</v>
      </c>
      <c r="C10" s="17"/>
      <c r="D10" s="18"/>
      <c r="E10" s="19" t="str">
        <f t="shared" si="12"/>
        <v>5</v>
      </c>
      <c r="F10" s="17"/>
      <c r="G10" s="18"/>
      <c r="H10" s="19" t="str">
        <f t="shared" si="13"/>
        <v>5</v>
      </c>
      <c r="I10" s="17"/>
      <c r="J10" s="18"/>
      <c r="K10" s="19" t="str">
        <f t="shared" si="14"/>
        <v>5</v>
      </c>
      <c r="L10" s="17"/>
      <c r="M10" s="18"/>
      <c r="N10" s="19" t="str">
        <f t="shared" si="15"/>
        <v>5</v>
      </c>
      <c r="O10" s="17"/>
      <c r="P10" s="18"/>
      <c r="Q10" s="19" t="str">
        <f t="shared" si="16"/>
        <v>5</v>
      </c>
      <c r="R10" s="17"/>
      <c r="S10" s="18"/>
      <c r="T10" s="19" t="str">
        <f t="shared" si="17"/>
        <v>5</v>
      </c>
      <c r="U10" s="17"/>
      <c r="V10" s="18"/>
      <c r="W10" s="19" t="str">
        <f t="shared" si="18"/>
        <v>5</v>
      </c>
      <c r="X10" s="17"/>
      <c r="Y10" s="18"/>
      <c r="Z10" s="19" t="str">
        <f t="shared" si="19"/>
        <v>5</v>
      </c>
      <c r="AA10" s="17"/>
      <c r="AB10" s="18"/>
      <c r="AC10" s="19" t="str">
        <f t="shared" si="20"/>
        <v>5</v>
      </c>
      <c r="AD10" s="27"/>
      <c r="AE10" s="25"/>
      <c r="AF10" s="19"/>
      <c r="AG10" s="20">
        <f t="shared" si="9"/>
        <v>45</v>
      </c>
      <c r="AH10" s="21">
        <f>'31.Spieltag'!AJ10</f>
        <v>1039</v>
      </c>
      <c r="AI10" s="28">
        <f>'31.Spieltag'!AK10</f>
        <v>3</v>
      </c>
      <c r="AJ10" s="23">
        <f t="shared" si="10"/>
        <v>1084</v>
      </c>
      <c r="AK10" s="24">
        <f t="shared" si="11"/>
        <v>3</v>
      </c>
      <c r="AL10" s="72"/>
    </row>
    <row r="11" spans="1:41" ht="24.95" customHeight="1" thickBot="1" x14ac:dyDescent="0.25">
      <c r="A11" s="28">
        <f t="shared" si="0"/>
        <v>4</v>
      </c>
      <c r="B11" s="20" t="str">
        <f>'13.Spieltag'!B11</f>
        <v>Mike04</v>
      </c>
      <c r="C11" s="17"/>
      <c r="D11" s="18"/>
      <c r="E11" s="19" t="str">
        <f t="shared" si="12"/>
        <v>5</v>
      </c>
      <c r="F11" s="17"/>
      <c r="G11" s="18"/>
      <c r="H11" s="19" t="str">
        <f t="shared" si="13"/>
        <v>5</v>
      </c>
      <c r="I11" s="17"/>
      <c r="J11" s="18"/>
      <c r="K11" s="19" t="str">
        <f t="shared" si="14"/>
        <v>5</v>
      </c>
      <c r="L11" s="17"/>
      <c r="M11" s="18"/>
      <c r="N11" s="19" t="str">
        <f t="shared" si="15"/>
        <v>5</v>
      </c>
      <c r="O11" s="17"/>
      <c r="P11" s="18"/>
      <c r="Q11" s="19" t="str">
        <f t="shared" si="16"/>
        <v>5</v>
      </c>
      <c r="R11" s="17"/>
      <c r="S11" s="18"/>
      <c r="T11" s="19" t="str">
        <f t="shared" si="17"/>
        <v>5</v>
      </c>
      <c r="U11" s="17"/>
      <c r="V11" s="18"/>
      <c r="W11" s="19" t="str">
        <f t="shared" si="18"/>
        <v>5</v>
      </c>
      <c r="X11" s="17"/>
      <c r="Y11" s="18"/>
      <c r="Z11" s="19" t="str">
        <f t="shared" si="19"/>
        <v>5</v>
      </c>
      <c r="AA11" s="17"/>
      <c r="AB11" s="18"/>
      <c r="AC11" s="19" t="str">
        <f t="shared" si="20"/>
        <v>5</v>
      </c>
      <c r="AD11" s="27"/>
      <c r="AE11" s="25"/>
      <c r="AF11" s="19"/>
      <c r="AG11" s="20">
        <f t="shared" si="9"/>
        <v>45</v>
      </c>
      <c r="AH11" s="21">
        <f>'31.Spieltag'!AJ11</f>
        <v>1038</v>
      </c>
      <c r="AI11" s="28">
        <f>'31.Spieltag'!AK11</f>
        <v>4</v>
      </c>
      <c r="AJ11" s="23">
        <f t="shared" si="10"/>
        <v>1083</v>
      </c>
      <c r="AK11" s="24">
        <f t="shared" si="11"/>
        <v>4</v>
      </c>
      <c r="AL11" s="1"/>
    </row>
    <row r="12" spans="1:41" ht="24.95" customHeight="1" thickBot="1" x14ac:dyDescent="0.25">
      <c r="A12" s="28">
        <f t="shared" si="0"/>
        <v>5</v>
      </c>
      <c r="B12" s="20" t="str">
        <f>'13.Spieltag'!B12</f>
        <v>Tanja04</v>
      </c>
      <c r="C12" s="17"/>
      <c r="D12" s="18"/>
      <c r="E12" s="19" t="str">
        <f t="shared" si="12"/>
        <v>5</v>
      </c>
      <c r="F12" s="17"/>
      <c r="G12" s="18"/>
      <c r="H12" s="19" t="str">
        <f t="shared" si="13"/>
        <v>5</v>
      </c>
      <c r="I12" s="17"/>
      <c r="J12" s="18"/>
      <c r="K12" s="19" t="str">
        <f t="shared" si="14"/>
        <v>5</v>
      </c>
      <c r="L12" s="17"/>
      <c r="M12" s="18"/>
      <c r="N12" s="19" t="str">
        <f t="shared" si="15"/>
        <v>5</v>
      </c>
      <c r="O12" s="17"/>
      <c r="P12" s="18"/>
      <c r="Q12" s="19" t="str">
        <f t="shared" si="16"/>
        <v>5</v>
      </c>
      <c r="R12" s="17"/>
      <c r="S12" s="18"/>
      <c r="T12" s="19" t="str">
        <f t="shared" si="17"/>
        <v>5</v>
      </c>
      <c r="U12" s="17"/>
      <c r="V12" s="18"/>
      <c r="W12" s="19" t="str">
        <f t="shared" si="18"/>
        <v>5</v>
      </c>
      <c r="X12" s="17"/>
      <c r="Y12" s="18"/>
      <c r="Z12" s="19" t="str">
        <f t="shared" si="19"/>
        <v>5</v>
      </c>
      <c r="AA12" s="17"/>
      <c r="AB12" s="18"/>
      <c r="AC12" s="19" t="str">
        <f t="shared" si="20"/>
        <v>5</v>
      </c>
      <c r="AD12" s="26"/>
      <c r="AE12" s="25"/>
      <c r="AF12" s="19"/>
      <c r="AG12" s="20">
        <f t="shared" si="9"/>
        <v>45</v>
      </c>
      <c r="AH12" s="21">
        <f>'31.Spieltag'!AJ12</f>
        <v>1036</v>
      </c>
      <c r="AI12" s="28">
        <f>'31.Spieltag'!AK12</f>
        <v>5</v>
      </c>
      <c r="AJ12" s="23">
        <f t="shared" si="10"/>
        <v>1081</v>
      </c>
      <c r="AK12" s="24">
        <f t="shared" si="11"/>
        <v>5</v>
      </c>
      <c r="AL12" s="1"/>
    </row>
    <row r="13" spans="1:41" ht="24.95" customHeight="1" thickBot="1" x14ac:dyDescent="0.25">
      <c r="A13" s="28">
        <f t="shared" si="0"/>
        <v>6</v>
      </c>
      <c r="B13" s="78" t="str">
        <f>'13.Spieltag'!B13</f>
        <v>shiny</v>
      </c>
      <c r="C13" s="17"/>
      <c r="D13" s="18"/>
      <c r="E13" s="19" t="str">
        <f t="shared" si="12"/>
        <v>5</v>
      </c>
      <c r="F13" s="17"/>
      <c r="G13" s="18"/>
      <c r="H13" s="19" t="str">
        <f t="shared" si="13"/>
        <v>5</v>
      </c>
      <c r="I13" s="17"/>
      <c r="J13" s="18"/>
      <c r="K13" s="19" t="str">
        <f t="shared" si="14"/>
        <v>5</v>
      </c>
      <c r="L13" s="17"/>
      <c r="M13" s="18"/>
      <c r="N13" s="19" t="str">
        <f t="shared" si="15"/>
        <v>5</v>
      </c>
      <c r="O13" s="17"/>
      <c r="P13" s="18"/>
      <c r="Q13" s="19" t="str">
        <f t="shared" si="16"/>
        <v>5</v>
      </c>
      <c r="R13" s="17"/>
      <c r="S13" s="18"/>
      <c r="T13" s="19" t="str">
        <f t="shared" si="17"/>
        <v>5</v>
      </c>
      <c r="U13" s="17"/>
      <c r="V13" s="18"/>
      <c r="W13" s="19" t="str">
        <f t="shared" si="18"/>
        <v>5</v>
      </c>
      <c r="X13" s="17"/>
      <c r="Y13" s="18"/>
      <c r="Z13" s="19" t="str">
        <f t="shared" si="19"/>
        <v>5</v>
      </c>
      <c r="AA13" s="17"/>
      <c r="AB13" s="18"/>
      <c r="AC13" s="19" t="str">
        <f t="shared" si="20"/>
        <v>5</v>
      </c>
      <c r="AD13" s="27"/>
      <c r="AE13" s="25"/>
      <c r="AF13" s="19"/>
      <c r="AG13" s="20">
        <f t="shared" si="9"/>
        <v>45</v>
      </c>
      <c r="AH13" s="21">
        <f>'31.Spieltag'!AJ13</f>
        <v>1035</v>
      </c>
      <c r="AI13" s="28">
        <f>'31.Spieltag'!AK13</f>
        <v>6</v>
      </c>
      <c r="AJ13" s="23">
        <f t="shared" si="10"/>
        <v>1080</v>
      </c>
      <c r="AK13" s="24">
        <f t="shared" si="11"/>
        <v>6</v>
      </c>
      <c r="AL13" s="1"/>
    </row>
    <row r="14" spans="1:41" ht="24.95" customHeight="1" thickBot="1" x14ac:dyDescent="0.25">
      <c r="A14" s="28">
        <f t="shared" si="0"/>
        <v>7</v>
      </c>
      <c r="B14" s="20" t="str">
        <f>'13.Spieltag'!B14</f>
        <v>UltraGE</v>
      </c>
      <c r="C14" s="17"/>
      <c r="D14" s="18"/>
      <c r="E14" s="19" t="str">
        <f t="shared" si="12"/>
        <v>5</v>
      </c>
      <c r="F14" s="17"/>
      <c r="G14" s="18"/>
      <c r="H14" s="19" t="str">
        <f t="shared" si="13"/>
        <v>5</v>
      </c>
      <c r="I14" s="17"/>
      <c r="J14" s="18"/>
      <c r="K14" s="19" t="str">
        <f t="shared" si="14"/>
        <v>5</v>
      </c>
      <c r="L14" s="17"/>
      <c r="M14" s="18"/>
      <c r="N14" s="19" t="str">
        <f t="shared" si="15"/>
        <v>5</v>
      </c>
      <c r="O14" s="17"/>
      <c r="P14" s="18"/>
      <c r="Q14" s="19" t="str">
        <f t="shared" si="16"/>
        <v>5</v>
      </c>
      <c r="R14" s="17"/>
      <c r="S14" s="18"/>
      <c r="T14" s="19" t="str">
        <f t="shared" si="17"/>
        <v>5</v>
      </c>
      <c r="U14" s="17"/>
      <c r="V14" s="18"/>
      <c r="W14" s="19" t="str">
        <f t="shared" si="18"/>
        <v>5</v>
      </c>
      <c r="X14" s="17"/>
      <c r="Y14" s="18"/>
      <c r="Z14" s="19" t="str">
        <f t="shared" si="19"/>
        <v>5</v>
      </c>
      <c r="AA14" s="17"/>
      <c r="AB14" s="18"/>
      <c r="AC14" s="19" t="str">
        <f t="shared" si="20"/>
        <v>5</v>
      </c>
      <c r="AD14" s="27"/>
      <c r="AE14" s="25"/>
      <c r="AF14" s="19"/>
      <c r="AG14" s="20">
        <f t="shared" si="9"/>
        <v>45</v>
      </c>
      <c r="AH14" s="21">
        <f>'31.Spieltag'!AJ14</f>
        <v>1034</v>
      </c>
      <c r="AI14" s="28">
        <f>'31.Spieltag'!AK14</f>
        <v>7</v>
      </c>
      <c r="AJ14" s="23">
        <f t="shared" si="10"/>
        <v>1079</v>
      </c>
      <c r="AK14" s="24">
        <f t="shared" si="11"/>
        <v>7</v>
      </c>
      <c r="AL14" s="1"/>
    </row>
    <row r="15" spans="1:41" ht="24.95" customHeight="1" thickBot="1" x14ac:dyDescent="0.25">
      <c r="A15" s="28">
        <f t="shared" si="0"/>
        <v>8</v>
      </c>
      <c r="B15" s="20" t="str">
        <f>'13.Spieltag'!B15</f>
        <v>Reinhold</v>
      </c>
      <c r="C15" s="17"/>
      <c r="D15" s="18"/>
      <c r="E15" s="19" t="str">
        <f t="shared" si="12"/>
        <v>5</v>
      </c>
      <c r="F15" s="17"/>
      <c r="G15" s="18"/>
      <c r="H15" s="19" t="str">
        <f t="shared" si="13"/>
        <v>5</v>
      </c>
      <c r="I15" s="17"/>
      <c r="J15" s="18"/>
      <c r="K15" s="19" t="str">
        <f t="shared" si="14"/>
        <v>5</v>
      </c>
      <c r="L15" s="17"/>
      <c r="M15" s="18"/>
      <c r="N15" s="19" t="str">
        <f t="shared" si="15"/>
        <v>5</v>
      </c>
      <c r="O15" s="17"/>
      <c r="P15" s="18"/>
      <c r="Q15" s="19" t="str">
        <f t="shared" si="16"/>
        <v>5</v>
      </c>
      <c r="R15" s="17"/>
      <c r="S15" s="18"/>
      <c r="T15" s="19" t="str">
        <f t="shared" si="17"/>
        <v>5</v>
      </c>
      <c r="U15" s="17"/>
      <c r="V15" s="18"/>
      <c r="W15" s="19" t="str">
        <f t="shared" si="18"/>
        <v>5</v>
      </c>
      <c r="X15" s="17"/>
      <c r="Y15" s="18"/>
      <c r="Z15" s="19" t="str">
        <f t="shared" si="19"/>
        <v>5</v>
      </c>
      <c r="AA15" s="17"/>
      <c r="AB15" s="18"/>
      <c r="AC15" s="19" t="str">
        <f t="shared" si="20"/>
        <v>5</v>
      </c>
      <c r="AD15" s="27"/>
      <c r="AE15" s="25"/>
      <c r="AF15" s="19"/>
      <c r="AG15" s="20">
        <f t="shared" si="9"/>
        <v>45</v>
      </c>
      <c r="AH15" s="21">
        <f>'31.Spieltag'!AJ15</f>
        <v>1028</v>
      </c>
      <c r="AI15" s="28">
        <f>'31.Spieltag'!AK15</f>
        <v>8</v>
      </c>
      <c r="AJ15" s="23">
        <f t="shared" si="10"/>
        <v>1073</v>
      </c>
      <c r="AK15" s="24">
        <f t="shared" si="11"/>
        <v>8</v>
      </c>
      <c r="AL15" s="1"/>
    </row>
    <row r="16" spans="1:41" ht="24.95" customHeight="1" thickBot="1" x14ac:dyDescent="0.25">
      <c r="A16" s="28">
        <f t="shared" si="0"/>
        <v>9</v>
      </c>
      <c r="B16" s="20" t="str">
        <f>'13.Spieltag'!B16</f>
        <v>Ricardo04</v>
      </c>
      <c r="C16" s="17"/>
      <c r="D16" s="18"/>
      <c r="E16" s="19" t="str">
        <f t="shared" si="12"/>
        <v>5</v>
      </c>
      <c r="F16" s="17"/>
      <c r="G16" s="18"/>
      <c r="H16" s="19" t="str">
        <f t="shared" si="13"/>
        <v>5</v>
      </c>
      <c r="I16" s="17"/>
      <c r="J16" s="18"/>
      <c r="K16" s="19" t="str">
        <f t="shared" si="14"/>
        <v>5</v>
      </c>
      <c r="L16" s="17"/>
      <c r="M16" s="18"/>
      <c r="N16" s="19" t="str">
        <f t="shared" si="15"/>
        <v>5</v>
      </c>
      <c r="O16" s="17"/>
      <c r="P16" s="18"/>
      <c r="Q16" s="19" t="str">
        <f t="shared" si="16"/>
        <v>5</v>
      </c>
      <c r="R16" s="17"/>
      <c r="S16" s="18"/>
      <c r="T16" s="19" t="str">
        <f t="shared" si="17"/>
        <v>5</v>
      </c>
      <c r="U16" s="17"/>
      <c r="V16" s="18"/>
      <c r="W16" s="19" t="str">
        <f t="shared" si="18"/>
        <v>5</v>
      </c>
      <c r="X16" s="17"/>
      <c r="Y16" s="18"/>
      <c r="Z16" s="19" t="str">
        <f t="shared" si="19"/>
        <v>5</v>
      </c>
      <c r="AA16" s="17"/>
      <c r="AB16" s="18"/>
      <c r="AC16" s="19" t="str">
        <f t="shared" si="20"/>
        <v>5</v>
      </c>
      <c r="AD16" s="27"/>
      <c r="AE16" s="25"/>
      <c r="AF16" s="19"/>
      <c r="AG16" s="20">
        <f t="shared" si="9"/>
        <v>45</v>
      </c>
      <c r="AH16" s="21">
        <f>'31.Spieltag'!AJ16</f>
        <v>1027</v>
      </c>
      <c r="AI16" s="28">
        <f>'31.Spieltag'!AK16</f>
        <v>9</v>
      </c>
      <c r="AJ16" s="23">
        <f t="shared" si="10"/>
        <v>1072</v>
      </c>
      <c r="AK16" s="24">
        <f t="shared" si="11"/>
        <v>9</v>
      </c>
      <c r="AL16" s="1"/>
    </row>
    <row r="17" spans="1:38" ht="24.95" customHeight="1" thickBot="1" x14ac:dyDescent="0.25">
      <c r="A17" s="28">
        <f t="shared" si="0"/>
        <v>10</v>
      </c>
      <c r="B17" s="20" t="str">
        <f>'13.Spieltag'!B17</f>
        <v>FlorianS04</v>
      </c>
      <c r="C17" s="17"/>
      <c r="D17" s="18"/>
      <c r="E17" s="19" t="str">
        <f t="shared" si="12"/>
        <v>5</v>
      </c>
      <c r="F17" s="17"/>
      <c r="G17" s="18"/>
      <c r="H17" s="19" t="str">
        <f t="shared" si="13"/>
        <v>5</v>
      </c>
      <c r="I17" s="17"/>
      <c r="J17" s="18"/>
      <c r="K17" s="19" t="str">
        <f t="shared" si="14"/>
        <v>5</v>
      </c>
      <c r="L17" s="17"/>
      <c r="M17" s="18"/>
      <c r="N17" s="19" t="str">
        <f t="shared" si="15"/>
        <v>5</v>
      </c>
      <c r="O17" s="17"/>
      <c r="P17" s="18"/>
      <c r="Q17" s="19" t="str">
        <f t="shared" si="16"/>
        <v>5</v>
      </c>
      <c r="R17" s="17"/>
      <c r="S17" s="18"/>
      <c r="T17" s="19" t="str">
        <f t="shared" si="17"/>
        <v>5</v>
      </c>
      <c r="U17" s="17"/>
      <c r="V17" s="18"/>
      <c r="W17" s="19" t="str">
        <f t="shared" si="18"/>
        <v>5</v>
      </c>
      <c r="X17" s="17"/>
      <c r="Y17" s="18"/>
      <c r="Z17" s="19" t="str">
        <f t="shared" si="19"/>
        <v>5</v>
      </c>
      <c r="AA17" s="17"/>
      <c r="AB17" s="18"/>
      <c r="AC17" s="19" t="str">
        <f t="shared" si="20"/>
        <v>5</v>
      </c>
      <c r="AD17" s="27"/>
      <c r="AE17" s="25"/>
      <c r="AF17" s="19"/>
      <c r="AG17" s="20">
        <f t="shared" si="9"/>
        <v>45</v>
      </c>
      <c r="AH17" s="21">
        <f>'31.Spieltag'!AJ17</f>
        <v>1026</v>
      </c>
      <c r="AI17" s="28">
        <f>'31.Spieltag'!AK17</f>
        <v>10</v>
      </c>
      <c r="AJ17" s="23">
        <f t="shared" si="10"/>
        <v>1071</v>
      </c>
      <c r="AK17" s="24">
        <f t="shared" si="11"/>
        <v>10</v>
      </c>
      <c r="AL17" s="1"/>
    </row>
    <row r="18" spans="1:38" ht="24.95" customHeight="1" thickBot="1" x14ac:dyDescent="0.25">
      <c r="A18" s="28">
        <f t="shared" si="0"/>
        <v>11</v>
      </c>
      <c r="B18" s="20" t="str">
        <f>'13.Spieltag'!B18</f>
        <v>Lola04</v>
      </c>
      <c r="C18" s="17"/>
      <c r="D18" s="18"/>
      <c r="E18" s="19" t="str">
        <f t="shared" si="12"/>
        <v>5</v>
      </c>
      <c r="F18" s="17"/>
      <c r="G18" s="18"/>
      <c r="H18" s="19" t="str">
        <f t="shared" si="13"/>
        <v>5</v>
      </c>
      <c r="I18" s="17"/>
      <c r="J18" s="18"/>
      <c r="K18" s="19" t="str">
        <f t="shared" si="14"/>
        <v>5</v>
      </c>
      <c r="L18" s="17"/>
      <c r="M18" s="18"/>
      <c r="N18" s="19" t="str">
        <f t="shared" si="15"/>
        <v>5</v>
      </c>
      <c r="O18" s="17"/>
      <c r="P18" s="18"/>
      <c r="Q18" s="19" t="str">
        <f t="shared" si="16"/>
        <v>5</v>
      </c>
      <c r="R18" s="17"/>
      <c r="S18" s="18"/>
      <c r="T18" s="19" t="str">
        <f t="shared" si="17"/>
        <v>5</v>
      </c>
      <c r="U18" s="17"/>
      <c r="V18" s="18"/>
      <c r="W18" s="19" t="str">
        <f t="shared" si="18"/>
        <v>5</v>
      </c>
      <c r="X18" s="17"/>
      <c r="Y18" s="18"/>
      <c r="Z18" s="19" t="str">
        <f t="shared" si="19"/>
        <v>5</v>
      </c>
      <c r="AA18" s="17"/>
      <c r="AB18" s="18"/>
      <c r="AC18" s="19" t="str">
        <f t="shared" si="20"/>
        <v>5</v>
      </c>
      <c r="AD18" s="27"/>
      <c r="AE18" s="25"/>
      <c r="AF18" s="19"/>
      <c r="AG18" s="20">
        <f t="shared" si="9"/>
        <v>45</v>
      </c>
      <c r="AH18" s="21">
        <f>'31.Spieltag'!AJ18</f>
        <v>1021</v>
      </c>
      <c r="AI18" s="28">
        <f>'31.Spieltag'!AK18</f>
        <v>11</v>
      </c>
      <c r="AJ18" s="23">
        <f t="shared" si="10"/>
        <v>1066</v>
      </c>
      <c r="AK18" s="24">
        <f t="shared" si="11"/>
        <v>11</v>
      </c>
      <c r="AL18" s="1"/>
    </row>
    <row r="19" spans="1:38" ht="24.95" customHeight="1" thickBot="1" x14ac:dyDescent="0.25">
      <c r="A19" s="28">
        <f t="shared" si="0"/>
        <v>12</v>
      </c>
      <c r="B19" s="20" t="str">
        <f>'13.Spieltag'!B19</f>
        <v>schmiddi04</v>
      </c>
      <c r="C19" s="17"/>
      <c r="D19" s="18"/>
      <c r="E19" s="19" t="str">
        <f t="shared" si="12"/>
        <v>5</v>
      </c>
      <c r="F19" s="17"/>
      <c r="G19" s="18"/>
      <c r="H19" s="19" t="str">
        <f t="shared" si="13"/>
        <v>5</v>
      </c>
      <c r="I19" s="17"/>
      <c r="J19" s="18"/>
      <c r="K19" s="19" t="str">
        <f t="shared" si="14"/>
        <v>5</v>
      </c>
      <c r="L19" s="17"/>
      <c r="M19" s="18"/>
      <c r="N19" s="19" t="str">
        <f t="shared" si="15"/>
        <v>5</v>
      </c>
      <c r="O19" s="17"/>
      <c r="P19" s="18"/>
      <c r="Q19" s="19" t="str">
        <f t="shared" si="16"/>
        <v>5</v>
      </c>
      <c r="R19" s="17"/>
      <c r="S19" s="18"/>
      <c r="T19" s="19" t="str">
        <f t="shared" si="17"/>
        <v>5</v>
      </c>
      <c r="U19" s="17"/>
      <c r="V19" s="18"/>
      <c r="W19" s="19" t="str">
        <f t="shared" si="18"/>
        <v>5</v>
      </c>
      <c r="X19" s="17"/>
      <c r="Y19" s="18"/>
      <c r="Z19" s="19" t="str">
        <f t="shared" si="19"/>
        <v>5</v>
      </c>
      <c r="AA19" s="17"/>
      <c r="AB19" s="18"/>
      <c r="AC19" s="19" t="str">
        <f t="shared" si="20"/>
        <v>5</v>
      </c>
      <c r="AD19" s="27"/>
      <c r="AE19" s="25"/>
      <c r="AF19" s="19"/>
      <c r="AG19" s="20">
        <f t="shared" si="9"/>
        <v>45</v>
      </c>
      <c r="AH19" s="21">
        <f>'31.Spieltag'!AJ19</f>
        <v>1020</v>
      </c>
      <c r="AI19" s="28">
        <f>'31.Spieltag'!AK19</f>
        <v>12</v>
      </c>
      <c r="AJ19" s="23">
        <f t="shared" si="10"/>
        <v>1065</v>
      </c>
      <c r="AK19" s="24">
        <f t="shared" si="11"/>
        <v>12</v>
      </c>
      <c r="AL19" s="1"/>
    </row>
    <row r="20" spans="1:38" ht="24.95" customHeight="1" thickBot="1" x14ac:dyDescent="0.25">
      <c r="A20" s="28">
        <f>AK20</f>
        <v>12</v>
      </c>
      <c r="B20" s="20" t="str">
        <f>'13.Spieltag'!B20</f>
        <v>Thomas Bülles</v>
      </c>
      <c r="C20" s="17"/>
      <c r="D20" s="18"/>
      <c r="E20" s="19" t="str">
        <f t="shared" si="12"/>
        <v>5</v>
      </c>
      <c r="F20" s="17"/>
      <c r="G20" s="18"/>
      <c r="H20" s="19" t="str">
        <f t="shared" si="13"/>
        <v>5</v>
      </c>
      <c r="I20" s="17"/>
      <c r="J20" s="18"/>
      <c r="K20" s="19" t="str">
        <f t="shared" si="14"/>
        <v>5</v>
      </c>
      <c r="L20" s="17"/>
      <c r="M20" s="18"/>
      <c r="N20" s="19" t="str">
        <f t="shared" si="15"/>
        <v>5</v>
      </c>
      <c r="O20" s="17"/>
      <c r="P20" s="18"/>
      <c r="Q20" s="19" t="str">
        <f t="shared" si="16"/>
        <v>5</v>
      </c>
      <c r="R20" s="17"/>
      <c r="S20" s="18"/>
      <c r="T20" s="19" t="str">
        <f t="shared" si="17"/>
        <v>5</v>
      </c>
      <c r="U20" s="17"/>
      <c r="V20" s="18"/>
      <c r="W20" s="19" t="str">
        <f t="shared" si="18"/>
        <v>5</v>
      </c>
      <c r="X20" s="17"/>
      <c r="Y20" s="18"/>
      <c r="Z20" s="19" t="str">
        <f t="shared" si="19"/>
        <v>5</v>
      </c>
      <c r="AA20" s="17"/>
      <c r="AB20" s="18"/>
      <c r="AC20" s="19" t="str">
        <f t="shared" si="20"/>
        <v>5</v>
      </c>
      <c r="AD20" s="27"/>
      <c r="AE20" s="25"/>
      <c r="AF20" s="19"/>
      <c r="AG20" s="20">
        <f>E20+H20+K20+N20+Q20+T20+W20+Z20+AC20+AF20</f>
        <v>45</v>
      </c>
      <c r="AH20" s="21">
        <f>'31.Spieltag'!AJ20</f>
        <v>1020</v>
      </c>
      <c r="AI20" s="28">
        <f>'31.Spieltag'!AK20</f>
        <v>12</v>
      </c>
      <c r="AJ20" s="23">
        <f>AG20+AH20</f>
        <v>1065</v>
      </c>
      <c r="AK20" s="24">
        <f t="shared" si="11"/>
        <v>12</v>
      </c>
      <c r="AL20" s="1"/>
    </row>
    <row r="21" spans="1:38" ht="24.95" customHeight="1" thickBot="1" x14ac:dyDescent="0.25">
      <c r="A21" s="28">
        <f>AK21</f>
        <v>14</v>
      </c>
      <c r="B21" s="20" t="str">
        <f>'13.Spieltag'!B21</f>
        <v>atschi91</v>
      </c>
      <c r="C21" s="17"/>
      <c r="D21" s="18"/>
      <c r="E21" s="19" t="str">
        <f t="shared" si="12"/>
        <v>5</v>
      </c>
      <c r="F21" s="17"/>
      <c r="G21" s="18"/>
      <c r="H21" s="19" t="str">
        <f t="shared" si="13"/>
        <v>5</v>
      </c>
      <c r="I21" s="17"/>
      <c r="J21" s="18"/>
      <c r="K21" s="19" t="str">
        <f t="shared" si="14"/>
        <v>5</v>
      </c>
      <c r="L21" s="17"/>
      <c r="M21" s="18"/>
      <c r="N21" s="19" t="str">
        <f t="shared" si="15"/>
        <v>5</v>
      </c>
      <c r="O21" s="17"/>
      <c r="P21" s="18"/>
      <c r="Q21" s="19" t="str">
        <f t="shared" si="16"/>
        <v>5</v>
      </c>
      <c r="R21" s="17"/>
      <c r="S21" s="18"/>
      <c r="T21" s="19" t="str">
        <f t="shared" si="17"/>
        <v>5</v>
      </c>
      <c r="U21" s="17"/>
      <c r="V21" s="18"/>
      <c r="W21" s="19" t="str">
        <f t="shared" si="18"/>
        <v>5</v>
      </c>
      <c r="X21" s="17"/>
      <c r="Y21" s="18"/>
      <c r="Z21" s="19" t="str">
        <f t="shared" si="19"/>
        <v>5</v>
      </c>
      <c r="AA21" s="17"/>
      <c r="AB21" s="18"/>
      <c r="AC21" s="19" t="str">
        <f t="shared" si="20"/>
        <v>5</v>
      </c>
      <c r="AD21" s="27"/>
      <c r="AE21" s="25"/>
      <c r="AF21" s="19"/>
      <c r="AG21" s="20">
        <f>E21+H21+K21+N21+Q21+T21+W21+Z21+AC21+AF21</f>
        <v>45</v>
      </c>
      <c r="AH21" s="21">
        <f>'31.Spieltag'!AJ21</f>
        <v>1012</v>
      </c>
      <c r="AI21" s="28">
        <f>'31.Spieltag'!AK21</f>
        <v>14</v>
      </c>
      <c r="AJ21" s="23">
        <f>AG21+AH21</f>
        <v>1057</v>
      </c>
      <c r="AK21" s="24">
        <f t="shared" si="11"/>
        <v>14</v>
      </c>
      <c r="AL21" s="1"/>
    </row>
    <row r="22" spans="1:38" ht="24.95" customHeight="1" thickBot="1" x14ac:dyDescent="0.25">
      <c r="A22" s="28">
        <f>AK22</f>
        <v>15</v>
      </c>
      <c r="B22" s="20" t="str">
        <f>'13.Spieltag'!B22</f>
        <v>jupp04</v>
      </c>
      <c r="C22" s="17"/>
      <c r="D22" s="18"/>
      <c r="E22" s="19" t="str">
        <f t="shared" si="12"/>
        <v>5</v>
      </c>
      <c r="F22" s="17"/>
      <c r="G22" s="18"/>
      <c r="H22" s="19" t="str">
        <f t="shared" si="13"/>
        <v>5</v>
      </c>
      <c r="I22" s="17"/>
      <c r="J22" s="18"/>
      <c r="K22" s="19" t="str">
        <f t="shared" si="14"/>
        <v>5</v>
      </c>
      <c r="L22" s="17"/>
      <c r="M22" s="18"/>
      <c r="N22" s="19" t="str">
        <f t="shared" si="15"/>
        <v>5</v>
      </c>
      <c r="O22" s="17"/>
      <c r="P22" s="18"/>
      <c r="Q22" s="19" t="str">
        <f t="shared" si="16"/>
        <v>5</v>
      </c>
      <c r="R22" s="17"/>
      <c r="S22" s="18"/>
      <c r="T22" s="19" t="str">
        <f t="shared" si="17"/>
        <v>5</v>
      </c>
      <c r="U22" s="17"/>
      <c r="V22" s="18"/>
      <c r="W22" s="19" t="str">
        <f t="shared" si="18"/>
        <v>5</v>
      </c>
      <c r="X22" s="17"/>
      <c r="Y22" s="18"/>
      <c r="Z22" s="19" t="str">
        <f t="shared" si="19"/>
        <v>5</v>
      </c>
      <c r="AA22" s="17"/>
      <c r="AB22" s="18"/>
      <c r="AC22" s="19" t="str">
        <f t="shared" si="20"/>
        <v>5</v>
      </c>
      <c r="AD22" s="27"/>
      <c r="AE22" s="25"/>
      <c r="AF22" s="19"/>
      <c r="AG22" s="20">
        <f>E22+H22+K22+N22+Q22+T22+W22+Z22+AC22+AF22</f>
        <v>45</v>
      </c>
      <c r="AH22" s="21">
        <f>'31.Spieltag'!AJ22</f>
        <v>1001</v>
      </c>
      <c r="AI22" s="28">
        <f>'31.Spieltag'!AK22</f>
        <v>15</v>
      </c>
      <c r="AJ22" s="23">
        <f>AG22+AH22</f>
        <v>1046</v>
      </c>
      <c r="AK22" s="24">
        <f t="shared" si="11"/>
        <v>15</v>
      </c>
      <c r="AL22" s="1"/>
    </row>
    <row r="23" spans="1:38" ht="24.95" customHeight="1" thickBot="1" x14ac:dyDescent="0.25">
      <c r="A23" s="28">
        <f>AK23</f>
        <v>16</v>
      </c>
      <c r="B23" s="78" t="str">
        <f>'13.Spieltag'!B23</f>
        <v>Nico1904</v>
      </c>
      <c r="C23" s="17"/>
      <c r="D23" s="18"/>
      <c r="E23" s="19" t="str">
        <f t="shared" si="12"/>
        <v>5</v>
      </c>
      <c r="F23" s="17"/>
      <c r="G23" s="18"/>
      <c r="H23" s="19" t="str">
        <f t="shared" si="13"/>
        <v>5</v>
      </c>
      <c r="I23" s="17"/>
      <c r="J23" s="18"/>
      <c r="K23" s="19" t="str">
        <f t="shared" si="14"/>
        <v>5</v>
      </c>
      <c r="L23" s="17"/>
      <c r="M23" s="18"/>
      <c r="N23" s="19" t="str">
        <f t="shared" si="15"/>
        <v>5</v>
      </c>
      <c r="O23" s="17"/>
      <c r="P23" s="18"/>
      <c r="Q23" s="19" t="str">
        <f t="shared" si="16"/>
        <v>5</v>
      </c>
      <c r="R23" s="17"/>
      <c r="S23" s="18"/>
      <c r="T23" s="19" t="str">
        <f t="shared" si="17"/>
        <v>5</v>
      </c>
      <c r="U23" s="17"/>
      <c r="V23" s="18"/>
      <c r="W23" s="19" t="str">
        <f t="shared" si="18"/>
        <v>5</v>
      </c>
      <c r="X23" s="17"/>
      <c r="Y23" s="18"/>
      <c r="Z23" s="19" t="str">
        <f t="shared" si="19"/>
        <v>5</v>
      </c>
      <c r="AA23" s="17"/>
      <c r="AB23" s="18"/>
      <c r="AC23" s="19" t="str">
        <f t="shared" si="20"/>
        <v>5</v>
      </c>
      <c r="AD23" s="27"/>
      <c r="AE23" s="25"/>
      <c r="AF23" s="19"/>
      <c r="AG23" s="20">
        <f>E23+H23+K23+N23+Q23+T23+W23+Z23+AC23+AF23</f>
        <v>45</v>
      </c>
      <c r="AH23" s="21">
        <f>'31.Spieltag'!AJ23</f>
        <v>955</v>
      </c>
      <c r="AI23" s="28">
        <f>'31.Spieltag'!AK23</f>
        <v>16</v>
      </c>
      <c r="AJ23" s="23">
        <f>AG23+AH23</f>
        <v>1000</v>
      </c>
      <c r="AK23" s="24">
        <f t="shared" si="11"/>
        <v>16</v>
      </c>
      <c r="AL23" s="1"/>
    </row>
    <row r="24" spans="1:38" ht="24.95" customHeight="1" thickBot="1" x14ac:dyDescent="0.25">
      <c r="A24" s="28">
        <f>AK24</f>
        <v>17</v>
      </c>
      <c r="B24" s="20" t="str">
        <f>'13.Spieltag'!B24</f>
        <v>Schalt04</v>
      </c>
      <c r="C24" s="17"/>
      <c r="D24" s="18"/>
      <c r="E24" s="19" t="str">
        <f t="shared" si="12"/>
        <v>5</v>
      </c>
      <c r="F24" s="17"/>
      <c r="G24" s="18"/>
      <c r="H24" s="19" t="str">
        <f t="shared" si="13"/>
        <v>5</v>
      </c>
      <c r="I24" s="17"/>
      <c r="J24" s="18"/>
      <c r="K24" s="19" t="str">
        <f t="shared" si="14"/>
        <v>5</v>
      </c>
      <c r="L24" s="17"/>
      <c r="M24" s="18"/>
      <c r="N24" s="19" t="str">
        <f t="shared" si="15"/>
        <v>5</v>
      </c>
      <c r="O24" s="17"/>
      <c r="P24" s="18"/>
      <c r="Q24" s="19" t="str">
        <f t="shared" si="16"/>
        <v>5</v>
      </c>
      <c r="R24" s="17"/>
      <c r="S24" s="18"/>
      <c r="T24" s="19" t="str">
        <f t="shared" si="17"/>
        <v>5</v>
      </c>
      <c r="U24" s="17"/>
      <c r="V24" s="18"/>
      <c r="W24" s="19" t="str">
        <f t="shared" si="18"/>
        <v>5</v>
      </c>
      <c r="X24" s="17"/>
      <c r="Y24" s="18"/>
      <c r="Z24" s="19" t="str">
        <f t="shared" si="19"/>
        <v>5</v>
      </c>
      <c r="AA24" s="17"/>
      <c r="AB24" s="18"/>
      <c r="AC24" s="19" t="str">
        <f t="shared" si="20"/>
        <v>5</v>
      </c>
      <c r="AD24" s="27"/>
      <c r="AE24" s="25"/>
      <c r="AF24" s="19"/>
      <c r="AG24" s="20">
        <f>E24+H24+K24+N24+Q24+T24+W24+Z24+AC24+AF24</f>
        <v>45</v>
      </c>
      <c r="AH24" s="21">
        <f>'31.Spieltag'!AJ24</f>
        <v>907</v>
      </c>
      <c r="AI24" s="28">
        <f>'31.Spieltag'!AK24</f>
        <v>17</v>
      </c>
      <c r="AJ24" s="23">
        <f>AG24+AH24</f>
        <v>952</v>
      </c>
      <c r="AK24" s="24">
        <f t="shared" si="11"/>
        <v>17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68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5" priority="6">
      <formula>($AG8&gt;40)</formula>
    </cfRule>
  </conditionalFormatting>
  <conditionalFormatting sqref="C1 L1 O1 R1 U1 X1 AA1 F3 U3 AA3">
    <cfRule type="cellIs" dxfId="14" priority="2" operator="equal">
      <formula>"Schalke 04"</formula>
    </cfRule>
  </conditionalFormatting>
  <conditionalFormatting sqref="F1 I1 C3 I3 L3 O3 R3 X3">
    <cfRule type="cellIs" dxfId="13" priority="3" operator="equal">
      <formula>"Schalke 04"</formula>
    </cfRule>
  </conditionalFormatting>
  <conditionalFormatting sqref="AG1:AG26 AG28:AG1048576">
    <cfRule type="top10" dxfId="12" priority="1416" rank="3"/>
  </conditionalFormatting>
  <conditionalFormatting sqref="AI8:AI26">
    <cfRule type="colorScale" priority="114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1" priority="690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dimension ref="A1:AO104"/>
  <sheetViews>
    <sheetView workbookViewId="0">
      <selection activeCell="AC8" sqref="E8:AC24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C1" s="16" t="s">
        <v>72</v>
      </c>
      <c r="F1" s="16" t="s">
        <v>74</v>
      </c>
      <c r="I1" s="16" t="s">
        <v>75</v>
      </c>
      <c r="L1" s="16" t="s">
        <v>77</v>
      </c>
      <c r="O1" s="16" t="s">
        <v>79</v>
      </c>
      <c r="R1" s="16" t="s">
        <v>81</v>
      </c>
      <c r="U1" s="16" t="s">
        <v>83</v>
      </c>
      <c r="X1" s="16" t="s">
        <v>85</v>
      </c>
      <c r="AA1" s="16" t="s">
        <v>87</v>
      </c>
      <c r="AD1" s="16"/>
      <c r="AE1" s="65"/>
      <c r="AF1" s="65"/>
      <c r="AK1" s="31"/>
    </row>
    <row r="2" spans="1:41" ht="12" x14ac:dyDescent="0.2">
      <c r="B2" s="16"/>
      <c r="F2" s="1"/>
      <c r="R2" s="13"/>
      <c r="AD2" s="16"/>
      <c r="AE2" s="66"/>
      <c r="AF2" s="66"/>
    </row>
    <row r="3" spans="1:41" ht="12" x14ac:dyDescent="0.2">
      <c r="B3" s="16"/>
      <c r="C3" s="16" t="s">
        <v>73</v>
      </c>
      <c r="F3" s="16" t="s">
        <v>67</v>
      </c>
      <c r="I3" s="16" t="s">
        <v>76</v>
      </c>
      <c r="L3" s="16" t="s">
        <v>78</v>
      </c>
      <c r="O3" s="16" t="s">
        <v>80</v>
      </c>
      <c r="R3" s="16" t="s">
        <v>82</v>
      </c>
      <c r="U3" s="16" t="s">
        <v>84</v>
      </c>
      <c r="X3" s="16" t="s">
        <v>86</v>
      </c>
      <c r="AA3" s="16" t="s">
        <v>11</v>
      </c>
      <c r="AE3" s="65"/>
      <c r="AF3" s="65"/>
    </row>
    <row r="4" spans="1:41" ht="16.5" thickBot="1" x14ac:dyDescent="0.3">
      <c r="A4" s="2" t="s">
        <v>46</v>
      </c>
      <c r="B4" s="16"/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</v>
      </c>
      <c r="B8" s="20" t="str">
        <f>'13.Spieltag'!B8</f>
        <v>Delze1312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9">E8+H8+K8+N8+Q8+T8+W8+Z8+AC8+AF8</f>
        <v>45</v>
      </c>
      <c r="AH8" s="21">
        <f>'32.Spieltag'!AJ8</f>
        <v>1101</v>
      </c>
      <c r="AI8" s="28">
        <f>'32.Spieltag'!AK8</f>
        <v>1</v>
      </c>
      <c r="AJ8" s="23">
        <f t="shared" ref="AJ8:AJ19" si="10">AG8+AH8</f>
        <v>1146</v>
      </c>
      <c r="AK8" s="24">
        <f t="shared" ref="AK8:AK24" si="11">RANK(AJ8,$AJ$8:$AJ$26)</f>
        <v>1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'13.Spieltag'!B9</f>
        <v>Master1</v>
      </c>
      <c r="C9" s="17"/>
      <c r="D9" s="18"/>
      <c r="E9" s="19" t="str">
        <f t="shared" ref="E9:E24" si="12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4" si="13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4" si="14">IF(OR(EXACT($I$7,I9)*(EXACT($J$7,J9)))=TRUE,$AO$9,IF(($J$7-$I$7=J9-I9),$AO$8,IF(OR(EXACT($I$7&gt;$J$7,I9&gt;J9)*EXACT($I$7=$J$7,I9=J9)*EXACT($I$7&lt;$J$7,I9&lt;J9)),$AO$7,0)))</f>
        <v>5</v>
      </c>
      <c r="L9" s="17"/>
      <c r="M9" s="18"/>
      <c r="N9" s="19" t="str">
        <f t="shared" ref="N9:N24" si="15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4" si="16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4" si="17">IF(OR(EXACT($R$7,R9)*(EXACT($S$7,S9)))=TRUE,$AO$9,IF(($S$7-$R$7=S9-R9),$AO$8,IF(OR(EXACT($R$7&gt;$S$7,R9&gt;S9)*EXACT($R$7=$S$7,R9=S9)*EXACT($R$7&lt;$S$7,R9&lt;S9)),$AO$7,0)))</f>
        <v>5</v>
      </c>
      <c r="U9" s="17"/>
      <c r="V9" s="18"/>
      <c r="W9" s="19" t="str">
        <f t="shared" ref="W9:W24" si="18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4" si="19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4" si="20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9"/>
        <v>45</v>
      </c>
      <c r="AH9" s="21">
        <f>'32.Spieltag'!AJ9</f>
        <v>1091</v>
      </c>
      <c r="AI9" s="28">
        <f>'32.Spieltag'!AK9</f>
        <v>2</v>
      </c>
      <c r="AJ9" s="23">
        <f t="shared" si="10"/>
        <v>1136</v>
      </c>
      <c r="AK9" s="24">
        <f t="shared" si="11"/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3</v>
      </c>
      <c r="B10" s="20" t="str">
        <f>'13.Spieltag'!B10</f>
        <v>Franzi04</v>
      </c>
      <c r="C10" s="17"/>
      <c r="D10" s="18"/>
      <c r="E10" s="19" t="str">
        <f t="shared" si="12"/>
        <v>5</v>
      </c>
      <c r="F10" s="17"/>
      <c r="G10" s="18"/>
      <c r="H10" s="19" t="str">
        <f t="shared" si="13"/>
        <v>5</v>
      </c>
      <c r="I10" s="17"/>
      <c r="J10" s="18"/>
      <c r="K10" s="19" t="str">
        <f t="shared" si="14"/>
        <v>5</v>
      </c>
      <c r="L10" s="17"/>
      <c r="M10" s="18"/>
      <c r="N10" s="19" t="str">
        <f t="shared" si="15"/>
        <v>5</v>
      </c>
      <c r="O10" s="17"/>
      <c r="P10" s="18"/>
      <c r="Q10" s="19" t="str">
        <f t="shared" si="16"/>
        <v>5</v>
      </c>
      <c r="R10" s="17"/>
      <c r="S10" s="18"/>
      <c r="T10" s="19" t="str">
        <f t="shared" si="17"/>
        <v>5</v>
      </c>
      <c r="U10" s="17"/>
      <c r="V10" s="18"/>
      <c r="W10" s="19" t="str">
        <f t="shared" si="18"/>
        <v>5</v>
      </c>
      <c r="X10" s="17"/>
      <c r="Y10" s="18"/>
      <c r="Z10" s="19" t="str">
        <f t="shared" si="19"/>
        <v>5</v>
      </c>
      <c r="AA10" s="17"/>
      <c r="AB10" s="18"/>
      <c r="AC10" s="19" t="str">
        <f t="shared" si="20"/>
        <v>5</v>
      </c>
      <c r="AD10" s="27"/>
      <c r="AE10" s="25"/>
      <c r="AF10" s="19"/>
      <c r="AG10" s="20">
        <f t="shared" si="9"/>
        <v>45</v>
      </c>
      <c r="AH10" s="21">
        <f>'32.Spieltag'!AJ10</f>
        <v>1084</v>
      </c>
      <c r="AI10" s="28">
        <f>'32.Spieltag'!AK10</f>
        <v>3</v>
      </c>
      <c r="AJ10" s="23">
        <f t="shared" si="10"/>
        <v>1129</v>
      </c>
      <c r="AK10" s="24">
        <f t="shared" si="11"/>
        <v>3</v>
      </c>
      <c r="AL10" s="72"/>
    </row>
    <row r="11" spans="1:41" ht="24.95" customHeight="1" thickBot="1" x14ac:dyDescent="0.25">
      <c r="A11" s="28">
        <f t="shared" si="0"/>
        <v>4</v>
      </c>
      <c r="B11" s="20" t="str">
        <f>'13.Spieltag'!B11</f>
        <v>Mike04</v>
      </c>
      <c r="C11" s="17"/>
      <c r="D11" s="18"/>
      <c r="E11" s="19" t="str">
        <f t="shared" si="12"/>
        <v>5</v>
      </c>
      <c r="F11" s="17"/>
      <c r="G11" s="18"/>
      <c r="H11" s="19" t="str">
        <f t="shared" si="13"/>
        <v>5</v>
      </c>
      <c r="I11" s="17"/>
      <c r="J11" s="18"/>
      <c r="K11" s="19" t="str">
        <f t="shared" si="14"/>
        <v>5</v>
      </c>
      <c r="L11" s="17"/>
      <c r="M11" s="18"/>
      <c r="N11" s="19" t="str">
        <f t="shared" si="15"/>
        <v>5</v>
      </c>
      <c r="O11" s="17"/>
      <c r="P11" s="18"/>
      <c r="Q11" s="19" t="str">
        <f t="shared" si="16"/>
        <v>5</v>
      </c>
      <c r="R11" s="17"/>
      <c r="S11" s="18"/>
      <c r="T11" s="19" t="str">
        <f t="shared" si="17"/>
        <v>5</v>
      </c>
      <c r="U11" s="17"/>
      <c r="V11" s="18"/>
      <c r="W11" s="19" t="str">
        <f t="shared" si="18"/>
        <v>5</v>
      </c>
      <c r="X11" s="17"/>
      <c r="Y11" s="18"/>
      <c r="Z11" s="19" t="str">
        <f t="shared" si="19"/>
        <v>5</v>
      </c>
      <c r="AA11" s="17"/>
      <c r="AB11" s="18"/>
      <c r="AC11" s="19" t="str">
        <f t="shared" si="20"/>
        <v>5</v>
      </c>
      <c r="AD11" s="27"/>
      <c r="AE11" s="25"/>
      <c r="AF11" s="19"/>
      <c r="AG11" s="20">
        <f t="shared" si="9"/>
        <v>45</v>
      </c>
      <c r="AH11" s="21">
        <f>'32.Spieltag'!AJ11</f>
        <v>1083</v>
      </c>
      <c r="AI11" s="28">
        <f>'32.Spieltag'!AK11</f>
        <v>4</v>
      </c>
      <c r="AJ11" s="23">
        <f t="shared" si="10"/>
        <v>1128</v>
      </c>
      <c r="AK11" s="24">
        <f t="shared" si="11"/>
        <v>4</v>
      </c>
      <c r="AL11" s="1"/>
    </row>
    <row r="12" spans="1:41" ht="24.95" customHeight="1" thickBot="1" x14ac:dyDescent="0.25">
      <c r="A12" s="28">
        <f t="shared" si="0"/>
        <v>5</v>
      </c>
      <c r="B12" s="20" t="str">
        <f>'13.Spieltag'!B12</f>
        <v>Tanja04</v>
      </c>
      <c r="C12" s="17"/>
      <c r="D12" s="18"/>
      <c r="E12" s="19" t="str">
        <f t="shared" si="12"/>
        <v>5</v>
      </c>
      <c r="F12" s="17"/>
      <c r="G12" s="18"/>
      <c r="H12" s="19" t="str">
        <f t="shared" si="13"/>
        <v>5</v>
      </c>
      <c r="I12" s="17"/>
      <c r="J12" s="18"/>
      <c r="K12" s="19" t="str">
        <f t="shared" si="14"/>
        <v>5</v>
      </c>
      <c r="L12" s="17"/>
      <c r="M12" s="18"/>
      <c r="N12" s="19" t="str">
        <f t="shared" si="15"/>
        <v>5</v>
      </c>
      <c r="O12" s="17"/>
      <c r="P12" s="18"/>
      <c r="Q12" s="19" t="str">
        <f t="shared" si="16"/>
        <v>5</v>
      </c>
      <c r="R12" s="17"/>
      <c r="S12" s="18"/>
      <c r="T12" s="19" t="str">
        <f t="shared" si="17"/>
        <v>5</v>
      </c>
      <c r="U12" s="17"/>
      <c r="V12" s="18"/>
      <c r="W12" s="19" t="str">
        <f t="shared" si="18"/>
        <v>5</v>
      </c>
      <c r="X12" s="17"/>
      <c r="Y12" s="18"/>
      <c r="Z12" s="19" t="str">
        <f t="shared" si="19"/>
        <v>5</v>
      </c>
      <c r="AA12" s="17"/>
      <c r="AB12" s="18"/>
      <c r="AC12" s="19" t="str">
        <f t="shared" si="20"/>
        <v>5</v>
      </c>
      <c r="AD12" s="26"/>
      <c r="AE12" s="25"/>
      <c r="AF12" s="19"/>
      <c r="AG12" s="20">
        <f t="shared" si="9"/>
        <v>45</v>
      </c>
      <c r="AH12" s="21">
        <f>'32.Spieltag'!AJ12</f>
        <v>1081</v>
      </c>
      <c r="AI12" s="28">
        <f>'32.Spieltag'!AK12</f>
        <v>5</v>
      </c>
      <c r="AJ12" s="23">
        <f t="shared" si="10"/>
        <v>1126</v>
      </c>
      <c r="AK12" s="24">
        <f t="shared" si="11"/>
        <v>5</v>
      </c>
      <c r="AL12" s="1"/>
    </row>
    <row r="13" spans="1:41" ht="24.95" customHeight="1" thickBot="1" x14ac:dyDescent="0.25">
      <c r="A13" s="28">
        <f t="shared" si="0"/>
        <v>6</v>
      </c>
      <c r="B13" s="78" t="str">
        <f>'13.Spieltag'!B13</f>
        <v>shiny</v>
      </c>
      <c r="C13" s="17"/>
      <c r="D13" s="18"/>
      <c r="E13" s="19" t="str">
        <f t="shared" si="12"/>
        <v>5</v>
      </c>
      <c r="F13" s="17"/>
      <c r="G13" s="18"/>
      <c r="H13" s="19" t="str">
        <f t="shared" si="13"/>
        <v>5</v>
      </c>
      <c r="I13" s="17"/>
      <c r="J13" s="18"/>
      <c r="K13" s="19" t="str">
        <f t="shared" si="14"/>
        <v>5</v>
      </c>
      <c r="L13" s="17"/>
      <c r="M13" s="18"/>
      <c r="N13" s="19" t="str">
        <f t="shared" si="15"/>
        <v>5</v>
      </c>
      <c r="O13" s="17"/>
      <c r="P13" s="18"/>
      <c r="Q13" s="19" t="str">
        <f t="shared" si="16"/>
        <v>5</v>
      </c>
      <c r="R13" s="17"/>
      <c r="S13" s="18"/>
      <c r="T13" s="19" t="str">
        <f t="shared" si="17"/>
        <v>5</v>
      </c>
      <c r="U13" s="17"/>
      <c r="V13" s="18"/>
      <c r="W13" s="19" t="str">
        <f t="shared" si="18"/>
        <v>5</v>
      </c>
      <c r="X13" s="17"/>
      <c r="Y13" s="18"/>
      <c r="Z13" s="19" t="str">
        <f t="shared" si="19"/>
        <v>5</v>
      </c>
      <c r="AA13" s="17"/>
      <c r="AB13" s="18"/>
      <c r="AC13" s="19" t="str">
        <f t="shared" si="20"/>
        <v>5</v>
      </c>
      <c r="AD13" s="27"/>
      <c r="AE13" s="25"/>
      <c r="AF13" s="19"/>
      <c r="AG13" s="20">
        <f t="shared" si="9"/>
        <v>45</v>
      </c>
      <c r="AH13" s="21">
        <f>'32.Spieltag'!AJ13</f>
        <v>1080</v>
      </c>
      <c r="AI13" s="28">
        <f>'32.Spieltag'!AK13</f>
        <v>6</v>
      </c>
      <c r="AJ13" s="23">
        <f t="shared" si="10"/>
        <v>1125</v>
      </c>
      <c r="AK13" s="24">
        <f t="shared" si="11"/>
        <v>6</v>
      </c>
      <c r="AL13" s="1"/>
    </row>
    <row r="14" spans="1:41" ht="24.95" customHeight="1" thickBot="1" x14ac:dyDescent="0.25">
      <c r="A14" s="28">
        <f t="shared" si="0"/>
        <v>7</v>
      </c>
      <c r="B14" s="20" t="str">
        <f>'13.Spieltag'!B14</f>
        <v>UltraGE</v>
      </c>
      <c r="C14" s="17"/>
      <c r="D14" s="18"/>
      <c r="E14" s="19" t="str">
        <f t="shared" si="12"/>
        <v>5</v>
      </c>
      <c r="F14" s="17"/>
      <c r="G14" s="18"/>
      <c r="H14" s="19" t="str">
        <f t="shared" si="13"/>
        <v>5</v>
      </c>
      <c r="I14" s="17"/>
      <c r="J14" s="18"/>
      <c r="K14" s="19" t="str">
        <f t="shared" si="14"/>
        <v>5</v>
      </c>
      <c r="L14" s="17"/>
      <c r="M14" s="18"/>
      <c r="N14" s="19" t="str">
        <f t="shared" si="15"/>
        <v>5</v>
      </c>
      <c r="O14" s="17"/>
      <c r="P14" s="18"/>
      <c r="Q14" s="19" t="str">
        <f t="shared" si="16"/>
        <v>5</v>
      </c>
      <c r="R14" s="17"/>
      <c r="S14" s="18"/>
      <c r="T14" s="19" t="str">
        <f t="shared" si="17"/>
        <v>5</v>
      </c>
      <c r="U14" s="17"/>
      <c r="V14" s="18"/>
      <c r="W14" s="19" t="str">
        <f t="shared" si="18"/>
        <v>5</v>
      </c>
      <c r="X14" s="17"/>
      <c r="Y14" s="18"/>
      <c r="Z14" s="19" t="str">
        <f t="shared" si="19"/>
        <v>5</v>
      </c>
      <c r="AA14" s="17"/>
      <c r="AB14" s="18"/>
      <c r="AC14" s="19" t="str">
        <f t="shared" si="20"/>
        <v>5</v>
      </c>
      <c r="AD14" s="27"/>
      <c r="AE14" s="25"/>
      <c r="AF14" s="19"/>
      <c r="AG14" s="20">
        <f t="shared" si="9"/>
        <v>45</v>
      </c>
      <c r="AH14" s="21">
        <f>'32.Spieltag'!AJ14</f>
        <v>1079</v>
      </c>
      <c r="AI14" s="28">
        <f>'32.Spieltag'!AK14</f>
        <v>7</v>
      </c>
      <c r="AJ14" s="23">
        <f t="shared" si="10"/>
        <v>1124</v>
      </c>
      <c r="AK14" s="24">
        <f t="shared" si="11"/>
        <v>7</v>
      </c>
      <c r="AL14" s="1"/>
    </row>
    <row r="15" spans="1:41" ht="24.95" customHeight="1" thickBot="1" x14ac:dyDescent="0.25">
      <c r="A15" s="28">
        <f t="shared" si="0"/>
        <v>8</v>
      </c>
      <c r="B15" s="20" t="str">
        <f>'13.Spieltag'!B15</f>
        <v>Reinhold</v>
      </c>
      <c r="C15" s="17"/>
      <c r="D15" s="18"/>
      <c r="E15" s="19" t="str">
        <f t="shared" si="12"/>
        <v>5</v>
      </c>
      <c r="F15" s="17"/>
      <c r="G15" s="18"/>
      <c r="H15" s="19" t="str">
        <f t="shared" si="13"/>
        <v>5</v>
      </c>
      <c r="I15" s="17"/>
      <c r="J15" s="18"/>
      <c r="K15" s="19" t="str">
        <f t="shared" si="14"/>
        <v>5</v>
      </c>
      <c r="L15" s="17"/>
      <c r="M15" s="18"/>
      <c r="N15" s="19" t="str">
        <f t="shared" si="15"/>
        <v>5</v>
      </c>
      <c r="O15" s="17"/>
      <c r="P15" s="18"/>
      <c r="Q15" s="19" t="str">
        <f t="shared" si="16"/>
        <v>5</v>
      </c>
      <c r="R15" s="17"/>
      <c r="S15" s="18"/>
      <c r="T15" s="19" t="str">
        <f t="shared" si="17"/>
        <v>5</v>
      </c>
      <c r="U15" s="17"/>
      <c r="V15" s="18"/>
      <c r="W15" s="19" t="str">
        <f t="shared" si="18"/>
        <v>5</v>
      </c>
      <c r="X15" s="17"/>
      <c r="Y15" s="18"/>
      <c r="Z15" s="19" t="str">
        <f t="shared" si="19"/>
        <v>5</v>
      </c>
      <c r="AA15" s="17"/>
      <c r="AB15" s="18"/>
      <c r="AC15" s="19" t="str">
        <f t="shared" si="20"/>
        <v>5</v>
      </c>
      <c r="AD15" s="27"/>
      <c r="AE15" s="25"/>
      <c r="AF15" s="19"/>
      <c r="AG15" s="20">
        <f t="shared" si="9"/>
        <v>45</v>
      </c>
      <c r="AH15" s="21">
        <f>'32.Spieltag'!AJ15</f>
        <v>1073</v>
      </c>
      <c r="AI15" s="28">
        <f>'32.Spieltag'!AK15</f>
        <v>8</v>
      </c>
      <c r="AJ15" s="23">
        <f t="shared" si="10"/>
        <v>1118</v>
      </c>
      <c r="AK15" s="24">
        <f t="shared" si="11"/>
        <v>8</v>
      </c>
      <c r="AL15" s="1"/>
    </row>
    <row r="16" spans="1:41" ht="24.95" customHeight="1" thickBot="1" x14ac:dyDescent="0.25">
      <c r="A16" s="28">
        <f t="shared" si="0"/>
        <v>9</v>
      </c>
      <c r="B16" s="20" t="str">
        <f>'13.Spieltag'!B16</f>
        <v>Ricardo04</v>
      </c>
      <c r="C16" s="17"/>
      <c r="D16" s="18"/>
      <c r="E16" s="19" t="str">
        <f t="shared" si="12"/>
        <v>5</v>
      </c>
      <c r="F16" s="17"/>
      <c r="G16" s="18"/>
      <c r="H16" s="19" t="str">
        <f t="shared" si="13"/>
        <v>5</v>
      </c>
      <c r="I16" s="17"/>
      <c r="J16" s="18"/>
      <c r="K16" s="19" t="str">
        <f t="shared" si="14"/>
        <v>5</v>
      </c>
      <c r="L16" s="17"/>
      <c r="M16" s="18"/>
      <c r="N16" s="19" t="str">
        <f t="shared" si="15"/>
        <v>5</v>
      </c>
      <c r="O16" s="17"/>
      <c r="P16" s="18"/>
      <c r="Q16" s="19" t="str">
        <f t="shared" si="16"/>
        <v>5</v>
      </c>
      <c r="R16" s="17"/>
      <c r="S16" s="18"/>
      <c r="T16" s="19" t="str">
        <f t="shared" si="17"/>
        <v>5</v>
      </c>
      <c r="U16" s="17"/>
      <c r="V16" s="18"/>
      <c r="W16" s="19" t="str">
        <f t="shared" si="18"/>
        <v>5</v>
      </c>
      <c r="X16" s="17"/>
      <c r="Y16" s="18"/>
      <c r="Z16" s="19" t="str">
        <f t="shared" si="19"/>
        <v>5</v>
      </c>
      <c r="AA16" s="17"/>
      <c r="AB16" s="18"/>
      <c r="AC16" s="19" t="str">
        <f t="shared" si="20"/>
        <v>5</v>
      </c>
      <c r="AD16" s="27"/>
      <c r="AE16" s="25"/>
      <c r="AF16" s="19"/>
      <c r="AG16" s="20">
        <f t="shared" si="9"/>
        <v>45</v>
      </c>
      <c r="AH16" s="21">
        <f>'32.Spieltag'!AJ16</f>
        <v>1072</v>
      </c>
      <c r="AI16" s="28">
        <f>'32.Spieltag'!AK16</f>
        <v>9</v>
      </c>
      <c r="AJ16" s="23">
        <f t="shared" si="10"/>
        <v>1117</v>
      </c>
      <c r="AK16" s="24">
        <f t="shared" si="11"/>
        <v>9</v>
      </c>
      <c r="AL16" s="1"/>
    </row>
    <row r="17" spans="1:38" ht="24.95" customHeight="1" thickBot="1" x14ac:dyDescent="0.25">
      <c r="A17" s="28">
        <f t="shared" si="0"/>
        <v>10</v>
      </c>
      <c r="B17" s="20" t="str">
        <f>'13.Spieltag'!B17</f>
        <v>FlorianS04</v>
      </c>
      <c r="C17" s="17"/>
      <c r="D17" s="18"/>
      <c r="E17" s="19" t="str">
        <f t="shared" si="12"/>
        <v>5</v>
      </c>
      <c r="F17" s="17"/>
      <c r="G17" s="18"/>
      <c r="H17" s="19" t="str">
        <f t="shared" si="13"/>
        <v>5</v>
      </c>
      <c r="I17" s="17"/>
      <c r="J17" s="18"/>
      <c r="K17" s="19" t="str">
        <f t="shared" si="14"/>
        <v>5</v>
      </c>
      <c r="L17" s="17"/>
      <c r="M17" s="18"/>
      <c r="N17" s="19" t="str">
        <f t="shared" si="15"/>
        <v>5</v>
      </c>
      <c r="O17" s="17"/>
      <c r="P17" s="18"/>
      <c r="Q17" s="19" t="str">
        <f t="shared" si="16"/>
        <v>5</v>
      </c>
      <c r="R17" s="17"/>
      <c r="S17" s="18"/>
      <c r="T17" s="19" t="str">
        <f t="shared" si="17"/>
        <v>5</v>
      </c>
      <c r="U17" s="17"/>
      <c r="V17" s="18"/>
      <c r="W17" s="19" t="str">
        <f t="shared" si="18"/>
        <v>5</v>
      </c>
      <c r="X17" s="17"/>
      <c r="Y17" s="18"/>
      <c r="Z17" s="19" t="str">
        <f t="shared" si="19"/>
        <v>5</v>
      </c>
      <c r="AA17" s="17"/>
      <c r="AB17" s="18"/>
      <c r="AC17" s="19" t="str">
        <f t="shared" si="20"/>
        <v>5</v>
      </c>
      <c r="AD17" s="27"/>
      <c r="AE17" s="25"/>
      <c r="AF17" s="19"/>
      <c r="AG17" s="20">
        <f t="shared" si="9"/>
        <v>45</v>
      </c>
      <c r="AH17" s="21">
        <f>'32.Spieltag'!AJ17</f>
        <v>1071</v>
      </c>
      <c r="AI17" s="28">
        <f>'32.Spieltag'!AK17</f>
        <v>10</v>
      </c>
      <c r="AJ17" s="23">
        <f t="shared" si="10"/>
        <v>1116</v>
      </c>
      <c r="AK17" s="24">
        <f t="shared" si="11"/>
        <v>10</v>
      </c>
      <c r="AL17" s="1"/>
    </row>
    <row r="18" spans="1:38" ht="24.95" customHeight="1" thickBot="1" x14ac:dyDescent="0.25">
      <c r="A18" s="28">
        <f t="shared" si="0"/>
        <v>11</v>
      </c>
      <c r="B18" s="20" t="str">
        <f>'13.Spieltag'!B18</f>
        <v>Lola04</v>
      </c>
      <c r="C18" s="17"/>
      <c r="D18" s="18"/>
      <c r="E18" s="19" t="str">
        <f t="shared" si="12"/>
        <v>5</v>
      </c>
      <c r="F18" s="17"/>
      <c r="G18" s="18"/>
      <c r="H18" s="19" t="str">
        <f t="shared" si="13"/>
        <v>5</v>
      </c>
      <c r="I18" s="17"/>
      <c r="J18" s="18"/>
      <c r="K18" s="19" t="str">
        <f t="shared" si="14"/>
        <v>5</v>
      </c>
      <c r="L18" s="17"/>
      <c r="M18" s="18"/>
      <c r="N18" s="19" t="str">
        <f t="shared" si="15"/>
        <v>5</v>
      </c>
      <c r="O18" s="17"/>
      <c r="P18" s="18"/>
      <c r="Q18" s="19" t="str">
        <f t="shared" si="16"/>
        <v>5</v>
      </c>
      <c r="R18" s="17"/>
      <c r="S18" s="18"/>
      <c r="T18" s="19" t="str">
        <f t="shared" si="17"/>
        <v>5</v>
      </c>
      <c r="U18" s="17"/>
      <c r="V18" s="18"/>
      <c r="W18" s="19" t="str">
        <f t="shared" si="18"/>
        <v>5</v>
      </c>
      <c r="X18" s="17"/>
      <c r="Y18" s="18"/>
      <c r="Z18" s="19" t="str">
        <f t="shared" si="19"/>
        <v>5</v>
      </c>
      <c r="AA18" s="17"/>
      <c r="AB18" s="18"/>
      <c r="AC18" s="19" t="str">
        <f t="shared" si="20"/>
        <v>5</v>
      </c>
      <c r="AD18" s="27"/>
      <c r="AE18" s="25"/>
      <c r="AF18" s="19"/>
      <c r="AG18" s="20">
        <f t="shared" si="9"/>
        <v>45</v>
      </c>
      <c r="AH18" s="21">
        <f>'32.Spieltag'!AJ18</f>
        <v>1066</v>
      </c>
      <c r="AI18" s="28">
        <f>'32.Spieltag'!AK18</f>
        <v>11</v>
      </c>
      <c r="AJ18" s="23">
        <f t="shared" si="10"/>
        <v>1111</v>
      </c>
      <c r="AK18" s="24">
        <f t="shared" si="11"/>
        <v>11</v>
      </c>
      <c r="AL18" s="1"/>
    </row>
    <row r="19" spans="1:38" ht="24.95" customHeight="1" thickBot="1" x14ac:dyDescent="0.25">
      <c r="A19" s="28">
        <f t="shared" si="0"/>
        <v>12</v>
      </c>
      <c r="B19" s="20" t="str">
        <f>'13.Spieltag'!B19</f>
        <v>schmiddi04</v>
      </c>
      <c r="C19" s="17"/>
      <c r="D19" s="18"/>
      <c r="E19" s="19" t="str">
        <f t="shared" si="12"/>
        <v>5</v>
      </c>
      <c r="F19" s="17"/>
      <c r="G19" s="18"/>
      <c r="H19" s="19" t="str">
        <f t="shared" si="13"/>
        <v>5</v>
      </c>
      <c r="I19" s="17"/>
      <c r="J19" s="18"/>
      <c r="K19" s="19" t="str">
        <f t="shared" si="14"/>
        <v>5</v>
      </c>
      <c r="L19" s="17"/>
      <c r="M19" s="18"/>
      <c r="N19" s="19" t="str">
        <f t="shared" si="15"/>
        <v>5</v>
      </c>
      <c r="O19" s="17"/>
      <c r="P19" s="18"/>
      <c r="Q19" s="19" t="str">
        <f t="shared" si="16"/>
        <v>5</v>
      </c>
      <c r="R19" s="17"/>
      <c r="S19" s="18"/>
      <c r="T19" s="19" t="str">
        <f t="shared" si="17"/>
        <v>5</v>
      </c>
      <c r="U19" s="17"/>
      <c r="V19" s="18"/>
      <c r="W19" s="19" t="str">
        <f t="shared" si="18"/>
        <v>5</v>
      </c>
      <c r="X19" s="17"/>
      <c r="Y19" s="18"/>
      <c r="Z19" s="19" t="str">
        <f t="shared" si="19"/>
        <v>5</v>
      </c>
      <c r="AA19" s="17"/>
      <c r="AB19" s="18"/>
      <c r="AC19" s="19" t="str">
        <f t="shared" si="20"/>
        <v>5</v>
      </c>
      <c r="AD19" s="27"/>
      <c r="AE19" s="25"/>
      <c r="AF19" s="19"/>
      <c r="AG19" s="20">
        <f t="shared" si="9"/>
        <v>45</v>
      </c>
      <c r="AH19" s="21">
        <f>'32.Spieltag'!AJ19</f>
        <v>1065</v>
      </c>
      <c r="AI19" s="28">
        <f>'32.Spieltag'!AK19</f>
        <v>12</v>
      </c>
      <c r="AJ19" s="23">
        <f t="shared" si="10"/>
        <v>1110</v>
      </c>
      <c r="AK19" s="24">
        <f t="shared" si="11"/>
        <v>12</v>
      </c>
      <c r="AL19" s="1"/>
    </row>
    <row r="20" spans="1:38" ht="24.95" customHeight="1" thickBot="1" x14ac:dyDescent="0.25">
      <c r="A20" s="28">
        <f>AK20</f>
        <v>12</v>
      </c>
      <c r="B20" s="20" t="str">
        <f>'13.Spieltag'!B20</f>
        <v>Thomas Bülles</v>
      </c>
      <c r="C20" s="17"/>
      <c r="D20" s="18"/>
      <c r="E20" s="19" t="str">
        <f t="shared" si="12"/>
        <v>5</v>
      </c>
      <c r="F20" s="17"/>
      <c r="G20" s="18"/>
      <c r="H20" s="19" t="str">
        <f t="shared" si="13"/>
        <v>5</v>
      </c>
      <c r="I20" s="17"/>
      <c r="J20" s="18"/>
      <c r="K20" s="19" t="str">
        <f t="shared" si="14"/>
        <v>5</v>
      </c>
      <c r="L20" s="17"/>
      <c r="M20" s="18"/>
      <c r="N20" s="19" t="str">
        <f t="shared" si="15"/>
        <v>5</v>
      </c>
      <c r="O20" s="17"/>
      <c r="P20" s="18"/>
      <c r="Q20" s="19" t="str">
        <f t="shared" si="16"/>
        <v>5</v>
      </c>
      <c r="R20" s="17"/>
      <c r="S20" s="18"/>
      <c r="T20" s="19" t="str">
        <f t="shared" si="17"/>
        <v>5</v>
      </c>
      <c r="U20" s="17"/>
      <c r="V20" s="18"/>
      <c r="W20" s="19" t="str">
        <f t="shared" si="18"/>
        <v>5</v>
      </c>
      <c r="X20" s="17"/>
      <c r="Y20" s="18"/>
      <c r="Z20" s="19" t="str">
        <f t="shared" si="19"/>
        <v>5</v>
      </c>
      <c r="AA20" s="17"/>
      <c r="AB20" s="18"/>
      <c r="AC20" s="19" t="str">
        <f t="shared" si="20"/>
        <v>5</v>
      </c>
      <c r="AD20" s="27"/>
      <c r="AE20" s="25"/>
      <c r="AF20" s="19"/>
      <c r="AG20" s="20">
        <f>E20+H20+K20+N20+Q20+T20+W20+Z20+AC20+AF20</f>
        <v>45</v>
      </c>
      <c r="AH20" s="21">
        <f>'32.Spieltag'!AJ20</f>
        <v>1065</v>
      </c>
      <c r="AI20" s="28">
        <f>'32.Spieltag'!AK20</f>
        <v>12</v>
      </c>
      <c r="AJ20" s="23">
        <f>AG20+AH20</f>
        <v>1110</v>
      </c>
      <c r="AK20" s="24">
        <f t="shared" si="11"/>
        <v>12</v>
      </c>
      <c r="AL20" s="1"/>
    </row>
    <row r="21" spans="1:38" ht="24.95" customHeight="1" thickBot="1" x14ac:dyDescent="0.25">
      <c r="A21" s="28">
        <f>AK21</f>
        <v>14</v>
      </c>
      <c r="B21" s="20" t="str">
        <f>'13.Spieltag'!B21</f>
        <v>atschi91</v>
      </c>
      <c r="C21" s="17"/>
      <c r="D21" s="18"/>
      <c r="E21" s="19" t="str">
        <f t="shared" si="12"/>
        <v>5</v>
      </c>
      <c r="F21" s="17"/>
      <c r="G21" s="18"/>
      <c r="H21" s="19" t="str">
        <f t="shared" si="13"/>
        <v>5</v>
      </c>
      <c r="I21" s="17"/>
      <c r="J21" s="18"/>
      <c r="K21" s="19" t="str">
        <f t="shared" si="14"/>
        <v>5</v>
      </c>
      <c r="L21" s="17"/>
      <c r="M21" s="18"/>
      <c r="N21" s="19" t="str">
        <f t="shared" si="15"/>
        <v>5</v>
      </c>
      <c r="O21" s="17"/>
      <c r="P21" s="18"/>
      <c r="Q21" s="19" t="str">
        <f t="shared" si="16"/>
        <v>5</v>
      </c>
      <c r="R21" s="17"/>
      <c r="S21" s="18"/>
      <c r="T21" s="19" t="str">
        <f t="shared" si="17"/>
        <v>5</v>
      </c>
      <c r="U21" s="17"/>
      <c r="V21" s="18"/>
      <c r="W21" s="19" t="str">
        <f t="shared" si="18"/>
        <v>5</v>
      </c>
      <c r="X21" s="17"/>
      <c r="Y21" s="18"/>
      <c r="Z21" s="19" t="str">
        <f t="shared" si="19"/>
        <v>5</v>
      </c>
      <c r="AA21" s="17"/>
      <c r="AB21" s="18"/>
      <c r="AC21" s="19" t="str">
        <f t="shared" si="20"/>
        <v>5</v>
      </c>
      <c r="AD21" s="27"/>
      <c r="AE21" s="25"/>
      <c r="AF21" s="19"/>
      <c r="AG21" s="20">
        <f>E21+H21+K21+N21+Q21+T21+W21+Z21+AC21+AF21</f>
        <v>45</v>
      </c>
      <c r="AH21" s="21">
        <f>'32.Spieltag'!AJ21</f>
        <v>1057</v>
      </c>
      <c r="AI21" s="28">
        <f>'32.Spieltag'!AK21</f>
        <v>14</v>
      </c>
      <c r="AJ21" s="23">
        <f>AG21+AH21</f>
        <v>1102</v>
      </c>
      <c r="AK21" s="24">
        <f t="shared" si="11"/>
        <v>14</v>
      </c>
      <c r="AL21" s="1"/>
    </row>
    <row r="22" spans="1:38" ht="24.95" customHeight="1" thickBot="1" x14ac:dyDescent="0.25">
      <c r="A22" s="28">
        <f>AK22</f>
        <v>15</v>
      </c>
      <c r="B22" s="20" t="str">
        <f>'13.Spieltag'!B22</f>
        <v>jupp04</v>
      </c>
      <c r="C22" s="17"/>
      <c r="D22" s="18"/>
      <c r="E22" s="19" t="str">
        <f t="shared" si="12"/>
        <v>5</v>
      </c>
      <c r="F22" s="17"/>
      <c r="G22" s="18"/>
      <c r="H22" s="19" t="str">
        <f t="shared" si="13"/>
        <v>5</v>
      </c>
      <c r="I22" s="17"/>
      <c r="J22" s="18"/>
      <c r="K22" s="19" t="str">
        <f t="shared" si="14"/>
        <v>5</v>
      </c>
      <c r="L22" s="17"/>
      <c r="M22" s="18"/>
      <c r="N22" s="19" t="str">
        <f t="shared" si="15"/>
        <v>5</v>
      </c>
      <c r="O22" s="17"/>
      <c r="P22" s="18"/>
      <c r="Q22" s="19" t="str">
        <f t="shared" si="16"/>
        <v>5</v>
      </c>
      <c r="R22" s="17"/>
      <c r="S22" s="18"/>
      <c r="T22" s="19" t="str">
        <f t="shared" si="17"/>
        <v>5</v>
      </c>
      <c r="U22" s="17"/>
      <c r="V22" s="18"/>
      <c r="W22" s="19" t="str">
        <f t="shared" si="18"/>
        <v>5</v>
      </c>
      <c r="X22" s="17"/>
      <c r="Y22" s="18"/>
      <c r="Z22" s="19" t="str">
        <f t="shared" si="19"/>
        <v>5</v>
      </c>
      <c r="AA22" s="17"/>
      <c r="AB22" s="18"/>
      <c r="AC22" s="19" t="str">
        <f t="shared" si="20"/>
        <v>5</v>
      </c>
      <c r="AD22" s="27"/>
      <c r="AE22" s="25"/>
      <c r="AF22" s="19"/>
      <c r="AG22" s="20">
        <f>E22+H22+K22+N22+Q22+T22+W22+Z22+AC22+AF22</f>
        <v>45</v>
      </c>
      <c r="AH22" s="21">
        <f>'32.Spieltag'!AJ22</f>
        <v>1046</v>
      </c>
      <c r="AI22" s="28">
        <f>'32.Spieltag'!AK22</f>
        <v>15</v>
      </c>
      <c r="AJ22" s="23">
        <f>AG22+AH22</f>
        <v>1091</v>
      </c>
      <c r="AK22" s="24">
        <f t="shared" si="11"/>
        <v>15</v>
      </c>
      <c r="AL22" s="1"/>
    </row>
    <row r="23" spans="1:38" ht="24.95" customHeight="1" thickBot="1" x14ac:dyDescent="0.25">
      <c r="A23" s="28">
        <f>AK23</f>
        <v>16</v>
      </c>
      <c r="B23" s="78" t="str">
        <f>'13.Spieltag'!B23</f>
        <v>Nico1904</v>
      </c>
      <c r="C23" s="17"/>
      <c r="D23" s="18"/>
      <c r="E23" s="19" t="str">
        <f t="shared" si="12"/>
        <v>5</v>
      </c>
      <c r="F23" s="17"/>
      <c r="G23" s="18"/>
      <c r="H23" s="19" t="str">
        <f t="shared" si="13"/>
        <v>5</v>
      </c>
      <c r="I23" s="17"/>
      <c r="J23" s="18"/>
      <c r="K23" s="19" t="str">
        <f t="shared" si="14"/>
        <v>5</v>
      </c>
      <c r="L23" s="17"/>
      <c r="M23" s="18"/>
      <c r="N23" s="19" t="str">
        <f t="shared" si="15"/>
        <v>5</v>
      </c>
      <c r="O23" s="17"/>
      <c r="P23" s="18"/>
      <c r="Q23" s="19" t="str">
        <f t="shared" si="16"/>
        <v>5</v>
      </c>
      <c r="R23" s="17"/>
      <c r="S23" s="18"/>
      <c r="T23" s="19" t="str">
        <f t="shared" si="17"/>
        <v>5</v>
      </c>
      <c r="U23" s="17"/>
      <c r="V23" s="18"/>
      <c r="W23" s="19" t="str">
        <f t="shared" si="18"/>
        <v>5</v>
      </c>
      <c r="X23" s="17"/>
      <c r="Y23" s="18"/>
      <c r="Z23" s="19" t="str">
        <f t="shared" si="19"/>
        <v>5</v>
      </c>
      <c r="AA23" s="17"/>
      <c r="AB23" s="18"/>
      <c r="AC23" s="19" t="str">
        <f t="shared" si="20"/>
        <v>5</v>
      </c>
      <c r="AD23" s="27"/>
      <c r="AE23" s="25"/>
      <c r="AF23" s="19"/>
      <c r="AG23" s="20">
        <f>E23+H23+K23+N23+Q23+T23+W23+Z23+AC23+AF23</f>
        <v>45</v>
      </c>
      <c r="AH23" s="21">
        <f>'32.Spieltag'!AJ23</f>
        <v>1000</v>
      </c>
      <c r="AI23" s="28">
        <f>'32.Spieltag'!AK23</f>
        <v>16</v>
      </c>
      <c r="AJ23" s="23">
        <f>AG23+AH23</f>
        <v>1045</v>
      </c>
      <c r="AK23" s="24">
        <f t="shared" si="11"/>
        <v>16</v>
      </c>
      <c r="AL23" s="1"/>
    </row>
    <row r="24" spans="1:38" ht="24.95" customHeight="1" thickBot="1" x14ac:dyDescent="0.25">
      <c r="A24" s="28">
        <f>AK24</f>
        <v>17</v>
      </c>
      <c r="B24" s="20" t="str">
        <f>'13.Spieltag'!B24</f>
        <v>Schalt04</v>
      </c>
      <c r="C24" s="17"/>
      <c r="D24" s="18"/>
      <c r="E24" s="19" t="str">
        <f t="shared" si="12"/>
        <v>5</v>
      </c>
      <c r="F24" s="17"/>
      <c r="G24" s="18"/>
      <c r="H24" s="19" t="str">
        <f t="shared" si="13"/>
        <v>5</v>
      </c>
      <c r="I24" s="17"/>
      <c r="J24" s="18"/>
      <c r="K24" s="19" t="str">
        <f t="shared" si="14"/>
        <v>5</v>
      </c>
      <c r="L24" s="17"/>
      <c r="M24" s="18"/>
      <c r="N24" s="19" t="str">
        <f t="shared" si="15"/>
        <v>5</v>
      </c>
      <c r="O24" s="17"/>
      <c r="P24" s="18"/>
      <c r="Q24" s="19" t="str">
        <f t="shared" si="16"/>
        <v>5</v>
      </c>
      <c r="R24" s="17"/>
      <c r="S24" s="18"/>
      <c r="T24" s="19" t="str">
        <f t="shared" si="17"/>
        <v>5</v>
      </c>
      <c r="U24" s="17"/>
      <c r="V24" s="18"/>
      <c r="W24" s="19" t="str">
        <f t="shared" si="18"/>
        <v>5</v>
      </c>
      <c r="X24" s="17"/>
      <c r="Y24" s="18"/>
      <c r="Z24" s="19" t="str">
        <f t="shared" si="19"/>
        <v>5</v>
      </c>
      <c r="AA24" s="17"/>
      <c r="AB24" s="18"/>
      <c r="AC24" s="19" t="str">
        <f t="shared" si="20"/>
        <v>5</v>
      </c>
      <c r="AD24" s="27"/>
      <c r="AE24" s="25"/>
      <c r="AF24" s="19"/>
      <c r="AG24" s="20">
        <f>E24+H24+K24+N24+Q24+T24+W24+Z24+AC24+AF24</f>
        <v>45</v>
      </c>
      <c r="AH24" s="21">
        <f>'32.Spieltag'!AJ24</f>
        <v>952</v>
      </c>
      <c r="AI24" s="28">
        <f>'32.Spieltag'!AK24</f>
        <v>17</v>
      </c>
      <c r="AJ24" s="23">
        <f>AG24+AH24</f>
        <v>997</v>
      </c>
      <c r="AK24" s="24">
        <f t="shared" si="11"/>
        <v>17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67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0" priority="6">
      <formula>($AG8&gt;40)</formula>
    </cfRule>
  </conditionalFormatting>
  <conditionalFormatting sqref="C1 I1 L1 O1 U1 X1 C3 L3 O3 R3 X3 AA3">
    <cfRule type="cellIs" dxfId="9" priority="3" operator="equal">
      <formula>"Schalke 04"</formula>
    </cfRule>
  </conditionalFormatting>
  <conditionalFormatting sqref="F1 R1 AA1 F3 I3 U3">
    <cfRule type="cellIs" dxfId="8" priority="2" operator="equal">
      <formula>"Schalke 04"</formula>
    </cfRule>
  </conditionalFormatting>
  <conditionalFormatting sqref="AG1:AG26 AG28:AG1048576">
    <cfRule type="top10" dxfId="7" priority="1411" rank="3"/>
  </conditionalFormatting>
  <conditionalFormatting sqref="AI8:AI26">
    <cfRule type="colorScale" priority="113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6" priority="675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dimension ref="A1:AO104"/>
  <sheetViews>
    <sheetView topLeftCell="A5" workbookViewId="0">
      <selection activeCell="AC8" sqref="E8:AC24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42578125" style="1" bestFit="1" customWidth="1"/>
    <col min="35" max="35" width="5" style="1" customWidth="1"/>
    <col min="36" max="36" width="5.85546875" style="1" bestFit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C1" s="16" t="s">
        <v>72</v>
      </c>
      <c r="F1" s="16" t="s">
        <v>74</v>
      </c>
      <c r="I1" s="16" t="s">
        <v>75</v>
      </c>
      <c r="L1" s="16" t="s">
        <v>77</v>
      </c>
      <c r="O1" s="16" t="s">
        <v>79</v>
      </c>
      <c r="R1" s="16" t="s">
        <v>81</v>
      </c>
      <c r="U1" s="16" t="s">
        <v>83</v>
      </c>
      <c r="X1" s="16" t="s">
        <v>85</v>
      </c>
      <c r="AA1" s="16" t="s">
        <v>87</v>
      </c>
      <c r="AD1" s="16"/>
      <c r="AE1" s="65"/>
      <c r="AF1" s="65"/>
      <c r="AK1" s="31"/>
    </row>
    <row r="2" spans="1:41" ht="12" x14ac:dyDescent="0.2">
      <c r="F2" s="1"/>
      <c r="U2" s="13"/>
      <c r="AD2" s="16"/>
      <c r="AE2" s="66"/>
      <c r="AF2" s="66"/>
    </row>
    <row r="3" spans="1:41" ht="12" x14ac:dyDescent="0.2">
      <c r="C3" s="16" t="s">
        <v>73</v>
      </c>
      <c r="F3" s="16" t="s">
        <v>67</v>
      </c>
      <c r="I3" s="16" t="s">
        <v>76</v>
      </c>
      <c r="L3" s="16" t="s">
        <v>78</v>
      </c>
      <c r="O3" s="16" t="s">
        <v>80</v>
      </c>
      <c r="R3" s="16" t="s">
        <v>82</v>
      </c>
      <c r="U3" s="16" t="s">
        <v>84</v>
      </c>
      <c r="X3" s="16" t="s">
        <v>86</v>
      </c>
      <c r="AA3" s="16" t="s">
        <v>11</v>
      </c>
      <c r="AD3" s="16"/>
      <c r="AE3" s="65"/>
      <c r="AF3" s="65"/>
    </row>
    <row r="4" spans="1:41" ht="16.5" thickBot="1" x14ac:dyDescent="0.3">
      <c r="A4" s="2" t="s">
        <v>47</v>
      </c>
      <c r="B4" s="16"/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24" si="0">AK8</f>
        <v>1</v>
      </c>
      <c r="B8" s="20" t="str">
        <f>'13.Spieltag'!B8</f>
        <v>Delze1312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9">E8+H8+K8+N8+Q8+T8+W8+Z8+AC8+AF8</f>
        <v>45</v>
      </c>
      <c r="AH8" s="21">
        <f>'33.Spieltag'!AJ8</f>
        <v>1146</v>
      </c>
      <c r="AI8" s="28">
        <f>'33.Spieltag'!AK8</f>
        <v>1</v>
      </c>
      <c r="AJ8" s="23">
        <f t="shared" ref="AJ8" si="10">AG8+AH8</f>
        <v>1191</v>
      </c>
      <c r="AK8" s="24">
        <f t="shared" ref="AK8" si="11">RANK(AJ8,$AJ$8:$AJ$26)</f>
        <v>1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'13.Spieltag'!B9</f>
        <v>Master1</v>
      </c>
      <c r="C9" s="17"/>
      <c r="D9" s="18"/>
      <c r="E9" s="19" t="str">
        <f t="shared" ref="E9:E24" si="12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4" si="13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4" si="14">IF(OR(EXACT($I$7,I9)*(EXACT($J$7,J9)))=TRUE,$AO$9,IF(($J$7-$I$7=J9-I9),$AO$8,IF(OR(EXACT($I$7&gt;$J$7,I9&gt;J9)*EXACT($I$7=$J$7,I9=J9)*EXACT($I$7&lt;$J$7,I9&lt;J9)),$AO$7,0)))</f>
        <v>5</v>
      </c>
      <c r="L9" s="17"/>
      <c r="M9" s="18"/>
      <c r="N9" s="19" t="str">
        <f t="shared" ref="N9:N24" si="15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4" si="16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4" si="17">IF(OR(EXACT($R$7,R9)*(EXACT($S$7,S9)))=TRUE,$AO$9,IF(($S$7-$R$7=S9-R9),$AO$8,IF(OR(EXACT($R$7&gt;$S$7,R9&gt;S9)*EXACT($R$7=$S$7,R9=S9)*EXACT($R$7&lt;$S$7,R9&lt;S9)),$AO$7,0)))</f>
        <v>5</v>
      </c>
      <c r="U9" s="17"/>
      <c r="V9" s="18"/>
      <c r="W9" s="19" t="str">
        <f t="shared" ref="W9:W24" si="18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4" si="19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4" si="20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9"/>
        <v>45</v>
      </c>
      <c r="AH9" s="21">
        <f>'33.Spieltag'!AJ9</f>
        <v>1136</v>
      </c>
      <c r="AI9" s="28">
        <f>'33.Spieltag'!AK9</f>
        <v>2</v>
      </c>
      <c r="AJ9" s="23">
        <f t="shared" ref="AJ9:AJ24" si="21">AG9+AH9</f>
        <v>1181</v>
      </c>
      <c r="AK9" s="24">
        <f t="shared" ref="AK9:AK24" si="22">RANK(AJ9,$AJ$8:$AJ$26)</f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3</v>
      </c>
      <c r="B10" s="20" t="str">
        <f>'13.Spieltag'!B10</f>
        <v>Franzi04</v>
      </c>
      <c r="C10" s="17"/>
      <c r="D10" s="18"/>
      <c r="E10" s="19" t="str">
        <f t="shared" si="12"/>
        <v>5</v>
      </c>
      <c r="F10" s="17"/>
      <c r="G10" s="18"/>
      <c r="H10" s="19" t="str">
        <f t="shared" si="13"/>
        <v>5</v>
      </c>
      <c r="I10" s="17"/>
      <c r="J10" s="18"/>
      <c r="K10" s="19" t="str">
        <f t="shared" si="14"/>
        <v>5</v>
      </c>
      <c r="L10" s="17"/>
      <c r="M10" s="18"/>
      <c r="N10" s="19" t="str">
        <f t="shared" si="15"/>
        <v>5</v>
      </c>
      <c r="O10" s="17"/>
      <c r="P10" s="18"/>
      <c r="Q10" s="19" t="str">
        <f t="shared" si="16"/>
        <v>5</v>
      </c>
      <c r="R10" s="17"/>
      <c r="S10" s="18"/>
      <c r="T10" s="19" t="str">
        <f t="shared" si="17"/>
        <v>5</v>
      </c>
      <c r="U10" s="17"/>
      <c r="V10" s="18"/>
      <c r="W10" s="19" t="str">
        <f t="shared" si="18"/>
        <v>5</v>
      </c>
      <c r="X10" s="17"/>
      <c r="Y10" s="18"/>
      <c r="Z10" s="19" t="str">
        <f t="shared" si="19"/>
        <v>5</v>
      </c>
      <c r="AA10" s="17"/>
      <c r="AB10" s="18"/>
      <c r="AC10" s="19" t="str">
        <f t="shared" si="20"/>
        <v>5</v>
      </c>
      <c r="AD10" s="26"/>
      <c r="AE10" s="25"/>
      <c r="AF10" s="19"/>
      <c r="AG10" s="20">
        <f t="shared" si="9"/>
        <v>45</v>
      </c>
      <c r="AH10" s="21">
        <f>'33.Spieltag'!AJ10</f>
        <v>1129</v>
      </c>
      <c r="AI10" s="28">
        <f>'33.Spieltag'!AK10</f>
        <v>3</v>
      </c>
      <c r="AJ10" s="23">
        <f t="shared" si="21"/>
        <v>1174</v>
      </c>
      <c r="AK10" s="24">
        <f t="shared" si="22"/>
        <v>3</v>
      </c>
      <c r="AL10" s="72"/>
    </row>
    <row r="11" spans="1:41" ht="24.95" customHeight="1" thickBot="1" x14ac:dyDescent="0.25">
      <c r="A11" s="28">
        <f t="shared" si="0"/>
        <v>4</v>
      </c>
      <c r="B11" s="20" t="str">
        <f>'13.Spieltag'!B11</f>
        <v>Mike04</v>
      </c>
      <c r="C11" s="17"/>
      <c r="D11" s="18"/>
      <c r="E11" s="19" t="str">
        <f t="shared" si="12"/>
        <v>5</v>
      </c>
      <c r="F11" s="17"/>
      <c r="G11" s="18"/>
      <c r="H11" s="19" t="str">
        <f t="shared" si="13"/>
        <v>5</v>
      </c>
      <c r="I11" s="17"/>
      <c r="J11" s="18"/>
      <c r="K11" s="19" t="str">
        <f t="shared" si="14"/>
        <v>5</v>
      </c>
      <c r="L11" s="17"/>
      <c r="M11" s="18"/>
      <c r="N11" s="19" t="str">
        <f t="shared" si="15"/>
        <v>5</v>
      </c>
      <c r="O11" s="17"/>
      <c r="P11" s="18"/>
      <c r="Q11" s="19" t="str">
        <f t="shared" si="16"/>
        <v>5</v>
      </c>
      <c r="R11" s="17"/>
      <c r="S11" s="18"/>
      <c r="T11" s="19" t="str">
        <f t="shared" si="17"/>
        <v>5</v>
      </c>
      <c r="U11" s="17"/>
      <c r="V11" s="18"/>
      <c r="W11" s="19" t="str">
        <f t="shared" si="18"/>
        <v>5</v>
      </c>
      <c r="X11" s="17"/>
      <c r="Y11" s="18"/>
      <c r="Z11" s="19" t="str">
        <f t="shared" si="19"/>
        <v>5</v>
      </c>
      <c r="AA11" s="17"/>
      <c r="AB11" s="18"/>
      <c r="AC11" s="19" t="str">
        <f t="shared" si="20"/>
        <v>5</v>
      </c>
      <c r="AD11" s="27"/>
      <c r="AE11" s="25"/>
      <c r="AF11" s="19"/>
      <c r="AG11" s="20">
        <f t="shared" si="9"/>
        <v>45</v>
      </c>
      <c r="AH11" s="21">
        <f>'33.Spieltag'!AJ11</f>
        <v>1128</v>
      </c>
      <c r="AI11" s="28">
        <f>'33.Spieltag'!AK11</f>
        <v>4</v>
      </c>
      <c r="AJ11" s="23">
        <f t="shared" si="21"/>
        <v>1173</v>
      </c>
      <c r="AK11" s="24">
        <f t="shared" si="22"/>
        <v>4</v>
      </c>
      <c r="AL11" s="1"/>
    </row>
    <row r="12" spans="1:41" ht="24.95" customHeight="1" thickBot="1" x14ac:dyDescent="0.25">
      <c r="A12" s="28">
        <f t="shared" si="0"/>
        <v>5</v>
      </c>
      <c r="B12" s="20" t="str">
        <f>'13.Spieltag'!B12</f>
        <v>Tanja04</v>
      </c>
      <c r="C12" s="17"/>
      <c r="D12" s="18"/>
      <c r="E12" s="19" t="str">
        <f t="shared" si="12"/>
        <v>5</v>
      </c>
      <c r="F12" s="17"/>
      <c r="G12" s="18"/>
      <c r="H12" s="19" t="str">
        <f t="shared" si="13"/>
        <v>5</v>
      </c>
      <c r="I12" s="17"/>
      <c r="J12" s="18"/>
      <c r="K12" s="19" t="str">
        <f t="shared" si="14"/>
        <v>5</v>
      </c>
      <c r="L12" s="17"/>
      <c r="M12" s="18"/>
      <c r="N12" s="19" t="str">
        <f t="shared" si="15"/>
        <v>5</v>
      </c>
      <c r="O12" s="17"/>
      <c r="P12" s="18"/>
      <c r="Q12" s="19" t="str">
        <f t="shared" si="16"/>
        <v>5</v>
      </c>
      <c r="R12" s="17"/>
      <c r="S12" s="18"/>
      <c r="T12" s="19" t="str">
        <f t="shared" si="17"/>
        <v>5</v>
      </c>
      <c r="U12" s="17"/>
      <c r="V12" s="18"/>
      <c r="W12" s="19" t="str">
        <f t="shared" si="18"/>
        <v>5</v>
      </c>
      <c r="X12" s="17"/>
      <c r="Y12" s="18"/>
      <c r="Z12" s="19" t="str">
        <f t="shared" si="19"/>
        <v>5</v>
      </c>
      <c r="AA12" s="17"/>
      <c r="AB12" s="18"/>
      <c r="AC12" s="19" t="str">
        <f t="shared" si="20"/>
        <v>5</v>
      </c>
      <c r="AD12" s="27"/>
      <c r="AE12" s="25"/>
      <c r="AF12" s="19"/>
      <c r="AG12" s="20">
        <f t="shared" si="9"/>
        <v>45</v>
      </c>
      <c r="AH12" s="21">
        <f>'33.Spieltag'!AJ12</f>
        <v>1126</v>
      </c>
      <c r="AI12" s="28">
        <f>'33.Spieltag'!AK12</f>
        <v>5</v>
      </c>
      <c r="AJ12" s="23">
        <f t="shared" si="21"/>
        <v>1171</v>
      </c>
      <c r="AK12" s="24">
        <f t="shared" si="22"/>
        <v>5</v>
      </c>
      <c r="AL12" s="1"/>
    </row>
    <row r="13" spans="1:41" ht="24.95" customHeight="1" thickBot="1" x14ac:dyDescent="0.25">
      <c r="A13" s="28">
        <f t="shared" si="0"/>
        <v>6</v>
      </c>
      <c r="B13" s="20" t="str">
        <f>'13.Spieltag'!B13</f>
        <v>shiny</v>
      </c>
      <c r="C13" s="17"/>
      <c r="D13" s="18"/>
      <c r="E13" s="19" t="str">
        <f t="shared" si="12"/>
        <v>5</v>
      </c>
      <c r="F13" s="17"/>
      <c r="G13" s="18"/>
      <c r="H13" s="19" t="str">
        <f t="shared" si="13"/>
        <v>5</v>
      </c>
      <c r="I13" s="17"/>
      <c r="J13" s="18"/>
      <c r="K13" s="19" t="str">
        <f t="shared" si="14"/>
        <v>5</v>
      </c>
      <c r="L13" s="17"/>
      <c r="M13" s="18"/>
      <c r="N13" s="19" t="str">
        <f t="shared" si="15"/>
        <v>5</v>
      </c>
      <c r="O13" s="17"/>
      <c r="P13" s="18"/>
      <c r="Q13" s="19" t="str">
        <f t="shared" si="16"/>
        <v>5</v>
      </c>
      <c r="R13" s="17"/>
      <c r="S13" s="18"/>
      <c r="T13" s="19" t="str">
        <f t="shared" si="17"/>
        <v>5</v>
      </c>
      <c r="U13" s="17"/>
      <c r="V13" s="18"/>
      <c r="W13" s="19" t="str">
        <f t="shared" si="18"/>
        <v>5</v>
      </c>
      <c r="X13" s="17"/>
      <c r="Y13" s="18"/>
      <c r="Z13" s="19" t="str">
        <f t="shared" si="19"/>
        <v>5</v>
      </c>
      <c r="AA13" s="17"/>
      <c r="AB13" s="18"/>
      <c r="AC13" s="19" t="str">
        <f t="shared" si="20"/>
        <v>5</v>
      </c>
      <c r="AD13" s="27"/>
      <c r="AE13" s="25"/>
      <c r="AF13" s="19"/>
      <c r="AG13" s="20">
        <f t="shared" si="9"/>
        <v>45</v>
      </c>
      <c r="AH13" s="21">
        <f>'33.Spieltag'!AJ13</f>
        <v>1125</v>
      </c>
      <c r="AI13" s="28">
        <f>'33.Spieltag'!AK13</f>
        <v>6</v>
      </c>
      <c r="AJ13" s="23">
        <f t="shared" si="21"/>
        <v>1170</v>
      </c>
      <c r="AK13" s="24">
        <f t="shared" si="22"/>
        <v>6</v>
      </c>
      <c r="AL13" s="1"/>
    </row>
    <row r="14" spans="1:41" ht="24.95" customHeight="1" thickBot="1" x14ac:dyDescent="0.25">
      <c r="A14" s="28">
        <f t="shared" si="0"/>
        <v>7</v>
      </c>
      <c r="B14" s="20" t="str">
        <f>'13.Spieltag'!B14</f>
        <v>UltraGE</v>
      </c>
      <c r="C14" s="17"/>
      <c r="D14" s="18"/>
      <c r="E14" s="19" t="str">
        <f t="shared" si="12"/>
        <v>5</v>
      </c>
      <c r="F14" s="17"/>
      <c r="G14" s="18"/>
      <c r="H14" s="19" t="str">
        <f t="shared" si="13"/>
        <v>5</v>
      </c>
      <c r="I14" s="17"/>
      <c r="J14" s="18"/>
      <c r="K14" s="19" t="str">
        <f t="shared" si="14"/>
        <v>5</v>
      </c>
      <c r="L14" s="17"/>
      <c r="M14" s="18"/>
      <c r="N14" s="19" t="str">
        <f t="shared" si="15"/>
        <v>5</v>
      </c>
      <c r="O14" s="17"/>
      <c r="P14" s="18"/>
      <c r="Q14" s="19" t="str">
        <f t="shared" si="16"/>
        <v>5</v>
      </c>
      <c r="R14" s="17"/>
      <c r="S14" s="18"/>
      <c r="T14" s="19" t="str">
        <f t="shared" si="17"/>
        <v>5</v>
      </c>
      <c r="U14" s="17"/>
      <c r="V14" s="18"/>
      <c r="W14" s="19" t="str">
        <f t="shared" si="18"/>
        <v>5</v>
      </c>
      <c r="X14" s="17"/>
      <c r="Y14" s="18"/>
      <c r="Z14" s="19" t="str">
        <f t="shared" si="19"/>
        <v>5</v>
      </c>
      <c r="AA14" s="17"/>
      <c r="AB14" s="18"/>
      <c r="AC14" s="19" t="str">
        <f t="shared" si="20"/>
        <v>5</v>
      </c>
      <c r="AD14" s="27"/>
      <c r="AE14" s="25"/>
      <c r="AF14" s="19"/>
      <c r="AG14" s="20">
        <f t="shared" si="9"/>
        <v>45</v>
      </c>
      <c r="AH14" s="21">
        <f>'33.Spieltag'!AJ14</f>
        <v>1124</v>
      </c>
      <c r="AI14" s="28">
        <f>'33.Spieltag'!AK14</f>
        <v>7</v>
      </c>
      <c r="AJ14" s="23">
        <f t="shared" si="21"/>
        <v>1169</v>
      </c>
      <c r="AK14" s="24">
        <f t="shared" si="22"/>
        <v>7</v>
      </c>
      <c r="AL14" s="1"/>
    </row>
    <row r="15" spans="1:41" ht="24.95" customHeight="1" thickBot="1" x14ac:dyDescent="0.25">
      <c r="A15" s="28">
        <f t="shared" si="0"/>
        <v>8</v>
      </c>
      <c r="B15" s="20" t="str">
        <f>'13.Spieltag'!B15</f>
        <v>Reinhold</v>
      </c>
      <c r="C15" s="17"/>
      <c r="D15" s="18"/>
      <c r="E15" s="19" t="str">
        <f t="shared" si="12"/>
        <v>5</v>
      </c>
      <c r="F15" s="17"/>
      <c r="G15" s="18"/>
      <c r="H15" s="19" t="str">
        <f t="shared" si="13"/>
        <v>5</v>
      </c>
      <c r="I15" s="17"/>
      <c r="J15" s="18"/>
      <c r="K15" s="19" t="str">
        <f t="shared" si="14"/>
        <v>5</v>
      </c>
      <c r="L15" s="17"/>
      <c r="M15" s="18"/>
      <c r="N15" s="19" t="str">
        <f t="shared" si="15"/>
        <v>5</v>
      </c>
      <c r="O15" s="17"/>
      <c r="P15" s="18"/>
      <c r="Q15" s="19" t="str">
        <f t="shared" si="16"/>
        <v>5</v>
      </c>
      <c r="R15" s="17"/>
      <c r="S15" s="18"/>
      <c r="T15" s="19" t="str">
        <f t="shared" si="17"/>
        <v>5</v>
      </c>
      <c r="U15" s="17"/>
      <c r="V15" s="18"/>
      <c r="W15" s="19" t="str">
        <f t="shared" si="18"/>
        <v>5</v>
      </c>
      <c r="X15" s="17"/>
      <c r="Y15" s="18"/>
      <c r="Z15" s="19" t="str">
        <f t="shared" si="19"/>
        <v>5</v>
      </c>
      <c r="AA15" s="17"/>
      <c r="AB15" s="18"/>
      <c r="AC15" s="19" t="str">
        <f t="shared" si="20"/>
        <v>5</v>
      </c>
      <c r="AD15" s="27"/>
      <c r="AE15" s="25"/>
      <c r="AF15" s="19"/>
      <c r="AG15" s="20">
        <f t="shared" si="9"/>
        <v>45</v>
      </c>
      <c r="AH15" s="21">
        <f>'33.Spieltag'!AJ15</f>
        <v>1118</v>
      </c>
      <c r="AI15" s="28">
        <f>'33.Spieltag'!AK15</f>
        <v>8</v>
      </c>
      <c r="AJ15" s="23">
        <f t="shared" si="21"/>
        <v>1163</v>
      </c>
      <c r="AK15" s="24">
        <f t="shared" si="22"/>
        <v>8</v>
      </c>
      <c r="AL15" s="1"/>
    </row>
    <row r="16" spans="1:41" ht="24.95" customHeight="1" thickBot="1" x14ac:dyDescent="0.25">
      <c r="A16" s="28">
        <f t="shared" si="0"/>
        <v>9</v>
      </c>
      <c r="B16" s="20" t="str">
        <f>'13.Spieltag'!B16</f>
        <v>Ricardo04</v>
      </c>
      <c r="C16" s="17"/>
      <c r="D16" s="18"/>
      <c r="E16" s="19" t="str">
        <f t="shared" si="12"/>
        <v>5</v>
      </c>
      <c r="F16" s="17"/>
      <c r="G16" s="18"/>
      <c r="H16" s="19" t="str">
        <f t="shared" si="13"/>
        <v>5</v>
      </c>
      <c r="I16" s="17"/>
      <c r="J16" s="18"/>
      <c r="K16" s="19" t="str">
        <f t="shared" si="14"/>
        <v>5</v>
      </c>
      <c r="L16" s="17"/>
      <c r="M16" s="18"/>
      <c r="N16" s="19" t="str">
        <f t="shared" si="15"/>
        <v>5</v>
      </c>
      <c r="O16" s="17"/>
      <c r="P16" s="18"/>
      <c r="Q16" s="19" t="str">
        <f t="shared" si="16"/>
        <v>5</v>
      </c>
      <c r="R16" s="17"/>
      <c r="S16" s="18"/>
      <c r="T16" s="19" t="str">
        <f t="shared" si="17"/>
        <v>5</v>
      </c>
      <c r="U16" s="17"/>
      <c r="V16" s="18"/>
      <c r="W16" s="19" t="str">
        <f t="shared" si="18"/>
        <v>5</v>
      </c>
      <c r="X16" s="17"/>
      <c r="Y16" s="18"/>
      <c r="Z16" s="19" t="str">
        <f t="shared" si="19"/>
        <v>5</v>
      </c>
      <c r="AA16" s="17"/>
      <c r="AB16" s="18"/>
      <c r="AC16" s="19" t="str">
        <f t="shared" si="20"/>
        <v>5</v>
      </c>
      <c r="AD16" s="27"/>
      <c r="AE16" s="25"/>
      <c r="AF16" s="19"/>
      <c r="AG16" s="20">
        <f t="shared" si="9"/>
        <v>45</v>
      </c>
      <c r="AH16" s="21">
        <f>'33.Spieltag'!AJ16</f>
        <v>1117</v>
      </c>
      <c r="AI16" s="28">
        <f>'33.Spieltag'!AK16</f>
        <v>9</v>
      </c>
      <c r="AJ16" s="23">
        <f t="shared" si="21"/>
        <v>1162</v>
      </c>
      <c r="AK16" s="24">
        <f t="shared" si="22"/>
        <v>9</v>
      </c>
      <c r="AL16" s="1"/>
    </row>
    <row r="17" spans="1:38" ht="24.95" customHeight="1" thickBot="1" x14ac:dyDescent="0.25">
      <c r="A17" s="28">
        <f t="shared" si="0"/>
        <v>10</v>
      </c>
      <c r="B17" s="20" t="str">
        <f>'13.Spieltag'!B17</f>
        <v>FlorianS04</v>
      </c>
      <c r="C17" s="17"/>
      <c r="D17" s="18"/>
      <c r="E17" s="19" t="str">
        <f t="shared" si="12"/>
        <v>5</v>
      </c>
      <c r="F17" s="17"/>
      <c r="G17" s="18"/>
      <c r="H17" s="19" t="str">
        <f t="shared" si="13"/>
        <v>5</v>
      </c>
      <c r="I17" s="17"/>
      <c r="J17" s="18"/>
      <c r="K17" s="19" t="str">
        <f t="shared" si="14"/>
        <v>5</v>
      </c>
      <c r="L17" s="17"/>
      <c r="M17" s="18"/>
      <c r="N17" s="19" t="str">
        <f t="shared" si="15"/>
        <v>5</v>
      </c>
      <c r="O17" s="17"/>
      <c r="P17" s="18"/>
      <c r="Q17" s="19" t="str">
        <f t="shared" si="16"/>
        <v>5</v>
      </c>
      <c r="R17" s="17"/>
      <c r="S17" s="18"/>
      <c r="T17" s="19" t="str">
        <f t="shared" si="17"/>
        <v>5</v>
      </c>
      <c r="U17" s="17"/>
      <c r="V17" s="18"/>
      <c r="W17" s="19" t="str">
        <f t="shared" si="18"/>
        <v>5</v>
      </c>
      <c r="X17" s="17"/>
      <c r="Y17" s="18"/>
      <c r="Z17" s="19" t="str">
        <f t="shared" si="19"/>
        <v>5</v>
      </c>
      <c r="AA17" s="17"/>
      <c r="AB17" s="18"/>
      <c r="AC17" s="19" t="str">
        <f t="shared" si="20"/>
        <v>5</v>
      </c>
      <c r="AD17" s="27"/>
      <c r="AE17" s="25"/>
      <c r="AF17" s="19"/>
      <c r="AG17" s="20">
        <f t="shared" si="9"/>
        <v>45</v>
      </c>
      <c r="AH17" s="21">
        <f>'33.Spieltag'!AJ17</f>
        <v>1116</v>
      </c>
      <c r="AI17" s="28">
        <f>'33.Spieltag'!AK17</f>
        <v>10</v>
      </c>
      <c r="AJ17" s="23">
        <f t="shared" si="21"/>
        <v>1161</v>
      </c>
      <c r="AK17" s="24">
        <f t="shared" si="22"/>
        <v>10</v>
      </c>
      <c r="AL17" s="1"/>
    </row>
    <row r="18" spans="1:38" ht="24.95" customHeight="1" thickBot="1" x14ac:dyDescent="0.25">
      <c r="A18" s="28">
        <f t="shared" si="0"/>
        <v>11</v>
      </c>
      <c r="B18" s="20" t="str">
        <f>'13.Spieltag'!B18</f>
        <v>Lola04</v>
      </c>
      <c r="C18" s="17"/>
      <c r="D18" s="18"/>
      <c r="E18" s="19" t="str">
        <f t="shared" si="12"/>
        <v>5</v>
      </c>
      <c r="F18" s="17"/>
      <c r="G18" s="18"/>
      <c r="H18" s="19" t="str">
        <f t="shared" si="13"/>
        <v>5</v>
      </c>
      <c r="I18" s="17"/>
      <c r="J18" s="18"/>
      <c r="K18" s="19" t="str">
        <f t="shared" si="14"/>
        <v>5</v>
      </c>
      <c r="L18" s="17"/>
      <c r="M18" s="18"/>
      <c r="N18" s="19" t="str">
        <f t="shared" si="15"/>
        <v>5</v>
      </c>
      <c r="O18" s="17"/>
      <c r="P18" s="18"/>
      <c r="Q18" s="19" t="str">
        <f t="shared" si="16"/>
        <v>5</v>
      </c>
      <c r="R18" s="17"/>
      <c r="S18" s="18"/>
      <c r="T18" s="19" t="str">
        <f t="shared" si="17"/>
        <v>5</v>
      </c>
      <c r="U18" s="17"/>
      <c r="V18" s="18"/>
      <c r="W18" s="19" t="str">
        <f t="shared" si="18"/>
        <v>5</v>
      </c>
      <c r="X18" s="17"/>
      <c r="Y18" s="18"/>
      <c r="Z18" s="19" t="str">
        <f t="shared" si="19"/>
        <v>5</v>
      </c>
      <c r="AA18" s="17"/>
      <c r="AB18" s="18"/>
      <c r="AC18" s="19" t="str">
        <f t="shared" si="20"/>
        <v>5</v>
      </c>
      <c r="AD18" s="27"/>
      <c r="AE18" s="25"/>
      <c r="AF18" s="19"/>
      <c r="AG18" s="20">
        <f t="shared" si="9"/>
        <v>45</v>
      </c>
      <c r="AH18" s="21">
        <f>'33.Spieltag'!AJ18</f>
        <v>1111</v>
      </c>
      <c r="AI18" s="28">
        <f>'33.Spieltag'!AK18</f>
        <v>11</v>
      </c>
      <c r="AJ18" s="23">
        <f t="shared" si="21"/>
        <v>1156</v>
      </c>
      <c r="AK18" s="24">
        <f t="shared" si="22"/>
        <v>11</v>
      </c>
      <c r="AL18" s="1"/>
    </row>
    <row r="19" spans="1:38" ht="24.95" customHeight="1" thickBot="1" x14ac:dyDescent="0.25">
      <c r="A19" s="28">
        <f t="shared" si="0"/>
        <v>12</v>
      </c>
      <c r="B19" s="20" t="str">
        <f>'13.Spieltag'!B19</f>
        <v>schmiddi04</v>
      </c>
      <c r="C19" s="17"/>
      <c r="D19" s="18"/>
      <c r="E19" s="19" t="str">
        <f t="shared" si="12"/>
        <v>5</v>
      </c>
      <c r="F19" s="17"/>
      <c r="G19" s="18"/>
      <c r="H19" s="19" t="str">
        <f t="shared" si="13"/>
        <v>5</v>
      </c>
      <c r="I19" s="17"/>
      <c r="J19" s="18"/>
      <c r="K19" s="19" t="str">
        <f t="shared" si="14"/>
        <v>5</v>
      </c>
      <c r="L19" s="17"/>
      <c r="M19" s="18"/>
      <c r="N19" s="19" t="str">
        <f t="shared" si="15"/>
        <v>5</v>
      </c>
      <c r="O19" s="17"/>
      <c r="P19" s="18"/>
      <c r="Q19" s="19" t="str">
        <f t="shared" si="16"/>
        <v>5</v>
      </c>
      <c r="R19" s="17"/>
      <c r="S19" s="18"/>
      <c r="T19" s="19" t="str">
        <f t="shared" si="17"/>
        <v>5</v>
      </c>
      <c r="U19" s="17"/>
      <c r="V19" s="18"/>
      <c r="W19" s="19" t="str">
        <f t="shared" si="18"/>
        <v>5</v>
      </c>
      <c r="X19" s="17"/>
      <c r="Y19" s="18"/>
      <c r="Z19" s="19" t="str">
        <f t="shared" si="19"/>
        <v>5</v>
      </c>
      <c r="AA19" s="17"/>
      <c r="AB19" s="18"/>
      <c r="AC19" s="19" t="str">
        <f t="shared" si="20"/>
        <v>5</v>
      </c>
      <c r="AD19" s="27"/>
      <c r="AE19" s="25"/>
      <c r="AF19" s="19"/>
      <c r="AG19" s="20">
        <f t="shared" si="9"/>
        <v>45</v>
      </c>
      <c r="AH19" s="21">
        <f>'33.Spieltag'!AJ19</f>
        <v>1110</v>
      </c>
      <c r="AI19" s="28">
        <f>'33.Spieltag'!AK19</f>
        <v>12</v>
      </c>
      <c r="AJ19" s="23">
        <f t="shared" si="21"/>
        <v>1155</v>
      </c>
      <c r="AK19" s="24">
        <f t="shared" si="22"/>
        <v>12</v>
      </c>
      <c r="AL19" s="1"/>
    </row>
    <row r="20" spans="1:38" ht="24.95" customHeight="1" thickBot="1" x14ac:dyDescent="0.25">
      <c r="A20" s="28">
        <f t="shared" si="0"/>
        <v>12</v>
      </c>
      <c r="B20" s="20" t="str">
        <f>'13.Spieltag'!B20</f>
        <v>Thomas Bülles</v>
      </c>
      <c r="C20" s="17"/>
      <c r="D20" s="18"/>
      <c r="E20" s="19" t="str">
        <f t="shared" si="12"/>
        <v>5</v>
      </c>
      <c r="F20" s="17"/>
      <c r="G20" s="18"/>
      <c r="H20" s="19" t="str">
        <f t="shared" si="13"/>
        <v>5</v>
      </c>
      <c r="I20" s="17"/>
      <c r="J20" s="18"/>
      <c r="K20" s="19" t="str">
        <f t="shared" si="14"/>
        <v>5</v>
      </c>
      <c r="L20" s="17"/>
      <c r="M20" s="18"/>
      <c r="N20" s="19" t="str">
        <f t="shared" si="15"/>
        <v>5</v>
      </c>
      <c r="O20" s="17"/>
      <c r="P20" s="18"/>
      <c r="Q20" s="19" t="str">
        <f t="shared" si="16"/>
        <v>5</v>
      </c>
      <c r="R20" s="17"/>
      <c r="S20" s="18"/>
      <c r="T20" s="19" t="str">
        <f t="shared" si="17"/>
        <v>5</v>
      </c>
      <c r="U20" s="17"/>
      <c r="V20" s="18"/>
      <c r="W20" s="19" t="str">
        <f t="shared" si="18"/>
        <v>5</v>
      </c>
      <c r="X20" s="17"/>
      <c r="Y20" s="18"/>
      <c r="Z20" s="19" t="str">
        <f t="shared" si="19"/>
        <v>5</v>
      </c>
      <c r="AA20" s="17"/>
      <c r="AB20" s="18"/>
      <c r="AC20" s="19" t="str">
        <f t="shared" si="20"/>
        <v>5</v>
      </c>
      <c r="AD20" s="27"/>
      <c r="AE20" s="25"/>
      <c r="AF20" s="19"/>
      <c r="AG20" s="20">
        <f>E20+H20+K20+N20+Q20+T20+W20+Z20+AC20+AF20</f>
        <v>45</v>
      </c>
      <c r="AH20" s="21">
        <f>'33.Spieltag'!AJ20</f>
        <v>1110</v>
      </c>
      <c r="AI20" s="28">
        <f>'33.Spieltag'!AK20</f>
        <v>12</v>
      </c>
      <c r="AJ20" s="23">
        <f t="shared" si="21"/>
        <v>1155</v>
      </c>
      <c r="AK20" s="24">
        <f t="shared" si="22"/>
        <v>12</v>
      </c>
      <c r="AL20" s="1"/>
    </row>
    <row r="21" spans="1:38" ht="24.95" customHeight="1" thickBot="1" x14ac:dyDescent="0.25">
      <c r="A21" s="28">
        <f t="shared" si="0"/>
        <v>14</v>
      </c>
      <c r="B21" s="20" t="str">
        <f>'13.Spieltag'!B21</f>
        <v>atschi91</v>
      </c>
      <c r="C21" s="17"/>
      <c r="D21" s="18"/>
      <c r="E21" s="19" t="str">
        <f t="shared" si="12"/>
        <v>5</v>
      </c>
      <c r="F21" s="17"/>
      <c r="G21" s="18"/>
      <c r="H21" s="19" t="str">
        <f t="shared" si="13"/>
        <v>5</v>
      </c>
      <c r="I21" s="17"/>
      <c r="J21" s="18"/>
      <c r="K21" s="19" t="str">
        <f t="shared" si="14"/>
        <v>5</v>
      </c>
      <c r="L21" s="17"/>
      <c r="M21" s="18"/>
      <c r="N21" s="19" t="str">
        <f t="shared" si="15"/>
        <v>5</v>
      </c>
      <c r="O21" s="17"/>
      <c r="P21" s="18"/>
      <c r="Q21" s="19" t="str">
        <f t="shared" si="16"/>
        <v>5</v>
      </c>
      <c r="R21" s="17"/>
      <c r="S21" s="18"/>
      <c r="T21" s="19" t="str">
        <f t="shared" si="17"/>
        <v>5</v>
      </c>
      <c r="U21" s="17"/>
      <c r="V21" s="18"/>
      <c r="W21" s="19" t="str">
        <f t="shared" si="18"/>
        <v>5</v>
      </c>
      <c r="X21" s="17"/>
      <c r="Y21" s="18"/>
      <c r="Z21" s="19" t="str">
        <f t="shared" si="19"/>
        <v>5</v>
      </c>
      <c r="AA21" s="17"/>
      <c r="AB21" s="18"/>
      <c r="AC21" s="19" t="str">
        <f t="shared" si="20"/>
        <v>5</v>
      </c>
      <c r="AD21" s="27"/>
      <c r="AE21" s="25"/>
      <c r="AF21" s="19"/>
      <c r="AG21" s="20">
        <f>E21+H21+K21+N21+Q21+T21+W21+Z21+AC21+AF21</f>
        <v>45</v>
      </c>
      <c r="AH21" s="21">
        <f>'33.Spieltag'!AJ21</f>
        <v>1102</v>
      </c>
      <c r="AI21" s="28">
        <f>'33.Spieltag'!AK21</f>
        <v>14</v>
      </c>
      <c r="AJ21" s="23">
        <f t="shared" si="21"/>
        <v>1147</v>
      </c>
      <c r="AK21" s="24">
        <f t="shared" si="22"/>
        <v>14</v>
      </c>
      <c r="AL21" s="1"/>
    </row>
    <row r="22" spans="1:38" ht="24.95" customHeight="1" thickBot="1" x14ac:dyDescent="0.25">
      <c r="A22" s="28">
        <f t="shared" si="0"/>
        <v>15</v>
      </c>
      <c r="B22" s="20" t="str">
        <f>'13.Spieltag'!B22</f>
        <v>jupp04</v>
      </c>
      <c r="C22" s="17"/>
      <c r="D22" s="18"/>
      <c r="E22" s="19" t="str">
        <f t="shared" si="12"/>
        <v>5</v>
      </c>
      <c r="F22" s="17"/>
      <c r="G22" s="18"/>
      <c r="H22" s="19" t="str">
        <f t="shared" si="13"/>
        <v>5</v>
      </c>
      <c r="I22" s="17"/>
      <c r="J22" s="18"/>
      <c r="K22" s="19" t="str">
        <f t="shared" si="14"/>
        <v>5</v>
      </c>
      <c r="L22" s="17"/>
      <c r="M22" s="18"/>
      <c r="N22" s="19" t="str">
        <f t="shared" si="15"/>
        <v>5</v>
      </c>
      <c r="O22" s="17"/>
      <c r="P22" s="18"/>
      <c r="Q22" s="19" t="str">
        <f t="shared" si="16"/>
        <v>5</v>
      </c>
      <c r="R22" s="17"/>
      <c r="S22" s="18"/>
      <c r="T22" s="19" t="str">
        <f t="shared" si="17"/>
        <v>5</v>
      </c>
      <c r="U22" s="17"/>
      <c r="V22" s="18"/>
      <c r="W22" s="19" t="str">
        <f t="shared" si="18"/>
        <v>5</v>
      </c>
      <c r="X22" s="17"/>
      <c r="Y22" s="18"/>
      <c r="Z22" s="19" t="str">
        <f t="shared" si="19"/>
        <v>5</v>
      </c>
      <c r="AA22" s="17"/>
      <c r="AB22" s="18"/>
      <c r="AC22" s="19" t="str">
        <f t="shared" si="20"/>
        <v>5</v>
      </c>
      <c r="AD22" s="27"/>
      <c r="AE22" s="25"/>
      <c r="AF22" s="19"/>
      <c r="AG22" s="20">
        <f>E22+H22+K22+N22+Q22+T22+W22+Z22+AC22+AF22</f>
        <v>45</v>
      </c>
      <c r="AH22" s="21">
        <f>'33.Spieltag'!AJ22</f>
        <v>1091</v>
      </c>
      <c r="AI22" s="28">
        <f>'33.Spieltag'!AK22</f>
        <v>15</v>
      </c>
      <c r="AJ22" s="23">
        <f t="shared" si="21"/>
        <v>1136</v>
      </c>
      <c r="AK22" s="24">
        <f t="shared" si="22"/>
        <v>15</v>
      </c>
      <c r="AL22" s="1"/>
    </row>
    <row r="23" spans="1:38" ht="24.95" customHeight="1" thickBot="1" x14ac:dyDescent="0.25">
      <c r="A23" s="28">
        <f t="shared" si="0"/>
        <v>16</v>
      </c>
      <c r="B23" s="20" t="str">
        <f>'13.Spieltag'!B23</f>
        <v>Nico1904</v>
      </c>
      <c r="C23" s="17"/>
      <c r="D23" s="18"/>
      <c r="E23" s="19" t="str">
        <f t="shared" si="12"/>
        <v>5</v>
      </c>
      <c r="F23" s="17"/>
      <c r="G23" s="18"/>
      <c r="H23" s="19" t="str">
        <f t="shared" si="13"/>
        <v>5</v>
      </c>
      <c r="I23" s="17"/>
      <c r="J23" s="18"/>
      <c r="K23" s="19" t="str">
        <f t="shared" si="14"/>
        <v>5</v>
      </c>
      <c r="L23" s="17"/>
      <c r="M23" s="18"/>
      <c r="N23" s="19" t="str">
        <f t="shared" si="15"/>
        <v>5</v>
      </c>
      <c r="O23" s="17"/>
      <c r="P23" s="18"/>
      <c r="Q23" s="19" t="str">
        <f t="shared" si="16"/>
        <v>5</v>
      </c>
      <c r="R23" s="17"/>
      <c r="S23" s="18"/>
      <c r="T23" s="19" t="str">
        <f t="shared" si="17"/>
        <v>5</v>
      </c>
      <c r="U23" s="17"/>
      <c r="V23" s="18"/>
      <c r="W23" s="19" t="str">
        <f t="shared" si="18"/>
        <v>5</v>
      </c>
      <c r="X23" s="17"/>
      <c r="Y23" s="18"/>
      <c r="Z23" s="19" t="str">
        <f t="shared" si="19"/>
        <v>5</v>
      </c>
      <c r="AA23" s="17"/>
      <c r="AB23" s="18"/>
      <c r="AC23" s="19" t="str">
        <f t="shared" si="20"/>
        <v>5</v>
      </c>
      <c r="AD23" s="27"/>
      <c r="AE23" s="25"/>
      <c r="AF23" s="19"/>
      <c r="AG23" s="20">
        <f>E23+H23+K23+N23+Q23+T23+W23+Z23+AC23+AF23</f>
        <v>45</v>
      </c>
      <c r="AH23" s="21">
        <f>'33.Spieltag'!AJ23</f>
        <v>1045</v>
      </c>
      <c r="AI23" s="28">
        <f>'33.Spieltag'!AK23</f>
        <v>16</v>
      </c>
      <c r="AJ23" s="23">
        <f t="shared" si="21"/>
        <v>1090</v>
      </c>
      <c r="AK23" s="24">
        <f t="shared" si="22"/>
        <v>16</v>
      </c>
      <c r="AL23" s="1"/>
    </row>
    <row r="24" spans="1:38" ht="24.95" customHeight="1" thickBot="1" x14ac:dyDescent="0.25">
      <c r="A24" s="28">
        <f t="shared" si="0"/>
        <v>17</v>
      </c>
      <c r="B24" s="20" t="str">
        <f>'13.Spieltag'!B24</f>
        <v>Schalt04</v>
      </c>
      <c r="C24" s="17"/>
      <c r="D24" s="18"/>
      <c r="E24" s="19" t="str">
        <f t="shared" si="12"/>
        <v>5</v>
      </c>
      <c r="F24" s="17"/>
      <c r="G24" s="18"/>
      <c r="H24" s="19" t="str">
        <f t="shared" si="13"/>
        <v>5</v>
      </c>
      <c r="I24" s="17"/>
      <c r="J24" s="18"/>
      <c r="K24" s="19" t="str">
        <f t="shared" si="14"/>
        <v>5</v>
      </c>
      <c r="L24" s="17"/>
      <c r="M24" s="18"/>
      <c r="N24" s="19" t="str">
        <f t="shared" si="15"/>
        <v>5</v>
      </c>
      <c r="O24" s="17"/>
      <c r="P24" s="18"/>
      <c r="Q24" s="19" t="str">
        <f t="shared" si="16"/>
        <v>5</v>
      </c>
      <c r="R24" s="17"/>
      <c r="S24" s="18"/>
      <c r="T24" s="19" t="str">
        <f t="shared" si="17"/>
        <v>5</v>
      </c>
      <c r="U24" s="17"/>
      <c r="V24" s="18"/>
      <c r="W24" s="19" t="str">
        <f t="shared" si="18"/>
        <v>5</v>
      </c>
      <c r="X24" s="17"/>
      <c r="Y24" s="18"/>
      <c r="Z24" s="19" t="str">
        <f t="shared" si="19"/>
        <v>5</v>
      </c>
      <c r="AA24" s="17"/>
      <c r="AB24" s="18"/>
      <c r="AC24" s="19" t="str">
        <f t="shared" si="20"/>
        <v>5</v>
      </c>
      <c r="AD24" s="27"/>
      <c r="AE24" s="25"/>
      <c r="AF24" s="19"/>
      <c r="AG24" s="20">
        <f>E24+H24+K24+N24+Q24+T24+W24+Z24+AC24+AF24</f>
        <v>45</v>
      </c>
      <c r="AH24" s="21">
        <f>'33.Spieltag'!AJ24</f>
        <v>997</v>
      </c>
      <c r="AI24" s="28">
        <f>'33.Spieltag'!AK24</f>
        <v>17</v>
      </c>
      <c r="AJ24" s="23">
        <f t="shared" si="21"/>
        <v>1042</v>
      </c>
      <c r="AK24" s="24">
        <f t="shared" si="22"/>
        <v>17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4">
    <sortCondition ref="A8:A24"/>
  </sortState>
  <phoneticPr fontId="0" type="noConversion"/>
  <conditionalFormatting sqref="A1:A3 A5:A7 A31:A1048576 A25:A26">
    <cfRule type="colorScale" priority="66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8:A2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5" priority="2">
      <formula>($AG8&gt;40)</formula>
    </cfRule>
  </conditionalFormatting>
  <conditionalFormatting sqref="C1 F1 I1 L1 O1 U1 C3 R3 U3 AA3">
    <cfRule type="cellIs" dxfId="4" priority="6" operator="equal">
      <formula>"Schalke 04"</formula>
    </cfRule>
  </conditionalFormatting>
  <conditionalFormatting sqref="R1 X1 AA1 F3 I3 L3 O3 X3">
    <cfRule type="cellIs" dxfId="3" priority="7" operator="equal">
      <formula>"Schalke 04"</formula>
    </cfRule>
  </conditionalFormatting>
  <conditionalFormatting sqref="AD1:AF6">
    <cfRule type="cellIs" dxfId="2" priority="29" operator="equal">
      <formula>"Schalke 04"</formula>
    </cfRule>
  </conditionalFormatting>
  <conditionalFormatting sqref="AG1:AG7 AG28:AG1048576 AG25:AG26">
    <cfRule type="top10" dxfId="1" priority="1410" rank="3"/>
  </conditionalFormatting>
  <conditionalFormatting sqref="AG8:AG24">
    <cfRule type="top10" dxfId="0" priority="4" rank="3"/>
  </conditionalFormatting>
  <conditionalFormatting sqref="AI8:AI24">
    <cfRule type="colorScale" priority="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5:AI26">
    <cfRule type="colorScale" priority="113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35</vt:i4>
      </vt:variant>
      <vt:variant>
        <vt:lpstr>Benannte Bereiche</vt:lpstr>
      </vt:variant>
      <vt:variant>
        <vt:i4>29</vt:i4>
      </vt:variant>
    </vt:vector>
  </HeadingPairs>
  <TitlesOfParts>
    <vt:vector size="64" baseType="lpstr">
      <vt:lpstr>1.Spieltag</vt:lpstr>
      <vt:lpstr>2.Spieltag </vt:lpstr>
      <vt:lpstr>3.Spieltag</vt:lpstr>
      <vt:lpstr>4.Spieltag</vt:lpstr>
      <vt:lpstr>5.Spieltag</vt:lpstr>
      <vt:lpstr>6.Spieltag</vt:lpstr>
      <vt:lpstr>7.Spieltag</vt:lpstr>
      <vt:lpstr>8.Spieltag</vt:lpstr>
      <vt:lpstr>9.Spieltag</vt:lpstr>
      <vt:lpstr>10.Spieltag</vt:lpstr>
      <vt:lpstr>11.Spieltag</vt:lpstr>
      <vt:lpstr>12.Spieltag</vt:lpstr>
      <vt:lpstr>13.Spieltag</vt:lpstr>
      <vt:lpstr>14.Spieltag</vt:lpstr>
      <vt:lpstr>15.Spieltag</vt:lpstr>
      <vt:lpstr>16.Spieltag</vt:lpstr>
      <vt:lpstr>17.Spieltag</vt:lpstr>
      <vt:lpstr>Ergebnisse</vt:lpstr>
      <vt:lpstr>18.Spieltag</vt:lpstr>
      <vt:lpstr>19.Spieltag</vt:lpstr>
      <vt:lpstr>20.Spieltag</vt:lpstr>
      <vt:lpstr>21.Spieltag</vt:lpstr>
      <vt:lpstr>22.Spieltag</vt:lpstr>
      <vt:lpstr>23.Spieltag</vt:lpstr>
      <vt:lpstr>24.Spieltag</vt:lpstr>
      <vt:lpstr>25.Spieltag</vt:lpstr>
      <vt:lpstr>26.Spieltag</vt:lpstr>
      <vt:lpstr>27.Spieltag</vt:lpstr>
      <vt:lpstr>28.Spieltag</vt:lpstr>
      <vt:lpstr>29.Spieltag</vt:lpstr>
      <vt:lpstr>30.Spieltag</vt:lpstr>
      <vt:lpstr>31.Spieltag</vt:lpstr>
      <vt:lpstr>32.Spieltag</vt:lpstr>
      <vt:lpstr>33.Spieltag</vt:lpstr>
      <vt:lpstr>34.Spieltag</vt:lpstr>
      <vt:lpstr>'1.Spieltag'!Druckbereich</vt:lpstr>
      <vt:lpstr>'10.Spieltag'!Druckbereich</vt:lpstr>
      <vt:lpstr>'11.Spieltag'!Druckbereich</vt:lpstr>
      <vt:lpstr>'12.Spieltag'!Druckbereich</vt:lpstr>
      <vt:lpstr>'13.Spieltag'!Druckbereich</vt:lpstr>
      <vt:lpstr>'14.Spieltag'!Druckbereich</vt:lpstr>
      <vt:lpstr>'15.Spieltag'!Druckbereich</vt:lpstr>
      <vt:lpstr>'16.Spieltag'!Druckbereich</vt:lpstr>
      <vt:lpstr>'17.Spieltag'!Druckbereich</vt:lpstr>
      <vt:lpstr>'18.Spieltag'!Druckbereich</vt:lpstr>
      <vt:lpstr>'19.Spieltag'!Druckbereich</vt:lpstr>
      <vt:lpstr>'2.Spieltag '!Druckbereich</vt:lpstr>
      <vt:lpstr>'20.Spieltag'!Druckbereich</vt:lpstr>
      <vt:lpstr>'21.Spieltag'!Druckbereich</vt:lpstr>
      <vt:lpstr>'22.Spieltag'!Druckbereich</vt:lpstr>
      <vt:lpstr>'23.Spieltag'!Druckbereich</vt:lpstr>
      <vt:lpstr>'24.Spieltag'!Druckbereich</vt:lpstr>
      <vt:lpstr>'26.Spieltag'!Druckbereich</vt:lpstr>
      <vt:lpstr>'27.Spieltag'!Druckbereich</vt:lpstr>
      <vt:lpstr>'28.Spieltag'!Druckbereich</vt:lpstr>
      <vt:lpstr>'3.Spieltag'!Druckbereich</vt:lpstr>
      <vt:lpstr>'30.Spieltag'!Druckbereich</vt:lpstr>
      <vt:lpstr>'32.Spieltag'!Druckbereich</vt:lpstr>
      <vt:lpstr>'4.Spieltag'!Druckbereich</vt:lpstr>
      <vt:lpstr>'5.Spieltag'!Druckbereich</vt:lpstr>
      <vt:lpstr>'6.Spieltag'!Druckbereich</vt:lpstr>
      <vt:lpstr>'7.Spieltag'!Druckbereich</vt:lpstr>
      <vt:lpstr>'8.Spieltag'!Druckbereich</vt:lpstr>
      <vt:lpstr>'9.Spieltag'!Druckbereich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EWW</dc:creator>
  <cp:lastModifiedBy>Franz Schain</cp:lastModifiedBy>
  <cp:lastPrinted>2023-10-30T07:57:27Z</cp:lastPrinted>
  <dcterms:created xsi:type="dcterms:W3CDTF">1998-11-12T06:25:58Z</dcterms:created>
  <dcterms:modified xsi:type="dcterms:W3CDTF">2023-10-30T07:58:18Z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-634583741</vt:i4>
  </property>
  <property fmtid="{D5CDD505-2E9C-101B-9397-08002B2CF9AE}" pid="3" name="_EmailSubject">
    <vt:lpwstr>Bundesliga</vt:lpwstr>
  </property>
  <property fmtid="{D5CDD505-2E9C-101B-9397-08002B2CF9AE}" pid="4" name="_AuthorEmail">
    <vt:lpwstr>Willms@Elektrowerk.de</vt:lpwstr>
  </property>
  <property fmtid="{D5CDD505-2E9C-101B-9397-08002B2CF9AE}" pid="5" name="_AuthorEmailDisplayName">
    <vt:lpwstr>Arno Willms</vt:lpwstr>
  </property>
  <property fmtid="{D5CDD505-2E9C-101B-9397-08002B2CF9AE}" pid="6" name="_ReviewingToolsShownOnce">
    <vt:lpwstr/>
  </property>
</Properties>
</file>