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E57D3922-A13A-4658-A221-D2EEB35F3D6D}" xr6:coauthVersionLast="47" xr6:coauthVersionMax="47" xr10:uidLastSave="{00000000-0000-0000-0000-000000000000}"/>
  <bookViews>
    <workbookView xWindow="-120" yWindow="-120" windowWidth="29040" windowHeight="15720" tabRatio="571" firstSheet="16" activeTab="2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24" i="18" l="1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M20" i="35"/>
  <c r="N20" i="35"/>
  <c r="O20" i="35"/>
  <c r="P20" i="35"/>
  <c r="Q20" i="35"/>
  <c r="R20" i="35"/>
  <c r="S20" i="35"/>
  <c r="T20" i="35"/>
  <c r="U20" i="35"/>
  <c r="V20" i="35"/>
  <c r="X20" i="35"/>
  <c r="Y20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K20" i="35"/>
  <c r="K21" i="35"/>
  <c r="K22" i="35"/>
  <c r="K23" i="35"/>
  <c r="K24" i="35"/>
  <c r="J20" i="35"/>
  <c r="J21" i="35"/>
  <c r="J22" i="35"/>
  <c r="J23" i="35"/>
  <c r="J24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K24" i="35"/>
  <c r="AO24" i="35"/>
  <c r="AO23" i="35"/>
  <c r="AL24" i="35"/>
  <c r="AM24" i="35"/>
  <c r="AN24" i="35"/>
  <c r="AK23" i="35"/>
  <c r="AL23" i="35"/>
  <c r="AM23" i="35"/>
  <c r="W20" i="35" l="1"/>
  <c r="AP24" i="35"/>
  <c r="AQ24" i="35"/>
  <c r="AQ23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L19" i="3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S17" i="35" s="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L20" i="35" s="1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W16" i="35"/>
  <c r="AG22" i="11"/>
  <c r="AB17" i="35" s="1"/>
  <c r="W15" i="35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L21" i="35" s="1"/>
  <c r="AG23" i="29"/>
  <c r="L18" i="35" s="1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W19" i="35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W18" i="35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W17" i="35"/>
  <c r="AG20" i="9"/>
  <c r="F15" i="35" s="1"/>
  <c r="AG23" i="32"/>
  <c r="I18" i="35" s="1"/>
  <c r="AG22" i="30"/>
  <c r="K17" i="35" s="1"/>
  <c r="AG23" i="30"/>
  <c r="K18" i="35" s="1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34"/>
  <c r="AK20" i="35"/>
  <c r="AM20" i="35"/>
  <c r="AN20" i="35"/>
  <c r="AO20" i="35"/>
  <c r="AL20" i="35"/>
  <c r="AL21" i="35"/>
  <c r="AM21" i="35"/>
  <c r="AK21" i="35"/>
  <c r="AN21" i="35"/>
  <c r="AO21" i="35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14" i="2"/>
  <c r="B14" i="15"/>
  <c r="B14" i="11"/>
  <c r="B14" i="22"/>
  <c r="B16" i="12"/>
  <c r="B8" i="22"/>
  <c r="B16" i="22"/>
  <c r="B16" i="18"/>
  <c r="B8" i="18"/>
  <c r="B16" i="13"/>
  <c r="B16" i="27"/>
  <c r="B8" i="5"/>
  <c r="B15" i="13"/>
  <c r="B10" i="14"/>
  <c r="B10" i="21"/>
  <c r="B8" i="2"/>
  <c r="B10" i="20"/>
  <c r="B8" i="4"/>
  <c r="B8" i="16"/>
  <c r="B8" i="13"/>
  <c r="B23" i="27"/>
  <c r="B23" i="23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7" i="10"/>
  <c r="B13" i="24"/>
  <c r="B24" i="24"/>
  <c r="B14" i="6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8" i="27"/>
  <c r="B24" i="6"/>
  <c r="B14" i="24"/>
  <c r="B17" i="23"/>
  <c r="B18" i="12"/>
  <c r="B13" i="11"/>
  <c r="B20" i="22"/>
  <c r="B20" i="10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27"/>
  <c r="B9" i="24"/>
  <c r="B9" i="6"/>
  <c r="B9" i="3"/>
  <c r="B12" i="11"/>
  <c r="B12" i="6"/>
  <c r="B12" i="22"/>
  <c r="B12" i="2"/>
  <c r="B12" i="20"/>
  <c r="B12" i="10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34" l="1"/>
  <c r="AQ21" i="35"/>
  <c r="AQ20" i="35"/>
  <c r="AP20" i="35"/>
  <c r="AP21" i="35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W14" i="35"/>
  <c r="W6" i="35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W12" i="35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W11" i="35"/>
  <c r="W5" i="35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W10" i="35"/>
  <c r="W4" i="35"/>
  <c r="AG12" i="18"/>
  <c r="V7" i="35" s="1"/>
  <c r="AG15" i="21"/>
  <c r="S10" i="35" s="1"/>
  <c r="AG9" i="21"/>
  <c r="S4" i="35" s="1"/>
  <c r="AG9" i="13"/>
  <c r="Z4" i="35" s="1"/>
  <c r="AG9" i="14"/>
  <c r="Y4" i="35" s="1"/>
  <c r="W9" i="35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W8" i="35"/>
  <c r="W3" i="35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AG9" i="15"/>
  <c r="X4" i="35" s="1"/>
  <c r="W7" i="35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W13" i="35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L6" i="35" s="1"/>
  <c r="AG9" i="29"/>
  <c r="L4" i="35" s="1"/>
  <c r="AG19" i="29"/>
  <c r="L14" i="35" s="1"/>
  <c r="AG8" i="29"/>
  <c r="L3" i="35" s="1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K3" i="35" s="1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X28" i="35" l="1"/>
  <c r="U28" i="35"/>
  <c r="O28" i="35"/>
  <c r="AO3" i="35"/>
  <c r="AK3" i="35"/>
  <c r="AN3" i="35"/>
  <c r="AM3" i="35"/>
  <c r="AL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Q13" i="35" l="1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2" i="18" l="1"/>
  <c r="AJ22" i="18" s="1"/>
  <c r="AH23" i="15" l="1"/>
  <c r="AJ23" i="15" s="1"/>
  <c r="AH21" i="15"/>
  <c r="AJ21" i="15" s="1"/>
  <c r="AH20" i="15"/>
  <c r="AJ20" i="15" s="1"/>
  <c r="AH24" i="15"/>
  <c r="AJ24" i="15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19" i="26"/>
  <c r="AJ19" i="26" s="1"/>
  <c r="AK19" i="28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K24" i="18"/>
  <c r="AK20" i="18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K13" i="18"/>
  <c r="AI19" i="18"/>
  <c r="A19" i="10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9" i="18"/>
  <c r="AH15" i="27"/>
  <c r="AJ15" i="27" s="1"/>
  <c r="AH11" i="5"/>
  <c r="AJ11" i="5" s="1"/>
  <c r="A16" i="18"/>
  <c r="AH17" i="15"/>
  <c r="AJ17" i="15" s="1"/>
  <c r="AH13" i="14"/>
  <c r="AJ13" i="14" s="1"/>
  <c r="AH18" i="5"/>
  <c r="AJ18" i="5" s="1"/>
  <c r="A12" i="18"/>
  <c r="A11" i="18"/>
  <c r="A8" i="18"/>
  <c r="A10" i="18"/>
  <c r="A18" i="18"/>
  <c r="A19" i="18"/>
  <c r="A14" i="18"/>
  <c r="A15" i="18"/>
  <c r="A17" i="18"/>
  <c r="AH8" i="5"/>
  <c r="AJ8" i="5" s="1"/>
  <c r="AH19" i="15"/>
  <c r="AJ19" i="15" s="1"/>
  <c r="AK24" i="15" l="1"/>
  <c r="AI24" i="14" s="1"/>
  <c r="AK20" i="15"/>
  <c r="AI20" i="14" s="1"/>
  <c r="AI22" i="15"/>
  <c r="AK23" i="15"/>
  <c r="A23" i="15" s="1"/>
  <c r="AH12" i="13"/>
  <c r="AJ12" i="13" s="1"/>
  <c r="AI23" i="15"/>
  <c r="AI21" i="15"/>
  <c r="AI24" i="15"/>
  <c r="AI20" i="15"/>
  <c r="AK21" i="15"/>
  <c r="AK22" i="15"/>
  <c r="AI13" i="15"/>
  <c r="AK11" i="15"/>
  <c r="A11" i="15" s="1"/>
  <c r="AK16" i="15"/>
  <c r="A16" i="15" s="1"/>
  <c r="AI10" i="15"/>
  <c r="AK13" i="15"/>
  <c r="AI12" i="15"/>
  <c r="AI16" i="15"/>
  <c r="AH8" i="27"/>
  <c r="AJ8" i="27" s="1"/>
  <c r="AI18" i="15"/>
  <c r="AH13" i="13"/>
  <c r="AJ13" i="13" s="1"/>
  <c r="AH11" i="27"/>
  <c r="AJ11" i="27" s="1"/>
  <c r="AK18" i="15"/>
  <c r="AI11" i="15"/>
  <c r="AI15" i="15"/>
  <c r="AI17" i="15"/>
  <c r="AK9" i="15"/>
  <c r="AH9" i="5"/>
  <c r="AJ9" i="5" s="1"/>
  <c r="AH10" i="5"/>
  <c r="AJ10" i="5" s="1"/>
  <c r="AI8" i="15"/>
  <c r="AH17" i="14"/>
  <c r="AJ17" i="14" s="1"/>
  <c r="AK17" i="15"/>
  <c r="AK10" i="15"/>
  <c r="AI19" i="15"/>
  <c r="AI9" i="15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<sst xmlns="http://schemas.openxmlformats.org/spreadsheetml/2006/main" count="7673" uniqueCount="107">
  <si>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</si>
  <si>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</si>
  <si>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</si>
  <si>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</si>
  <si>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</si>
  <si>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</si>
  <si>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</si>
  <si>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</si>
  <si>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</si>
  <si>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</si>
  <si>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</si>
  <si>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</si>
  <si>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</si>
  <si>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</si>
  <si>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</si>
  <si>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</si>
  <si>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</si>
  <si>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</si>
  <si>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</si>
  <si>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</si>
  <si>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</si>
  <si>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</si>
  <si>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</si>
  <si>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</si>
  <si>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</si>
  <si>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</si>
  <si>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</si>
  <si>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</si>
  <si>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</si>
  <si>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</si>
  <si>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</si>
  <si>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</si>
  <si>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</si>
  <si>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</si>
  <si>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</si>
  <si>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</si>
  <si>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</si>
  <si>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</si>
  <si>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</si>
  <si>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</si>
  <si>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</si>
  <si>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</si>
  <si>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</si>
  <si>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</si>
  <si>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</si>
  <si>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</si>
  <si>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</si>
  <si>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</si>
  <si>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</si>
  <si>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</si>
  <si>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</si>
  <si>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</si>
  <si>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</si>
  <si>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</si>
  <si>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</si>
  <si>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</si>
  <si>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</si>
  <si>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</si>
  <si>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</si>
  <si>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</si>
  <si>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</si>
  <si>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</si>
  <si>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</si>
  <si>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</si>
  <si>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</si>
  <si>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</si>
  <si>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</si>
  <si>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</si>
  <si>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</si>
  <si>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</si>
  <si>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</si>
  <si>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</si>
  <si>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</si>
  <si>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</si>
  <si>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</si>
  <si>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</si>
  <si>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</si>
  <si>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</si>
  <si>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</si>
  <si>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</si>
  <si>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</si>
  <si>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</si>
  <si>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</si>
  <si>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</si>
  <si>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</si>
  <si>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</si>
  <si>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</si>
  <si>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</si>
  <si>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</si>
  <si>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</si>
  <si>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</si>
  <si>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</si>
  <si>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</si>
  <si>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</si>
  <si>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</si>
  <si>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</si>
  <si>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</si>
  <si>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</si>
  <si>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</si>
  <si>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</si>
  <si>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</si>
  <si>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</si>
  <si>
    <t>Delze</t>
  </si>
  <si>
    <t>atschi , Ricardo, T. Bülles</t>
  </si>
  <si>
    <t>atschi, jupp</t>
  </si>
  <si>
    <t>Franzi, Master</t>
  </si>
  <si>
    <t>frahe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</si>
</sst>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0" fontId="1" fillId="0" borderId="22" xfId="0" applyFont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12" activePane="bottomLeft" state="frozen"/>
      <selection activeCell="AP28" sqref="AP28"/>
      <selection pane="bottomLeft"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106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5" priority="16">
      <formula>($AG8&gt;40)</formula>
    </cfRule>
  </conditionalFormatting>
  <conditionalFormatting sqref="C4 U4 C6 F6 L6 O6 R6 U6 X6 AA6">
    <cfRule type="cellIs" dxfId="174" priority="2" operator="equal">
      <formula>"Schalke 04"</formula>
    </cfRule>
  </conditionalFormatting>
  <conditionalFormatting sqref="F4 I4 L4 O4 R4 X4 AA4 I6">
    <cfRule type="cellIs" dxfId="173" priority="1" operator="equal">
      <formula>"Schalke 04"</formula>
    </cfRule>
  </conditionalFormatting>
  <conditionalFormatting sqref="AG28:AG1048576 AG1:AG26">
    <cfRule type="top10" dxfId="172" priority="1401" rank="3"/>
  </conditionalFormatting>
  <conditionalFormatting sqref="AL6:AL10">
    <cfRule type="top10" dxfId="171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0" priority="6">
      <formula>($AG8&gt;40)</formula>
    </cfRule>
  </conditionalFormatting>
  <conditionalFormatting sqref="C4 I4 L4 X4 AA4 C6 F6 X6 AA6">
    <cfRule type="cellIs" dxfId="169" priority="5" operator="equal">
      <formula>"Schalke 04"</formula>
    </cfRule>
  </conditionalFormatting>
  <conditionalFormatting sqref="F4 U4 I6 L6 O6 R6">
    <cfRule type="cellIs" dxfId="168" priority="4" operator="equal">
      <formula>"Schalke 04"</formula>
    </cfRule>
  </conditionalFormatting>
  <conditionalFormatting sqref="O4 R4 U6">
    <cfRule type="cellIs" dxfId="167" priority="1" operator="equal">
      <formula>"Schalke 04"</formula>
    </cfRule>
  </conditionalFormatting>
  <conditionalFormatting sqref="AG1:AG26 AG28:AG1048576">
    <cfRule type="top10" dxfId="166" priority="1561" rank="3"/>
  </conditionalFormatting>
  <conditionalFormatting sqref="AL6:AL10">
    <cfRule type="top10" dxfId="165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4" priority="5">
      <formula>($AG8&gt;40)</formula>
    </cfRule>
  </conditionalFormatting>
  <conditionalFormatting sqref="L2 C4 F4 I4 O4 R4 U4 F6 I6 L6 O6 U6 AA6">
    <cfRule type="cellIs" dxfId="163" priority="3" operator="equal">
      <formula>"Schalke 04"</formula>
    </cfRule>
  </conditionalFormatting>
  <conditionalFormatting sqref="L4 X4 AA4 C6 R6">
    <cfRule type="cellIs" dxfId="162" priority="2" operator="equal">
      <formula>"Schalke 04"</formula>
    </cfRule>
  </conditionalFormatting>
  <conditionalFormatting sqref="X6">
    <cfRule type="cellIs" dxfId="161" priority="1" operator="equal">
      <formula>"Schalke 04"</formula>
    </cfRule>
  </conditionalFormatting>
  <conditionalFormatting sqref="AG1:AG26 AG28:AG1048576">
    <cfRule type="top10" dxfId="160" priority="1557" rank="3"/>
  </conditionalFormatting>
  <conditionalFormatting sqref="AL6:AL10">
    <cfRule type="top10" dxfId="159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8" priority="4">
      <formula>($AG8&gt;40)</formula>
    </cfRule>
  </conditionalFormatting>
  <conditionalFormatting sqref="C4 F4 I4 L4 O4 R4 U4 AA4 C6 F6 I6 R6 X6 AA6">
    <cfRule type="cellIs" dxfId="157" priority="2" operator="equal">
      <formula>"Schalke 04"</formula>
    </cfRule>
  </conditionalFormatting>
  <conditionalFormatting sqref="X4 L6 O6 U6">
    <cfRule type="cellIs" dxfId="156" priority="1" operator="equal">
      <formula>"Schalke 04"</formula>
    </cfRule>
  </conditionalFormatting>
  <conditionalFormatting sqref="AG1:AG26 AG28:AG1048576">
    <cfRule type="top10" dxfId="155" priority="1552" rank="3"/>
  </conditionalFormatting>
  <conditionalFormatting sqref="AL6:AL10">
    <cfRule type="top10" dxfId="154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3" priority="5">
      <formula>($AG8&gt;40)</formula>
    </cfRule>
  </conditionalFormatting>
  <conditionalFormatting sqref="C4 F4 I4 L4 O4 R4 U4 AA4 I6 O6 R6 U6 X6 AA6">
    <cfRule type="cellIs" dxfId="152" priority="2" operator="equal">
      <formula>"Schalke 04"</formula>
    </cfRule>
  </conditionalFormatting>
  <conditionalFormatting sqref="X4 C6 F6 L6">
    <cfRule type="cellIs" dxfId="151" priority="1" operator="equal">
      <formula>"Schalke 04"</formula>
    </cfRule>
  </conditionalFormatting>
  <conditionalFormatting sqref="AG1:AG26 AG28:AG1048576">
    <cfRule type="top10" dxfId="150" priority="1548" rank="3"/>
  </conditionalFormatting>
  <conditionalFormatting sqref="AL6:AL10">
    <cfRule type="top10" dxfId="149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8" priority="6">
      <formula>($AG8&gt;40)</formula>
    </cfRule>
  </conditionalFormatting>
  <conditionalFormatting sqref="C4 F4 I4 O4 R4 U4 X4 AA4 C6 F6 I6 L6 O6 R6 X6 AA6">
    <cfRule type="cellIs" dxfId="147" priority="3" operator="equal">
      <formula>"Schalke 04"</formula>
    </cfRule>
  </conditionalFormatting>
  <conditionalFormatting sqref="L4 U6">
    <cfRule type="cellIs" dxfId="146" priority="2" operator="equal">
      <formula>"Schalke 04"</formula>
    </cfRule>
  </conditionalFormatting>
  <conditionalFormatting sqref="AG1:AG26 AG28:AG1048576">
    <cfRule type="top10" dxfId="145" priority="1544" rank="3"/>
  </conditionalFormatting>
  <conditionalFormatting sqref="AL6:AL10">
    <cfRule type="top10" dxfId="144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3" priority="6">
      <formula>($AG8&gt;40)</formula>
    </cfRule>
  </conditionalFormatting>
  <conditionalFormatting sqref="C4 F4 I4 L4 R4 U4 X4 C6 F6 L6 R6 X6">
    <cfRule type="cellIs" dxfId="142" priority="3" operator="equal">
      <formula>"Schalke 04"</formula>
    </cfRule>
  </conditionalFormatting>
  <conditionalFormatting sqref="O4 AA4 I6 O6 U6 AA6">
    <cfRule type="cellIs" dxfId="141" priority="2" operator="equal">
      <formula>"Schalke 04"</formula>
    </cfRule>
  </conditionalFormatting>
  <conditionalFormatting sqref="AG1:AG26 AG28:AG1048576">
    <cfRule type="top10" dxfId="140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9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8" priority="6">
      <formula>($AG8&gt;40)</formula>
    </cfRule>
  </conditionalFormatting>
  <conditionalFormatting sqref="C4 F4 I4 L4 O4 X4 AA4 F6 L6 O6 R6 X6">
    <cfRule type="cellIs" dxfId="137" priority="3" operator="equal">
      <formula>"Schalke 04"</formula>
    </cfRule>
  </conditionalFormatting>
  <conditionalFormatting sqref="R4 U4 C6 I6 U6 AA6">
    <cfRule type="cellIs" dxfId="136" priority="2" operator="equal">
      <formula>"Schalke 04"</formula>
    </cfRule>
  </conditionalFormatting>
  <conditionalFormatting sqref="AG1:AG26 AG28:AG1048576">
    <cfRule type="top10" dxfId="135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4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91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Delze1312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 t="str">
        <f t="shared" si="14"/>
        <v>3</v>
      </c>
      <c r="O10" s="17" t="s">
        <v>88</v>
      </c>
      <c r="P10" s="18" t="s">
        <v>2</v>
      </c>
      <c r="Q10" s="19">
        <f t="shared" si="15"/>
        <v>0</v>
      </c>
      <c r="R10" s="17" t="s">
        <v>2</v>
      </c>
      <c r="S10" s="18" t="s">
        <v>88</v>
      </c>
      <c r="T10" s="19" t="str">
        <f t="shared" si="16"/>
        <v>2</v>
      </c>
      <c r="U10" s="17" t="s">
        <v>88</v>
      </c>
      <c r="V10" s="18" t="s">
        <v>88</v>
      </c>
      <c r="W10" s="77">
        <f t="shared" si="17"/>
        <v>0</v>
      </c>
      <c r="X10" s="17" t="s">
        <v>12</v>
      </c>
      <c r="Y10" s="18" t="s">
        <v>88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89</v>
      </c>
      <c r="T11" s="19" t="str">
        <f t="shared" si="16"/>
        <v>2</v>
      </c>
      <c r="U11" s="17" t="s">
        <v>12</v>
      </c>
      <c r="V11" s="18" t="s">
        <v>88</v>
      </c>
      <c r="W11" s="77">
        <f t="shared" si="17"/>
        <v>0</v>
      </c>
      <c r="X11" s="17" t="s">
        <v>12</v>
      </c>
      <c r="Y11" s="18" t="s">
        <v>88</v>
      </c>
      <c r="Z11" s="19">
        <f t="shared" si="18"/>
        <v>0</v>
      </c>
      <c r="AA11" s="17" t="s">
        <v>89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88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2</v>
      </c>
      <c r="M12" s="18" t="s">
        <v>88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2</v>
      </c>
      <c r="U12" s="17" t="s">
        <v>12</v>
      </c>
      <c r="V12" s="18" t="s">
        <v>88</v>
      </c>
      <c r="W12" s="77">
        <f t="shared" si="17"/>
        <v>0</v>
      </c>
      <c r="X12" s="17" t="s">
        <v>12</v>
      </c>
      <c r="Y12" s="18" t="s">
        <v>88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 t="str">
        <f t="shared" si="16"/>
        <v>2</v>
      </c>
      <c r="U13" s="17" t="s">
        <v>12</v>
      </c>
      <c r="V13" s="18" t="s">
        <v>88</v>
      </c>
      <c r="W13" s="77">
        <f t="shared" si="17"/>
        <v>0</v>
      </c>
      <c r="X13" s="17" t="s">
        <v>12</v>
      </c>
      <c r="Y13" s="18" t="s">
        <v>89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3</v>
      </c>
      <c r="O14" s="17" t="s">
        <v>88</v>
      </c>
      <c r="P14" s="18" t="s">
        <v>2</v>
      </c>
      <c r="Q14" s="19">
        <f t="shared" si="15"/>
        <v>0</v>
      </c>
      <c r="R14" s="17" t="s">
        <v>2</v>
      </c>
      <c r="S14" s="18" t="s">
        <v>88</v>
      </c>
      <c r="T14" s="19" t="str">
        <f t="shared" si="16"/>
        <v>2</v>
      </c>
      <c r="U14" s="17" t="s">
        <v>2</v>
      </c>
      <c r="V14" s="18" t="s">
        <v>88</v>
      </c>
      <c r="W14" s="77">
        <f t="shared" si="17"/>
        <v>0</v>
      </c>
      <c r="X14" s="17" t="s">
        <v>2</v>
      </c>
      <c r="Y14" s="18" t="s">
        <v>88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88</v>
      </c>
      <c r="H15" s="19" t="str">
        <f t="shared" si="12"/>
        <v>2</v>
      </c>
      <c r="I15" s="17" t="s">
        <v>88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2</v>
      </c>
      <c r="V15" s="18" t="s">
        <v>88</v>
      </c>
      <c r="W15" s="77">
        <f t="shared" si="17"/>
        <v>0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91</v>
      </c>
      <c r="D17" s="18" t="s">
        <v>88</v>
      </c>
      <c r="E17" s="19">
        <f t="shared" si="11"/>
        <v>0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12</v>
      </c>
      <c r="P17" s="18" t="s">
        <v>91</v>
      </c>
      <c r="Q17" s="19">
        <f t="shared" si="15"/>
        <v>0</v>
      </c>
      <c r="R17" s="17" t="s">
        <v>12</v>
      </c>
      <c r="S17" s="18" t="s">
        <v>88</v>
      </c>
      <c r="T17" s="19" t="str">
        <f t="shared" si="16"/>
        <v>2</v>
      </c>
      <c r="U17" s="17" t="s">
        <v>12</v>
      </c>
      <c r="V17" s="18" t="s">
        <v>89</v>
      </c>
      <c r="W17" s="77">
        <f t="shared" si="17"/>
        <v>0</v>
      </c>
      <c r="X17" s="17" t="s">
        <v>91</v>
      </c>
      <c r="Y17" s="18" t="s">
        <v>88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89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77">
        <f t="shared" si="17"/>
        <v>0</v>
      </c>
      <c r="X18" s="17" t="s">
        <v>88</v>
      </c>
      <c r="Y18" s="18" t="s">
        <v>89</v>
      </c>
      <c r="Z18" s="19">
        <f t="shared" si="18"/>
        <v>0</v>
      </c>
      <c r="AA18" s="17" t="s">
        <v>89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 t="str">
        <f t="shared" si="13"/>
        <v>5</v>
      </c>
      <c r="L20" s="17" t="s">
        <v>89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88</v>
      </c>
      <c r="V20" s="18" t="s">
        <v>89</v>
      </c>
      <c r="W20" s="77">
        <f t="shared" si="17"/>
        <v>0</v>
      </c>
      <c r="X20" s="17" t="s">
        <v>89</v>
      </c>
      <c r="Y20" s="18" t="s">
        <v>88</v>
      </c>
      <c r="Z20" s="19">
        <f t="shared" si="18"/>
        <v>0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3</v>
      </c>
      <c r="O21" s="17" t="s">
        <v>88</v>
      </c>
      <c r="P21" s="18" t="s">
        <v>2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12</v>
      </c>
      <c r="V21" s="18" t="s">
        <v>88</v>
      </c>
      <c r="W21" s="77">
        <f t="shared" si="17"/>
        <v>0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88</v>
      </c>
      <c r="J22" s="18" t="s">
        <v>88</v>
      </c>
      <c r="K22" s="19" t="str">
        <f t="shared" si="13"/>
        <v>5</v>
      </c>
      <c r="L22" s="17" t="s">
        <v>12</v>
      </c>
      <c r="M22" s="18" t="s">
        <v>88</v>
      </c>
      <c r="N22" s="19" t="str">
        <f t="shared" si="14"/>
        <v>3</v>
      </c>
      <c r="O22" s="17" t="s">
        <v>89</v>
      </c>
      <c r="P22" s="18" t="s">
        <v>2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77">
        <f t="shared" si="17"/>
        <v>0</v>
      </c>
      <c r="X22" s="17" t="s">
        <v>12</v>
      </c>
      <c r="Y22" s="18" t="s">
        <v>89</v>
      </c>
      <c r="Z22" s="19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91</v>
      </c>
      <c r="D23" s="18" t="s">
        <v>89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89</v>
      </c>
      <c r="J23" s="18" t="s">
        <v>12</v>
      </c>
      <c r="K23" s="19">
        <f t="shared" si="13"/>
        <v>0</v>
      </c>
      <c r="L23" s="17" t="s">
        <v>88</v>
      </c>
      <c r="M23" s="18" t="s">
        <v>2</v>
      </c>
      <c r="N23" s="19">
        <f t="shared" si="14"/>
        <v>0</v>
      </c>
      <c r="O23" s="17" t="s">
        <v>89</v>
      </c>
      <c r="P23" s="18" t="s">
        <v>2</v>
      </c>
      <c r="Q23" s="19">
        <f t="shared" si="15"/>
        <v>0</v>
      </c>
      <c r="R23" s="17" t="s">
        <v>2</v>
      </c>
      <c r="S23" s="18" t="s">
        <v>88</v>
      </c>
      <c r="T23" s="19" t="str">
        <f t="shared" si="16"/>
        <v>2</v>
      </c>
      <c r="U23" s="17" t="s">
        <v>12</v>
      </c>
      <c r="V23" s="18" t="s">
        <v>88</v>
      </c>
      <c r="W23" s="77">
        <f t="shared" si="17"/>
        <v>0</v>
      </c>
      <c r="X23" s="17" t="s">
        <v>12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77">
        <f t="shared" si="17"/>
        <v>0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3" priority="6">
      <formula>($AG8&gt;40)</formula>
    </cfRule>
  </conditionalFormatting>
  <conditionalFormatting sqref="C4 F4 R4 AA4 C6 L6">
    <cfRule type="cellIs" dxfId="132" priority="2" operator="equal">
      <formula>"Schalke 04"</formula>
    </cfRule>
  </conditionalFormatting>
  <conditionalFormatting sqref="I4 L4 O4 U4 X4 F6 I6 O6 R6 U6 X6 AA6">
    <cfRule type="cellIs" dxfId="131" priority="3" operator="equal">
      <formula>"Schalke 04"</formula>
    </cfRule>
  </conditionalFormatting>
  <conditionalFormatting sqref="AG1:AG26 AG28:AG1048576">
    <cfRule type="top10" dxfId="130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9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88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89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89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89</v>
      </c>
      <c r="Z9" s="19">
        <f t="shared" si="7"/>
        <v>0</v>
      </c>
      <c r="AA9" s="17" t="s">
        <v>88</v>
      </c>
      <c r="AB9" s="18" t="s">
        <v>88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88</v>
      </c>
      <c r="D10" s="18" t="s">
        <v>12</v>
      </c>
      <c r="E10" s="19">
        <f t="shared" si="11"/>
        <v>0</v>
      </c>
      <c r="F10" s="17" t="s">
        <v>88</v>
      </c>
      <c r="G10" s="18" t="s">
        <v>12</v>
      </c>
      <c r="H10" s="19">
        <f t="shared" si="12"/>
        <v>0</v>
      </c>
      <c r="I10" s="17" t="s">
        <v>12</v>
      </c>
      <c r="J10" s="18" t="s">
        <v>88</v>
      </c>
      <c r="K10" s="19" t="str">
        <f t="shared" si="13"/>
        <v>2</v>
      </c>
      <c r="L10" s="17" t="s">
        <v>88</v>
      </c>
      <c r="M10" s="18" t="s">
        <v>88</v>
      </c>
      <c r="N10" s="19" t="str">
        <f t="shared" si="14"/>
        <v>3</v>
      </c>
      <c r="O10" s="17" t="s">
        <v>89</v>
      </c>
      <c r="P10" s="18" t="s">
        <v>89</v>
      </c>
      <c r="Q10" s="19">
        <f t="shared" si="15"/>
        <v>0</v>
      </c>
      <c r="R10" s="17" t="s">
        <v>12</v>
      </c>
      <c r="S10" s="18" t="s">
        <v>89</v>
      </c>
      <c r="T10" s="19" t="str">
        <f t="shared" si="16"/>
        <v>2</v>
      </c>
      <c r="U10" s="17" t="s">
        <v>89</v>
      </c>
      <c r="V10" s="18" t="s">
        <v>88</v>
      </c>
      <c r="W10" s="77">
        <f t="shared" si="17"/>
        <v>0</v>
      </c>
      <c r="X10" s="17" t="s">
        <v>89</v>
      </c>
      <c r="Y10" s="18" t="s">
        <v>88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88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88</v>
      </c>
      <c r="E11" s="19" t="str">
        <f t="shared" si="11"/>
        <v>5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2</v>
      </c>
      <c r="L11" s="17" t="s">
        <v>89</v>
      </c>
      <c r="M11" s="18" t="s">
        <v>12</v>
      </c>
      <c r="N11" s="19">
        <f t="shared" si="14"/>
        <v>0</v>
      </c>
      <c r="O11" s="17" t="s">
        <v>88</v>
      </c>
      <c r="P11" s="18" t="s">
        <v>88</v>
      </c>
      <c r="Q11" s="19">
        <f t="shared" si="15"/>
        <v>0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0</v>
      </c>
      <c r="X11" s="17" t="s">
        <v>89</v>
      </c>
      <c r="Y11" s="18" t="s">
        <v>88</v>
      </c>
      <c r="Z11" s="19" t="str">
        <f t="shared" si="19"/>
        <v>2</v>
      </c>
      <c r="AA11" s="17" t="s">
        <v>88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88</v>
      </c>
      <c r="K12" s="19" t="str">
        <f t="shared" si="13"/>
        <v>3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3</v>
      </c>
      <c r="U12" s="17" t="s">
        <v>88</v>
      </c>
      <c r="V12" s="18" t="s">
        <v>12</v>
      </c>
      <c r="W12" s="77">
        <f t="shared" si="17"/>
        <v>0</v>
      </c>
      <c r="X12" s="17" t="s">
        <v>2</v>
      </c>
      <c r="Y12" s="18" t="s">
        <v>88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'9.Spieltag'!B13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2</v>
      </c>
      <c r="S13" s="18" t="s">
        <v>89</v>
      </c>
      <c r="T13" s="19" t="str">
        <f t="shared" si="16"/>
        <v>2</v>
      </c>
      <c r="U13" s="17" t="s">
        <v>88</v>
      </c>
      <c r="V13" s="18" t="s">
        <v>12</v>
      </c>
      <c r="W13" s="77">
        <f t="shared" si="17"/>
        <v>0</v>
      </c>
      <c r="X13" s="17" t="s">
        <v>88</v>
      </c>
      <c r="Y13" s="18" t="s">
        <v>89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88</v>
      </c>
      <c r="H14" s="19" t="str">
        <f t="shared" si="12"/>
        <v>2</v>
      </c>
      <c r="I14" s="17" t="s">
        <v>12</v>
      </c>
      <c r="J14" s="18" t="s">
        <v>88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2</v>
      </c>
      <c r="W14" s="77">
        <f t="shared" si="17"/>
        <v>0</v>
      </c>
      <c r="X14" s="17" t="s">
        <v>88</v>
      </c>
      <c r="Y14" s="18" t="s">
        <v>12</v>
      </c>
      <c r="Z14" s="19" t="str">
        <f t="shared" si="19"/>
        <v>2</v>
      </c>
      <c r="AA14" s="17" t="s">
        <v>12</v>
      </c>
      <c r="AB14" s="18" t="s">
        <v>88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88</v>
      </c>
      <c r="H15" s="19" t="str">
        <f t="shared" si="12"/>
        <v>2</v>
      </c>
      <c r="I15" s="17" t="s">
        <v>2</v>
      </c>
      <c r="J15" s="18" t="s">
        <v>89</v>
      </c>
      <c r="K15" s="19" t="str">
        <f t="shared" si="13"/>
        <v>2</v>
      </c>
      <c r="L15" s="17" t="s">
        <v>88</v>
      </c>
      <c r="M15" s="18" t="s">
        <v>88</v>
      </c>
      <c r="N15" s="19" t="str">
        <f t="shared" si="14"/>
        <v>3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88</v>
      </c>
      <c r="T15" s="19" t="str">
        <f t="shared" si="16"/>
        <v>3</v>
      </c>
      <c r="U15" s="17" t="s">
        <v>88</v>
      </c>
      <c r="V15" s="18" t="s">
        <v>12</v>
      </c>
      <c r="W15" s="77">
        <f t="shared" si="17"/>
        <v>0</v>
      </c>
      <c r="X15" s="17" t="s">
        <v>89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2</v>
      </c>
      <c r="L16" s="17" t="s">
        <v>89</v>
      </c>
      <c r="M16" s="18" t="s">
        <v>88</v>
      </c>
      <c r="N16" s="19">
        <f t="shared" si="14"/>
        <v>0</v>
      </c>
      <c r="O16" s="17" t="s">
        <v>88</v>
      </c>
      <c r="P16" s="18" t="s">
        <v>88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0</v>
      </c>
      <c r="X16" s="17" t="s">
        <v>88</v>
      </c>
      <c r="Y16" s="18" t="s">
        <v>12</v>
      </c>
      <c r="Z16" s="19" t="str">
        <f t="shared" si="19"/>
        <v>2</v>
      </c>
      <c r="AA16" s="17" t="s">
        <v>12</v>
      </c>
      <c r="AB16" s="18" t="s">
        <v>88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88</v>
      </c>
      <c r="J17" s="18" t="s">
        <v>89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88</v>
      </c>
      <c r="Q17" s="19">
        <f t="shared" si="15"/>
        <v>0</v>
      </c>
      <c r="R17" s="17" t="s">
        <v>88</v>
      </c>
      <c r="S17" s="18" t="s">
        <v>89</v>
      </c>
      <c r="T17" s="19" t="str">
        <f t="shared" si="16"/>
        <v>3</v>
      </c>
      <c r="U17" s="17" t="s">
        <v>89</v>
      </c>
      <c r="V17" s="18" t="s">
        <v>88</v>
      </c>
      <c r="W17" s="77">
        <f t="shared" si="17"/>
        <v>0</v>
      </c>
      <c r="X17" s="17" t="s">
        <v>88</v>
      </c>
      <c r="Y17" s="18" t="s">
        <v>2</v>
      </c>
      <c r="Z17" s="19" t="str">
        <f t="shared" si="19"/>
        <v>5</v>
      </c>
      <c r="AA17" s="17" t="s">
        <v>12</v>
      </c>
      <c r="AB17" s="18" t="s">
        <v>88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89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19" t="str">
        <f t="shared" si="13"/>
        <v>5</v>
      </c>
      <c r="L18" s="17" t="s">
        <v>89</v>
      </c>
      <c r="M18" s="18" t="s">
        <v>12</v>
      </c>
      <c r="N18" s="19">
        <f t="shared" si="14"/>
        <v>0</v>
      </c>
      <c r="O18" s="17" t="s">
        <v>89</v>
      </c>
      <c r="P18" s="18" t="s">
        <v>89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89</v>
      </c>
      <c r="V18" s="18" t="s">
        <v>2</v>
      </c>
      <c r="W18" s="77">
        <f t="shared" si="17"/>
        <v>0</v>
      </c>
      <c r="X18" s="17" t="s">
        <v>12</v>
      </c>
      <c r="Y18" s="18" t="s">
        <v>88</v>
      </c>
      <c r="Z18" s="19">
        <f t="shared" si="19"/>
        <v>0</v>
      </c>
      <c r="AA18" s="17" t="s">
        <v>88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89</v>
      </c>
      <c r="D20" s="18" t="s">
        <v>88</v>
      </c>
      <c r="E20" s="19">
        <f t="shared" si="11"/>
        <v>0</v>
      </c>
      <c r="F20" s="17" t="s">
        <v>89</v>
      </c>
      <c r="G20" s="18" t="s">
        <v>12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89</v>
      </c>
      <c r="M20" s="18" t="s">
        <v>2</v>
      </c>
      <c r="N20" s="19">
        <f t="shared" si="14"/>
        <v>0</v>
      </c>
      <c r="O20" s="17" t="s">
        <v>89</v>
      </c>
      <c r="P20" s="18" t="s">
        <v>89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12</v>
      </c>
      <c r="AB20" s="18" t="s">
        <v>88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91</v>
      </c>
      <c r="J21" s="18" t="s">
        <v>88</v>
      </c>
      <c r="K21" s="19" t="str">
        <f t="shared" si="13"/>
        <v>2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88</v>
      </c>
      <c r="V21" s="18" t="s">
        <v>91</v>
      </c>
      <c r="W21" s="77">
        <f t="shared" si="17"/>
        <v>0</v>
      </c>
      <c r="X21" s="17" t="s">
        <v>88</v>
      </c>
      <c r="Y21" s="18" t="s">
        <v>2</v>
      </c>
      <c r="Z21" s="19" t="str">
        <f t="shared" si="19"/>
        <v>5</v>
      </c>
      <c r="AA21" s="17" t="s">
        <v>88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88</v>
      </c>
      <c r="E22" s="19" t="str">
        <f t="shared" si="11"/>
        <v>5</v>
      </c>
      <c r="F22" s="17" t="s">
        <v>88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5</v>
      </c>
      <c r="L22" s="17" t="s">
        <v>88</v>
      </c>
      <c r="M22" s="18" t="s">
        <v>12</v>
      </c>
      <c r="N22" s="19">
        <f t="shared" si="14"/>
        <v>0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77">
        <f t="shared" si="17"/>
        <v>0</v>
      </c>
      <c r="X22" s="17" t="s">
        <v>88</v>
      </c>
      <c r="Y22" s="18" t="s">
        <v>89</v>
      </c>
      <c r="Z22" s="19">
        <f t="shared" si="19"/>
        <v>0</v>
      </c>
      <c r="AA22" s="17" t="s">
        <v>88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'9.Spieltag'!B23</f>
        <v>Thomas Bülles</v>
      </c>
      <c r="C23" s="17" t="s">
        <v>12</v>
      </c>
      <c r="D23" s="18" t="s">
        <v>88</v>
      </c>
      <c r="E23" s="19" t="str">
        <f t="shared" si="11"/>
        <v>5</v>
      </c>
      <c r="F23" s="17" t="s">
        <v>88</v>
      </c>
      <c r="G23" s="18" t="s">
        <v>89</v>
      </c>
      <c r="H23" s="19" t="str">
        <f t="shared" si="12"/>
        <v>2</v>
      </c>
      <c r="I23" s="17" t="s">
        <v>88</v>
      </c>
      <c r="J23" s="18" t="s">
        <v>89</v>
      </c>
      <c r="K23" s="19" t="str">
        <f t="shared" si="13"/>
        <v>2</v>
      </c>
      <c r="L23" s="17" t="s">
        <v>12</v>
      </c>
      <c r="M23" s="18" t="s">
        <v>88</v>
      </c>
      <c r="N23" s="19">
        <f t="shared" si="14"/>
        <v>0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89</v>
      </c>
      <c r="V23" s="18" t="s">
        <v>88</v>
      </c>
      <c r="W23" s="77">
        <f t="shared" si="17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12</v>
      </c>
      <c r="AB23" s="18" t="s">
        <v>88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88</v>
      </c>
      <c r="D24" s="18" t="s">
        <v>12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2</v>
      </c>
      <c r="J24" s="18" t="s">
        <v>88</v>
      </c>
      <c r="K24" s="19" t="str">
        <f t="shared" si="13"/>
        <v>3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0</v>
      </c>
      <c r="X24" s="17" t="s">
        <v>12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8" priority="6">
      <formula>($AG8&gt;40)</formula>
    </cfRule>
  </conditionalFormatting>
  <conditionalFormatting sqref="C4 AA4">
    <cfRule type="cellIs" dxfId="127" priority="2" operator="equal">
      <formula>"Schalke 04"</formula>
    </cfRule>
  </conditionalFormatting>
  <conditionalFormatting sqref="F4 I4 L4 O4 R4 U4 X4 C6 F6 I6 L6 O6 R6 U6 X6 AA6">
    <cfRule type="cellIs" dxfId="126" priority="3" operator="equal">
      <formula>"Schalke 04"</formula>
    </cfRule>
  </conditionalFormatting>
  <conditionalFormatting sqref="AG1:AG26 AG28:AG1048576">
    <cfRule type="top10" dxfId="125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4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67</v>
      </c>
      <c r="I4" s="16" t="s">
        <v>74</v>
      </c>
      <c r="L4" s="16" t="s">
        <v>77</v>
      </c>
      <c r="O4" s="16" t="s">
        <v>78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75</v>
      </c>
      <c r="I6" s="16" t="s">
        <v>76</v>
      </c>
      <c r="L6" s="16" t="s">
        <v>83</v>
      </c>
      <c r="O6" s="16" t="s">
        <v>72</v>
      </c>
      <c r="R6" s="16" t="s">
        <v>86</v>
      </c>
      <c r="U6" s="16" t="s">
        <v>87</v>
      </c>
      <c r="X6" s="16" t="s">
        <v>73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2</v>
      </c>
      <c r="P7" s="68" t="s">
        <v>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89</v>
      </c>
      <c r="W7" s="69" t="s">
        <v>1</v>
      </c>
      <c r="X7" s="68" t="s">
        <v>88</v>
      </c>
      <c r="Y7" s="68" t="s">
        <v>91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89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89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89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Delze1312</v>
      </c>
      <c r="C9" s="17" t="s">
        <v>12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89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88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89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89</v>
      </c>
      <c r="D10" s="18" t="s">
        <v>12</v>
      </c>
      <c r="E10" s="19">
        <f t="shared" si="11"/>
        <v>0</v>
      </c>
      <c r="F10" s="17" t="s">
        <v>88</v>
      </c>
      <c r="G10" s="18" t="s">
        <v>89</v>
      </c>
      <c r="H10" s="19" t="str">
        <f t="shared" si="12"/>
        <v>2</v>
      </c>
      <c r="I10" s="17" t="s">
        <v>2</v>
      </c>
      <c r="J10" s="18" t="s">
        <v>88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88</v>
      </c>
      <c r="P10" s="18" t="s">
        <v>2</v>
      </c>
      <c r="Q10" s="19">
        <f t="shared" si="15"/>
        <v>0</v>
      </c>
      <c r="R10" s="17" t="s">
        <v>12</v>
      </c>
      <c r="S10" s="18" t="s">
        <v>88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88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88</v>
      </c>
      <c r="E11" s="77">
        <f t="shared" si="11"/>
        <v>12</v>
      </c>
      <c r="F11" s="17" t="s">
        <v>12</v>
      </c>
      <c r="G11" s="18" t="s">
        <v>88</v>
      </c>
      <c r="H11" s="19" t="str">
        <f t="shared" si="12"/>
        <v>2</v>
      </c>
      <c r="I11" s="17" t="s">
        <v>12</v>
      </c>
      <c r="J11" s="18" t="s">
        <v>88</v>
      </c>
      <c r="K11" s="19" t="str">
        <f t="shared" si="13"/>
        <v>5</v>
      </c>
      <c r="L11" s="17" t="s">
        <v>12</v>
      </c>
      <c r="M11" s="18" t="s">
        <v>88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89</v>
      </c>
      <c r="W11" s="19" t="str">
        <f t="shared" si="17"/>
        <v>2</v>
      </c>
      <c r="X11" s="17" t="s">
        <v>89</v>
      </c>
      <c r="Y11" s="18" t="s">
        <v>2</v>
      </c>
      <c r="Z11" s="19" t="str">
        <f t="shared" si="18"/>
        <v>3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'10.Spieltag'!B13</f>
        <v>Lola04</v>
      </c>
      <c r="C13" s="17" t="s">
        <v>2</v>
      </c>
      <c r="D13" s="18" t="s">
        <v>88</v>
      </c>
      <c r="E13" s="77">
        <f t="shared" si="11"/>
        <v>8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89</v>
      </c>
      <c r="K13" s="19" t="str">
        <f t="shared" si="13"/>
        <v>2</v>
      </c>
      <c r="L13" s="17" t="s">
        <v>88</v>
      </c>
      <c r="M13" s="18" t="s">
        <v>89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88</v>
      </c>
      <c r="S13" s="18" t="s">
        <v>89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88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88</v>
      </c>
      <c r="E14" s="7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 t="str">
        <f t="shared" si="13"/>
        <v>2</v>
      </c>
      <c r="L14" s="17" t="s">
        <v>2</v>
      </c>
      <c r="M14" s="18" t="s">
        <v>88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88</v>
      </c>
      <c r="S14" s="18" t="s">
        <v>88</v>
      </c>
      <c r="T14" s="19">
        <f t="shared" si="16"/>
        <v>0</v>
      </c>
      <c r="U14" s="17" t="s">
        <v>2</v>
      </c>
      <c r="V14" s="18" t="s">
        <v>88</v>
      </c>
      <c r="W14" s="19" t="str">
        <f t="shared" si="17"/>
        <v>2</v>
      </c>
      <c r="X14" s="17" t="s">
        <v>88</v>
      </c>
      <c r="Y14" s="18" t="s">
        <v>2</v>
      </c>
      <c r="Z14" s="19" t="str">
        <f t="shared" si="18"/>
        <v>2</v>
      </c>
      <c r="AA14" s="17" t="s">
        <v>12</v>
      </c>
      <c r="AB14" s="18" t="s">
        <v>88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89</v>
      </c>
      <c r="E15" s="77">
        <f t="shared" si="11"/>
        <v>8</v>
      </c>
      <c r="F15" s="17" t="s">
        <v>12</v>
      </c>
      <c r="G15" s="18" t="s">
        <v>88</v>
      </c>
      <c r="H15" s="19" t="str">
        <f t="shared" si="12"/>
        <v>2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>
        <f t="shared" si="16"/>
        <v>0</v>
      </c>
      <c r="U15" s="17" t="s">
        <v>88</v>
      </c>
      <c r="V15" s="18" t="s">
        <v>89</v>
      </c>
      <c r="W15" s="19" t="str">
        <f t="shared" si="17"/>
        <v>2</v>
      </c>
      <c r="X15" s="17" t="s">
        <v>89</v>
      </c>
      <c r="Y15" s="18" t="s">
        <v>12</v>
      </c>
      <c r="Z15" s="19" t="str">
        <f t="shared" si="18"/>
        <v>2</v>
      </c>
      <c r="AA15" s="17" t="s">
        <v>89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88</v>
      </c>
      <c r="E16" s="77">
        <f t="shared" si="11"/>
        <v>12</v>
      </c>
      <c r="F16" s="17" t="s">
        <v>88</v>
      </c>
      <c r="G16" s="18" t="s">
        <v>12</v>
      </c>
      <c r="H16" s="19">
        <f t="shared" si="12"/>
        <v>0</v>
      </c>
      <c r="I16" s="17" t="s">
        <v>12</v>
      </c>
      <c r="J16" s="18" t="s">
        <v>88</v>
      </c>
      <c r="K16" s="19" t="str">
        <f t="shared" si="13"/>
        <v>5</v>
      </c>
      <c r="L16" s="17" t="s">
        <v>88</v>
      </c>
      <c r="M16" s="18" t="s">
        <v>89</v>
      </c>
      <c r="N16" s="19">
        <f t="shared" si="14"/>
        <v>0</v>
      </c>
      <c r="O16" s="17" t="s">
        <v>88</v>
      </c>
      <c r="P16" s="18" t="s">
        <v>2</v>
      </c>
      <c r="Q16" s="19">
        <f t="shared" si="15"/>
        <v>0</v>
      </c>
      <c r="R16" s="17" t="s">
        <v>88</v>
      </c>
      <c r="S16" s="18" t="s">
        <v>88</v>
      </c>
      <c r="T16" s="19">
        <f t="shared" si="16"/>
        <v>0</v>
      </c>
      <c r="U16" s="17" t="s">
        <v>88</v>
      </c>
      <c r="V16" s="18" t="s">
        <v>89</v>
      </c>
      <c r="W16" s="19" t="str">
        <f t="shared" si="17"/>
        <v>2</v>
      </c>
      <c r="X16" s="17" t="s">
        <v>89</v>
      </c>
      <c r="Y16" s="18" t="s">
        <v>2</v>
      </c>
      <c r="Z16" s="19" t="str">
        <f t="shared" si="18"/>
        <v>3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88</v>
      </c>
      <c r="P17" s="18" t="s">
        <v>88</v>
      </c>
      <c r="Q17" s="19" t="str">
        <f t="shared" si="15"/>
        <v>3</v>
      </c>
      <c r="R17" s="17" t="s">
        <v>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88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88</v>
      </c>
      <c r="Q18" s="19" t="str">
        <f t="shared" si="15"/>
        <v>3</v>
      </c>
      <c r="R18" s="17" t="s">
        <v>88</v>
      </c>
      <c r="S18" s="18" t="s">
        <v>89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88</v>
      </c>
      <c r="D20" s="18" t="s">
        <v>89</v>
      </c>
      <c r="E20" s="77">
        <f t="shared" si="11"/>
        <v>12</v>
      </c>
      <c r="F20" s="17" t="s">
        <v>2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89</v>
      </c>
      <c r="S20" s="18" t="s">
        <v>89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88</v>
      </c>
      <c r="E21" s="77">
        <f t="shared" si="11"/>
        <v>8</v>
      </c>
      <c r="F21" s="17" t="s">
        <v>12</v>
      </c>
      <c r="G21" s="18" t="s">
        <v>88</v>
      </c>
      <c r="H21" s="19" t="str">
        <f t="shared" si="12"/>
        <v>2</v>
      </c>
      <c r="I21" s="17" t="s">
        <v>2</v>
      </c>
      <c r="J21" s="18" t="s">
        <v>88</v>
      </c>
      <c r="K21" s="19" t="str">
        <f t="shared" si="13"/>
        <v>2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12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88</v>
      </c>
      <c r="E22" s="77">
        <f t="shared" si="11"/>
        <v>8</v>
      </c>
      <c r="F22" s="17" t="s">
        <v>12</v>
      </c>
      <c r="G22" s="18" t="s">
        <v>89</v>
      </c>
      <c r="H22" s="19" t="str">
        <f t="shared" si="12"/>
        <v>3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89</v>
      </c>
      <c r="N22" s="19">
        <f t="shared" si="14"/>
        <v>0</v>
      </c>
      <c r="O22" s="17" t="s">
        <v>88</v>
      </c>
      <c r="P22" s="18" t="s">
        <v>88</v>
      </c>
      <c r="Q22" s="19" t="str">
        <f t="shared" si="15"/>
        <v>3</v>
      </c>
      <c r="R22" s="17" t="s">
        <v>12</v>
      </c>
      <c r="S22" s="18" t="s">
        <v>88</v>
      </c>
      <c r="T22" s="19">
        <f t="shared" si="16"/>
        <v>0</v>
      </c>
      <c r="U22" s="17" t="s">
        <v>12</v>
      </c>
      <c r="V22" s="18" t="s">
        <v>88</v>
      </c>
      <c r="W22" s="19" t="str">
        <f t="shared" si="17"/>
        <v>2</v>
      </c>
      <c r="X22" s="17" t="s">
        <v>88</v>
      </c>
      <c r="Y22" s="18" t="s">
        <v>88</v>
      </c>
      <c r="Z22" s="19">
        <f t="shared" si="18"/>
        <v>0</v>
      </c>
      <c r="AA22" s="17" t="s">
        <v>88</v>
      </c>
      <c r="AB22" s="18" t="s">
        <v>89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78" t="str">
        <f>'10.Spieltag'!B23</f>
        <v>Thomas Bülles</v>
      </c>
      <c r="C23" s="17" t="s">
        <v>89</v>
      </c>
      <c r="D23" s="18" t="s">
        <v>12</v>
      </c>
      <c r="E23" s="19">
        <f t="shared" si="11"/>
        <v>0</v>
      </c>
      <c r="F23" s="17" t="s">
        <v>88</v>
      </c>
      <c r="G23" s="18" t="s">
        <v>89</v>
      </c>
      <c r="H23" s="19" t="str">
        <f t="shared" si="12"/>
        <v>2</v>
      </c>
      <c r="I23" s="17" t="s">
        <v>12</v>
      </c>
      <c r="J23" s="18" t="s">
        <v>89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88</v>
      </c>
      <c r="E24" s="77">
        <f t="shared" si="11"/>
        <v>12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88</v>
      </c>
      <c r="K24" s="19" t="str">
        <f t="shared" si="13"/>
        <v>2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12</v>
      </c>
      <c r="Q24" s="19">
        <f t="shared" si="15"/>
        <v>0</v>
      </c>
      <c r="R24" s="17" t="s">
        <v>12</v>
      </c>
      <c r="S24" s="18" t="s">
        <v>88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3" priority="6">
      <formula>($AG8&gt;40)</formula>
    </cfRule>
  </conditionalFormatting>
  <conditionalFormatting sqref="C4 I4 L4 O4 R4 U4 X4 C6 F6 L6 O6 R6 U6 AA6">
    <cfRule type="cellIs" dxfId="122" priority="3" operator="equal">
      <formula>"Schalke 04"</formula>
    </cfRule>
  </conditionalFormatting>
  <conditionalFormatting sqref="F4 AA4 I6 X6">
    <cfRule type="cellIs" dxfId="121" priority="2" operator="equal">
      <formula>"Schalke 04"</formula>
    </cfRule>
  </conditionalFormatting>
  <conditionalFormatting sqref="AG1:AG26 AG28:AG1048576">
    <cfRule type="top10" dxfId="120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9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82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85</v>
      </c>
      <c r="I6" s="16" t="s">
        <v>75</v>
      </c>
      <c r="L6" s="16" t="s">
        <v>81</v>
      </c>
      <c r="O6" s="16" t="s">
        <v>84</v>
      </c>
      <c r="R6" s="16" t="s">
        <v>67</v>
      </c>
      <c r="U6" s="16" t="s">
        <v>11</v>
      </c>
      <c r="X6" s="16" t="s">
        <v>74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89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89</v>
      </c>
      <c r="J7" s="68" t="s">
        <v>2</v>
      </c>
      <c r="K7" s="69" t="s">
        <v>1</v>
      </c>
      <c r="L7" s="68" t="s">
        <v>89</v>
      </c>
      <c r="M7" s="68" t="s">
        <v>12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89</v>
      </c>
      <c r="S7" s="68" t="s">
        <v>89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88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91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20</v>
      </c>
      <c r="X8" s="17" t="s">
        <v>89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88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88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88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7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88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2</v>
      </c>
      <c r="G10" s="18" t="s">
        <v>88</v>
      </c>
      <c r="H10" s="19">
        <f t="shared" si="12"/>
        <v>0</v>
      </c>
      <c r="I10" s="17" t="s">
        <v>88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89</v>
      </c>
      <c r="Q10" s="19" t="str">
        <f t="shared" si="15"/>
        <v>2</v>
      </c>
      <c r="R10" s="17" t="s">
        <v>89</v>
      </c>
      <c r="S10" s="18" t="s">
        <v>12</v>
      </c>
      <c r="T10" s="19">
        <f t="shared" si="16"/>
        <v>0</v>
      </c>
      <c r="U10" s="17" t="s">
        <v>88</v>
      </c>
      <c r="V10" s="18" t="s">
        <v>12</v>
      </c>
      <c r="W10" s="77">
        <f t="shared" si="17"/>
        <v>20</v>
      </c>
      <c r="X10" s="17" t="s">
        <v>89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72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88</v>
      </c>
      <c r="E11" s="19" t="str">
        <f t="shared" si="11"/>
        <v>2</v>
      </c>
      <c r="F11" s="17" t="s">
        <v>12</v>
      </c>
      <c r="G11" s="18" t="s">
        <v>88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12</v>
      </c>
      <c r="P11" s="18" t="s">
        <v>88</v>
      </c>
      <c r="Q11" s="19" t="str">
        <f t="shared" si="15"/>
        <v>2</v>
      </c>
      <c r="R11" s="17" t="s">
        <v>88</v>
      </c>
      <c r="S11" s="18" t="s">
        <v>12</v>
      </c>
      <c r="T11" s="19">
        <f t="shared" si="16"/>
        <v>0</v>
      </c>
      <c r="U11" s="17" t="s">
        <v>88</v>
      </c>
      <c r="V11" s="18" t="s">
        <v>12</v>
      </c>
      <c r="W11" s="77">
        <f t="shared" si="17"/>
        <v>20</v>
      </c>
      <c r="X11" s="17" t="s">
        <v>89</v>
      </c>
      <c r="Y11" s="18" t="s">
        <v>2</v>
      </c>
      <c r="Z11" s="19" t="str">
        <f t="shared" si="18"/>
        <v>2</v>
      </c>
      <c r="AA11" s="17" t="s">
        <v>88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88</v>
      </c>
      <c r="E12" s="19" t="str">
        <f t="shared" si="11"/>
        <v>2</v>
      </c>
      <c r="F12" s="17" t="s">
        <v>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 t="str">
        <f t="shared" si="15"/>
        <v>2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77">
        <f t="shared" si="17"/>
        <v>12</v>
      </c>
      <c r="X12" s="17" t="s">
        <v>88</v>
      </c>
      <c r="Y12" s="18" t="s">
        <v>2</v>
      </c>
      <c r="Z12" s="19" t="str">
        <f t="shared" si="18"/>
        <v>3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78" t="str">
        <f>'11.Spieltag'!B13</f>
        <v>Lola04</v>
      </c>
      <c r="C13" s="17" t="s">
        <v>2</v>
      </c>
      <c r="D13" s="18" t="s">
        <v>89</v>
      </c>
      <c r="E13" s="19" t="str">
        <f t="shared" si="11"/>
        <v>2</v>
      </c>
      <c r="F13" s="17" t="s">
        <v>2</v>
      </c>
      <c r="G13" s="18" t="s">
        <v>89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88</v>
      </c>
      <c r="N13" s="19">
        <f t="shared" si="14"/>
        <v>0</v>
      </c>
      <c r="O13" s="17" t="s">
        <v>2</v>
      </c>
      <c r="P13" s="18" t="s">
        <v>88</v>
      </c>
      <c r="Q13" s="19" t="str">
        <f t="shared" si="15"/>
        <v>3</v>
      </c>
      <c r="R13" s="17" t="s">
        <v>88</v>
      </c>
      <c r="S13" s="18" t="s">
        <v>88</v>
      </c>
      <c r="T13" s="19" t="str">
        <f t="shared" si="16"/>
        <v>3</v>
      </c>
      <c r="U13" s="17" t="s">
        <v>88</v>
      </c>
      <c r="V13" s="18" t="s">
        <v>12</v>
      </c>
      <c r="W13" s="77">
        <f t="shared" si="17"/>
        <v>20</v>
      </c>
      <c r="X13" s="17" t="s">
        <v>88</v>
      </c>
      <c r="Y13" s="18" t="s">
        <v>12</v>
      </c>
      <c r="Z13" s="19" t="str">
        <f t="shared" si="18"/>
        <v>2</v>
      </c>
      <c r="AA13" s="17" t="s">
        <v>88</v>
      </c>
      <c r="AB13" s="18" t="s">
        <v>89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88</v>
      </c>
      <c r="E14" s="19" t="str">
        <f t="shared" si="11"/>
        <v>2</v>
      </c>
      <c r="F14" s="17" t="s">
        <v>2</v>
      </c>
      <c r="G14" s="18" t="s">
        <v>88</v>
      </c>
      <c r="H14" s="19">
        <f t="shared" si="12"/>
        <v>0</v>
      </c>
      <c r="I14" s="17" t="s">
        <v>88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>
        <f t="shared" si="14"/>
        <v>0</v>
      </c>
      <c r="O14" s="17" t="s">
        <v>88</v>
      </c>
      <c r="P14" s="18" t="s">
        <v>89</v>
      </c>
      <c r="Q14" s="19" t="str">
        <f t="shared" si="15"/>
        <v>2</v>
      </c>
      <c r="R14" s="17" t="s">
        <v>88</v>
      </c>
      <c r="S14" s="18" t="s">
        <v>88</v>
      </c>
      <c r="T14" s="19" t="str">
        <f t="shared" si="16"/>
        <v>3</v>
      </c>
      <c r="U14" s="17" t="s">
        <v>88</v>
      </c>
      <c r="V14" s="18" t="s">
        <v>12</v>
      </c>
      <c r="W14" s="77">
        <f t="shared" si="17"/>
        <v>20</v>
      </c>
      <c r="X14" s="17" t="s">
        <v>88</v>
      </c>
      <c r="Y14" s="18" t="s">
        <v>2</v>
      </c>
      <c r="Z14" s="19" t="str">
        <f t="shared" si="18"/>
        <v>3</v>
      </c>
      <c r="AA14" s="17" t="s">
        <v>88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88</v>
      </c>
      <c r="E15" s="19" t="str">
        <f t="shared" si="11"/>
        <v>3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12</v>
      </c>
      <c r="M15" s="18" t="s">
        <v>89</v>
      </c>
      <c r="N15" s="19">
        <f t="shared" si="14"/>
        <v>0</v>
      </c>
      <c r="O15" s="17" t="s">
        <v>12</v>
      </c>
      <c r="P15" s="18" t="s">
        <v>89</v>
      </c>
      <c r="Q15" s="19" t="str">
        <f t="shared" si="15"/>
        <v>5</v>
      </c>
      <c r="R15" s="17" t="s">
        <v>88</v>
      </c>
      <c r="S15" s="18" t="s">
        <v>12</v>
      </c>
      <c r="T15" s="19">
        <f t="shared" si="16"/>
        <v>0</v>
      </c>
      <c r="U15" s="17" t="s">
        <v>89</v>
      </c>
      <c r="V15" s="18" t="s">
        <v>12</v>
      </c>
      <c r="W15" s="77">
        <f t="shared" si="17"/>
        <v>8</v>
      </c>
      <c r="X15" s="17" t="s">
        <v>88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88</v>
      </c>
      <c r="M16" s="18" t="s">
        <v>12</v>
      </c>
      <c r="N16" s="19" t="str">
        <f t="shared" si="14"/>
        <v>2</v>
      </c>
      <c r="O16" s="17" t="s">
        <v>88</v>
      </c>
      <c r="P16" s="18" t="s">
        <v>88</v>
      </c>
      <c r="Q16" s="19">
        <f t="shared" si="15"/>
        <v>0</v>
      </c>
      <c r="R16" s="17" t="s">
        <v>88</v>
      </c>
      <c r="S16" s="18" t="s">
        <v>12</v>
      </c>
      <c r="T16" s="19">
        <f t="shared" si="16"/>
        <v>0</v>
      </c>
      <c r="U16" s="17" t="s">
        <v>88</v>
      </c>
      <c r="V16" s="18" t="s">
        <v>12</v>
      </c>
      <c r="W16" s="77">
        <f t="shared" si="17"/>
        <v>20</v>
      </c>
      <c r="X16" s="17" t="s">
        <v>89</v>
      </c>
      <c r="Y16" s="18" t="s">
        <v>2</v>
      </c>
      <c r="Z16" s="19" t="str">
        <f t="shared" si="18"/>
        <v>2</v>
      </c>
      <c r="AA16" s="17" t="s">
        <v>88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88</v>
      </c>
      <c r="E17" s="19" t="str">
        <f t="shared" si="11"/>
        <v>3</v>
      </c>
      <c r="F17" s="17" t="s">
        <v>2</v>
      </c>
      <c r="G17" s="18" t="s">
        <v>89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89</v>
      </c>
      <c r="N17" s="19">
        <f t="shared" si="14"/>
        <v>0</v>
      </c>
      <c r="O17" s="17" t="s">
        <v>12</v>
      </c>
      <c r="P17" s="18" t="s">
        <v>89</v>
      </c>
      <c r="Q17" s="19" t="str">
        <f t="shared" si="15"/>
        <v>5</v>
      </c>
      <c r="R17" s="17" t="s">
        <v>88</v>
      </c>
      <c r="S17" s="18" t="s">
        <v>89</v>
      </c>
      <c r="T17" s="19">
        <f t="shared" si="16"/>
        <v>0</v>
      </c>
      <c r="U17" s="17" t="s">
        <v>88</v>
      </c>
      <c r="V17" s="18" t="s">
        <v>12</v>
      </c>
      <c r="W17" s="77">
        <f t="shared" si="17"/>
        <v>20</v>
      </c>
      <c r="X17" s="17" t="s">
        <v>89</v>
      </c>
      <c r="Y17" s="18" t="s">
        <v>89</v>
      </c>
      <c r="Z17" s="19">
        <f t="shared" si="18"/>
        <v>0</v>
      </c>
      <c r="AA17" s="17" t="s">
        <v>89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89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89</v>
      </c>
      <c r="J18" s="18" t="s">
        <v>88</v>
      </c>
      <c r="K18" s="19" t="str">
        <f t="shared" si="13"/>
        <v>2</v>
      </c>
      <c r="L18" s="17" t="s">
        <v>12</v>
      </c>
      <c r="M18" s="18" t="s">
        <v>89</v>
      </c>
      <c r="N18" s="19">
        <f t="shared" si="14"/>
        <v>0</v>
      </c>
      <c r="O18" s="17" t="s">
        <v>88</v>
      </c>
      <c r="P18" s="18" t="s">
        <v>89</v>
      </c>
      <c r="Q18" s="19" t="str">
        <f t="shared" si="15"/>
        <v>2</v>
      </c>
      <c r="R18" s="17" t="s">
        <v>88</v>
      </c>
      <c r="S18" s="18" t="s">
        <v>89</v>
      </c>
      <c r="T18" s="19">
        <f t="shared" si="16"/>
        <v>0</v>
      </c>
      <c r="U18" s="17" t="s">
        <v>88</v>
      </c>
      <c r="V18" s="18" t="s">
        <v>12</v>
      </c>
      <c r="W18" s="77">
        <f t="shared" si="17"/>
        <v>20</v>
      </c>
      <c r="X18" s="17" t="s">
        <v>88</v>
      </c>
      <c r="Y18" s="18" t="s">
        <v>12</v>
      </c>
      <c r="Z18" s="19" t="str">
        <f t="shared" si="18"/>
        <v>2</v>
      </c>
      <c r="AA18" s="17" t="s">
        <v>89</v>
      </c>
      <c r="AB18" s="18" t="s">
        <v>88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89</v>
      </c>
      <c r="E20" s="19" t="str">
        <f t="shared" si="11"/>
        <v>5</v>
      </c>
      <c r="F20" s="17" t="s">
        <v>2</v>
      </c>
      <c r="G20" s="18" t="s">
        <v>88</v>
      </c>
      <c r="H20" s="19">
        <f t="shared" si="12"/>
        <v>0</v>
      </c>
      <c r="I20" s="17" t="s">
        <v>88</v>
      </c>
      <c r="J20" s="18" t="s">
        <v>88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88</v>
      </c>
      <c r="S20" s="18" t="s">
        <v>88</v>
      </c>
      <c r="T20" s="19" t="str">
        <f t="shared" si="16"/>
        <v>3</v>
      </c>
      <c r="U20" s="17" t="s">
        <v>89</v>
      </c>
      <c r="V20" s="18" t="s">
        <v>88</v>
      </c>
      <c r="W20" s="77">
        <f t="shared" si="17"/>
        <v>12</v>
      </c>
      <c r="X20" s="17" t="s">
        <v>88</v>
      </c>
      <c r="Y20" s="18" t="s">
        <v>2</v>
      </c>
      <c r="Z20" s="19" t="str">
        <f t="shared" si="18"/>
        <v>3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12</v>
      </c>
      <c r="G21" s="18" t="s">
        <v>89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12</v>
      </c>
      <c r="P21" s="18" t="s">
        <v>88</v>
      </c>
      <c r="Q21" s="19" t="str">
        <f t="shared" si="15"/>
        <v>2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12</v>
      </c>
      <c r="W21" s="77">
        <f t="shared" si="17"/>
        <v>20</v>
      </c>
      <c r="X21" s="17" t="s">
        <v>88</v>
      </c>
      <c r="Y21" s="18" t="s">
        <v>12</v>
      </c>
      <c r="Z21" s="19" t="str">
        <f t="shared" si="18"/>
        <v>2</v>
      </c>
      <c r="AA21" s="17" t="s">
        <v>88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89</v>
      </c>
      <c r="E22" s="19" t="str">
        <f t="shared" si="11"/>
        <v>5</v>
      </c>
      <c r="F22" s="17" t="s">
        <v>12</v>
      </c>
      <c r="G22" s="18" t="s">
        <v>89</v>
      </c>
      <c r="H22" s="19">
        <f t="shared" si="12"/>
        <v>0</v>
      </c>
      <c r="I22" s="17" t="s">
        <v>88</v>
      </c>
      <c r="J22" s="18" t="s">
        <v>88</v>
      </c>
      <c r="K22" s="19">
        <f t="shared" si="13"/>
        <v>0</v>
      </c>
      <c r="L22" s="17" t="s">
        <v>12</v>
      </c>
      <c r="M22" s="18" t="s">
        <v>89</v>
      </c>
      <c r="N22" s="19">
        <f t="shared" si="14"/>
        <v>0</v>
      </c>
      <c r="O22" s="17" t="s">
        <v>2</v>
      </c>
      <c r="P22" s="18" t="s">
        <v>89</v>
      </c>
      <c r="Q22" s="19" t="str">
        <f t="shared" si="15"/>
        <v>2</v>
      </c>
      <c r="R22" s="17" t="s">
        <v>88</v>
      </c>
      <c r="S22" s="18" t="s">
        <v>88</v>
      </c>
      <c r="T22" s="19" t="str">
        <f t="shared" si="16"/>
        <v>3</v>
      </c>
      <c r="U22" s="17" t="s">
        <v>88</v>
      </c>
      <c r="V22" s="18" t="s">
        <v>2</v>
      </c>
      <c r="W22" s="77">
        <f t="shared" si="17"/>
        <v>8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88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78" t="str">
        <f>'11.Spieltag'!B23</f>
        <v>Thomas Bülles</v>
      </c>
      <c r="C23" s="17" t="s">
        <v>91</v>
      </c>
      <c r="D23" s="18" t="s">
        <v>12</v>
      </c>
      <c r="E23" s="19" t="str">
        <f t="shared" si="11"/>
        <v>3</v>
      </c>
      <c r="F23" s="17" t="s">
        <v>2</v>
      </c>
      <c r="G23" s="18" t="s">
        <v>88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89</v>
      </c>
      <c r="Q23" s="19" t="str">
        <f t="shared" si="15"/>
        <v>2</v>
      </c>
      <c r="R23" s="17" t="s">
        <v>88</v>
      </c>
      <c r="S23" s="18" t="s">
        <v>2</v>
      </c>
      <c r="T23" s="19">
        <f t="shared" si="16"/>
        <v>0</v>
      </c>
      <c r="U23" s="17" t="s">
        <v>88</v>
      </c>
      <c r="V23" s="18" t="s">
        <v>2</v>
      </c>
      <c r="W23" s="7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89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88</v>
      </c>
      <c r="E24" s="19" t="str">
        <f t="shared" si="11"/>
        <v>3</v>
      </c>
      <c r="F24" s="17" t="s">
        <v>2</v>
      </c>
      <c r="G24" s="18" t="s">
        <v>88</v>
      </c>
      <c r="H24" s="19">
        <f t="shared" si="12"/>
        <v>0</v>
      </c>
      <c r="I24" s="17" t="s">
        <v>12</v>
      </c>
      <c r="J24" s="18" t="s">
        <v>88</v>
      </c>
      <c r="K24" s="19">
        <f t="shared" si="13"/>
        <v>0</v>
      </c>
      <c r="L24" s="17" t="s">
        <v>12</v>
      </c>
      <c r="M24" s="18" t="s">
        <v>89</v>
      </c>
      <c r="N24" s="19">
        <f t="shared" si="14"/>
        <v>0</v>
      </c>
      <c r="O24" s="17" t="s">
        <v>12</v>
      </c>
      <c r="P24" s="18" t="s">
        <v>88</v>
      </c>
      <c r="Q24" s="19" t="str">
        <f t="shared" si="15"/>
        <v>2</v>
      </c>
      <c r="R24" s="17" t="s">
        <v>88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77">
        <f t="shared" si="17"/>
        <v>20</v>
      </c>
      <c r="X24" s="17" t="s">
        <v>88</v>
      </c>
      <c r="Y24" s="18" t="s">
        <v>2</v>
      </c>
      <c r="Z24" s="19" t="str">
        <f t="shared" si="18"/>
        <v>3</v>
      </c>
      <c r="AA24" s="17" t="s">
        <v>88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8" priority="6">
      <formula>($AG8&gt;40)</formula>
    </cfRule>
  </conditionalFormatting>
  <conditionalFormatting sqref="C4 F4 I4 R4 U4 AA4 O6 U6">
    <cfRule type="cellIs" dxfId="117" priority="2" operator="equal">
      <formula>"Schalke 04"</formula>
    </cfRule>
  </conditionalFormatting>
  <conditionalFormatting sqref="L4 O4 X4 C6 F6 I6 L6 R6 X6 AA6">
    <cfRule type="cellIs" dxfId="116" priority="3" operator="equal">
      <formula>"Schalke 04"</formula>
    </cfRule>
  </conditionalFormatting>
  <conditionalFormatting sqref="AG1:AG26 AG28:AG1048576">
    <cfRule type="top10" dxfId="115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3" workbookViewId="0">
      <selection activeCell="AE7" sqref="AE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77</v>
      </c>
      <c r="R4" s="16" t="s">
        <v>80</v>
      </c>
      <c r="U4" s="16" t="s">
        <v>81</v>
      </c>
      <c r="X4" s="16" t="s">
        <v>84</v>
      </c>
      <c r="AA4" s="16" t="s">
        <v>85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79</v>
      </c>
      <c r="L6" s="16" t="s">
        <v>83</v>
      </c>
      <c r="O6" s="16" t="s">
        <v>72</v>
      </c>
      <c r="R6" s="16" t="s">
        <v>82</v>
      </c>
      <c r="U6" s="16" t="s">
        <v>73</v>
      </c>
      <c r="X6" s="16" t="s">
        <v>87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12</v>
      </c>
      <c r="E7" s="69" t="s">
        <v>1</v>
      </c>
      <c r="F7" s="68" t="s">
        <v>12</v>
      </c>
      <c r="G7" s="68" t="s">
        <v>12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91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91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89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Delze1312</v>
      </c>
      <c r="C9" s="17" t="s">
        <v>2</v>
      </c>
      <c r="D9" s="18" t="s">
        <v>88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89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89</v>
      </c>
      <c r="H10" s="19">
        <f t="shared" si="13"/>
        <v>0</v>
      </c>
      <c r="I10" s="17" t="s">
        <v>12</v>
      </c>
      <c r="J10" s="18" t="s">
        <v>88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2</v>
      </c>
      <c r="Q10" s="19">
        <f t="shared" si="16"/>
        <v>0</v>
      </c>
      <c r="R10" s="17" t="s">
        <v>89</v>
      </c>
      <c r="S10" s="18" t="s">
        <v>89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88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88</v>
      </c>
      <c r="T11" s="19">
        <f t="shared" si="17"/>
        <v>0</v>
      </c>
      <c r="U11" s="17" t="s">
        <v>12</v>
      </c>
      <c r="V11" s="18" t="s">
        <v>89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12</v>
      </c>
      <c r="AB11" s="18" t="s">
        <v>88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88</v>
      </c>
      <c r="Y12" s="18" t="s">
        <v>88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Lola04</v>
      </c>
      <c r="C13" s="17" t="s">
        <v>12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>
        <f t="shared" si="13"/>
        <v>0</v>
      </c>
      <c r="I13" s="17" t="s">
        <v>2</v>
      </c>
      <c r="J13" s="18" t="s">
        <v>88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88</v>
      </c>
      <c r="P13" s="18" t="s">
        <v>12</v>
      </c>
      <c r="Q13" s="19">
        <f t="shared" si="16"/>
        <v>0</v>
      </c>
      <c r="R13" s="17" t="s">
        <v>12</v>
      </c>
      <c r="S13" s="18" t="s">
        <v>88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88</v>
      </c>
      <c r="Y13" s="18" t="s">
        <v>88</v>
      </c>
      <c r="Z13" s="19">
        <f t="shared" si="19"/>
        <v>0</v>
      </c>
      <c r="AA13" s="17" t="s">
        <v>12</v>
      </c>
      <c r="AB13" s="18" t="s">
        <v>89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88</v>
      </c>
      <c r="E14" s="19">
        <f t="shared" si="12"/>
        <v>0</v>
      </c>
      <c r="F14" s="17" t="s">
        <v>12</v>
      </c>
      <c r="G14" s="18" t="s">
        <v>89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88</v>
      </c>
      <c r="T14" s="19">
        <f t="shared" si="17"/>
        <v>0</v>
      </c>
      <c r="U14" s="17" t="s">
        <v>88</v>
      </c>
      <c r="V14" s="18" t="s">
        <v>88</v>
      </c>
      <c r="W14" s="19">
        <f t="shared" si="18"/>
        <v>0</v>
      </c>
      <c r="X14" s="17" t="s">
        <v>88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>
        <f t="shared" si="13"/>
        <v>0</v>
      </c>
      <c r="I15" s="17" t="s">
        <v>12</v>
      </c>
      <c r="J15" s="18" t="s">
        <v>88</v>
      </c>
      <c r="K15" s="19">
        <f t="shared" si="14"/>
        <v>0</v>
      </c>
      <c r="L15" s="17" t="s">
        <v>12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89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 t="str">
        <f t="shared" si="19"/>
        <v>3</v>
      </c>
      <c r="AA15" s="17" t="s">
        <v>89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89</v>
      </c>
      <c r="E17" s="19">
        <f t="shared" si="12"/>
        <v>0</v>
      </c>
      <c r="F17" s="17" t="s">
        <v>88</v>
      </c>
      <c r="G17" s="18" t="s">
        <v>88</v>
      </c>
      <c r="H17" s="19" t="str">
        <f t="shared" si="13"/>
        <v>3</v>
      </c>
      <c r="I17" s="17" t="s">
        <v>12</v>
      </c>
      <c r="J17" s="18" t="s">
        <v>88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91</v>
      </c>
      <c r="W17" s="19">
        <f t="shared" si="18"/>
        <v>0</v>
      </c>
      <c r="X17" s="17" t="s">
        <v>88</v>
      </c>
      <c r="Y17" s="18" t="s">
        <v>88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12</v>
      </c>
      <c r="G18" s="18" t="s">
        <v>89</v>
      </c>
      <c r="H18" s="19">
        <f t="shared" si="13"/>
        <v>0</v>
      </c>
      <c r="I18" s="17" t="s">
        <v>88</v>
      </c>
      <c r="J18" s="18" t="s">
        <v>88</v>
      </c>
      <c r="K18" s="19" t="str">
        <f t="shared" si="14"/>
        <v>3</v>
      </c>
      <c r="L18" s="17" t="s">
        <v>88</v>
      </c>
      <c r="M18" s="18" t="s">
        <v>12</v>
      </c>
      <c r="N18" s="19" t="str">
        <f t="shared" si="15"/>
        <v>2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12</v>
      </c>
      <c r="T18" s="19" t="str">
        <f t="shared" si="17"/>
        <v>5</v>
      </c>
      <c r="U18" s="17" t="s">
        <v>89</v>
      </c>
      <c r="V18" s="18" t="s">
        <v>12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88</v>
      </c>
      <c r="G20" s="18" t="s">
        <v>89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2</v>
      </c>
      <c r="O20" s="17" t="s">
        <v>88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 t="str">
        <f t="shared" si="17"/>
        <v>3</v>
      </c>
      <c r="U20" s="17" t="s">
        <v>88</v>
      </c>
      <c r="V20" s="18" t="s">
        <v>88</v>
      </c>
      <c r="W20" s="19">
        <f t="shared" si="18"/>
        <v>0</v>
      </c>
      <c r="X20" s="17" t="s">
        <v>89</v>
      </c>
      <c r="Y20" s="18" t="s">
        <v>12</v>
      </c>
      <c r="Z20" s="19">
        <f t="shared" si="19"/>
        <v>0</v>
      </c>
      <c r="AA20" s="17" t="s">
        <v>89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88</v>
      </c>
      <c r="M21" s="18" t="s">
        <v>89</v>
      </c>
      <c r="N21" s="19">
        <f t="shared" si="15"/>
        <v>0</v>
      </c>
      <c r="O21" s="17" t="s">
        <v>88</v>
      </c>
      <c r="P21" s="18" t="s">
        <v>88</v>
      </c>
      <c r="Q21" s="19">
        <f t="shared" si="16"/>
        <v>0</v>
      </c>
      <c r="R21" s="17" t="s">
        <v>88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88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88</v>
      </c>
      <c r="E22" s="19">
        <f t="shared" si="12"/>
        <v>0</v>
      </c>
      <c r="F22" s="17" t="s">
        <v>12</v>
      </c>
      <c r="G22" s="18" t="s">
        <v>88</v>
      </c>
      <c r="H22" s="19">
        <f t="shared" si="13"/>
        <v>0</v>
      </c>
      <c r="I22" s="17" t="s">
        <v>88</v>
      </c>
      <c r="J22" s="18" t="s">
        <v>88</v>
      </c>
      <c r="K22" s="19" t="str">
        <f t="shared" si="14"/>
        <v>3</v>
      </c>
      <c r="L22" s="17" t="s">
        <v>12</v>
      </c>
      <c r="M22" s="18" t="s">
        <v>89</v>
      </c>
      <c r="N22" s="19">
        <f t="shared" si="15"/>
        <v>0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88</v>
      </c>
      <c r="T22" s="19">
        <f t="shared" si="17"/>
        <v>0</v>
      </c>
      <c r="U22" s="17" t="s">
        <v>88</v>
      </c>
      <c r="V22" s="18" t="s">
        <v>88</v>
      </c>
      <c r="W22" s="19">
        <f t="shared" si="18"/>
        <v>0</v>
      </c>
      <c r="X22" s="17" t="s">
        <v>88</v>
      </c>
      <c r="Y22" s="18" t="s">
        <v>12</v>
      </c>
      <c r="Z22" s="19">
        <f t="shared" si="19"/>
        <v>0</v>
      </c>
      <c r="AA22" s="17" t="s">
        <v>89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'12.Spieltag'!B23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12</v>
      </c>
      <c r="H23" s="19">
        <f t="shared" si="13"/>
        <v>0</v>
      </c>
      <c r="I23" s="17" t="s">
        <v>12</v>
      </c>
      <c r="J23" s="18" t="s">
        <v>89</v>
      </c>
      <c r="K23" s="19">
        <f t="shared" si="14"/>
        <v>0</v>
      </c>
      <c r="L23" s="17" t="s">
        <v>88</v>
      </c>
      <c r="M23" s="18" t="s">
        <v>89</v>
      </c>
      <c r="N23" s="19">
        <f t="shared" si="15"/>
        <v>0</v>
      </c>
      <c r="O23" s="17" t="s">
        <v>12</v>
      </c>
      <c r="P23" s="18" t="s">
        <v>88</v>
      </c>
      <c r="Q23" s="19" t="str">
        <f t="shared" si="16"/>
        <v>2</v>
      </c>
      <c r="R23" s="17" t="s">
        <v>12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 t="str">
        <f t="shared" si="19"/>
        <v>3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88</v>
      </c>
      <c r="E24" s="19">
        <f t="shared" si="12"/>
        <v>0</v>
      </c>
      <c r="F24" s="17" t="s">
        <v>12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2</v>
      </c>
      <c r="O24" s="17" t="s">
        <v>88</v>
      </c>
      <c r="P24" s="18" t="s">
        <v>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12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12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4" priority="6">
      <formula>($AG8&gt;40)</formula>
    </cfRule>
  </conditionalFormatting>
  <conditionalFormatting sqref="C4 I4 L4 O4 R4 U4 X4 AA4 C6 I6 O6 U6 X6 AA6">
    <cfRule type="cellIs" dxfId="113" priority="3" operator="equal">
      <formula>"Schalke 04"</formula>
    </cfRule>
  </conditionalFormatting>
  <conditionalFormatting sqref="F4 F6 L6 R6">
    <cfRule type="cellIs" dxfId="112" priority="2" operator="equal">
      <formula>"Schalke 04"</formula>
    </cfRule>
  </conditionalFormatting>
  <conditionalFormatting sqref="AG1:AG26 AG28:AG1048576">
    <cfRule type="top10" dxfId="111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26</v>
      </c>
      <c r="B4" s="16"/>
      <c r="C4" s="16" t="s">
        <v>72</v>
      </c>
      <c r="F4" s="16" t="s">
        <v>73</v>
      </c>
      <c r="I4" s="16" t="s">
        <v>76</v>
      </c>
      <c r="L4" s="16" t="s">
        <v>78</v>
      </c>
      <c r="O4" s="16" t="s">
        <v>79</v>
      </c>
      <c r="R4" s="16" t="s">
        <v>81</v>
      </c>
      <c r="U4" s="16" t="s">
        <v>82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11</v>
      </c>
      <c r="I6" s="16" t="s">
        <v>83</v>
      </c>
      <c r="L6" s="16" t="s">
        <v>77</v>
      </c>
      <c r="O6" s="16" t="s">
        <v>67</v>
      </c>
      <c r="R6" s="16" t="s">
        <v>85</v>
      </c>
      <c r="U6" s="16" t="s">
        <v>74</v>
      </c>
      <c r="X6" s="16" t="s">
        <v>75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91</v>
      </c>
      <c r="J7" s="68" t="s">
        <v>88</v>
      </c>
      <c r="K7" s="69" t="s">
        <v>1</v>
      </c>
      <c r="L7" s="68" t="s">
        <v>89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89</v>
      </c>
      <c r="T7" s="69" t="s">
        <v>1</v>
      </c>
      <c r="U7" s="68" t="s">
        <v>12</v>
      </c>
      <c r="V7" s="68" t="s">
        <v>2</v>
      </c>
      <c r="W7" s="69" t="s">
        <v>1</v>
      </c>
      <c r="X7" s="68" t="s">
        <v>91</v>
      </c>
      <c r="Y7" s="68" t="s">
        <v>88</v>
      </c>
      <c r="Z7" s="69" t="s">
        <v>1</v>
      </c>
      <c r="AA7" s="68" t="s">
        <v>89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89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88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89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88</v>
      </c>
      <c r="AB9" s="18" t="s">
        <v>89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88</v>
      </c>
      <c r="D10" s="18" t="s">
        <v>88</v>
      </c>
      <c r="E10" s="19">
        <f t="shared" si="12"/>
        <v>0</v>
      </c>
      <c r="F10" s="17" t="s">
        <v>12</v>
      </c>
      <c r="G10" s="18" t="s">
        <v>88</v>
      </c>
      <c r="H10" s="19" t="str">
        <f t="shared" si="13"/>
        <v>2</v>
      </c>
      <c r="I10" s="17" t="s">
        <v>88</v>
      </c>
      <c r="J10" s="18" t="s">
        <v>2</v>
      </c>
      <c r="K10" s="19">
        <f t="shared" si="14"/>
        <v>0</v>
      </c>
      <c r="L10" s="17" t="s">
        <v>88</v>
      </c>
      <c r="M10" s="18" t="s">
        <v>88</v>
      </c>
      <c r="N10" s="19">
        <f t="shared" si="15"/>
        <v>0</v>
      </c>
      <c r="O10" s="17" t="s">
        <v>88</v>
      </c>
      <c r="P10" s="18" t="s">
        <v>12</v>
      </c>
      <c r="Q10" s="19">
        <f t="shared" si="16"/>
        <v>0</v>
      </c>
      <c r="R10" s="17" t="s">
        <v>12</v>
      </c>
      <c r="S10" s="18" t="s">
        <v>88</v>
      </c>
      <c r="T10" s="19" t="str">
        <f t="shared" si="17"/>
        <v>2</v>
      </c>
      <c r="U10" s="17" t="s">
        <v>88</v>
      </c>
      <c r="V10" s="18" t="s">
        <v>12</v>
      </c>
      <c r="W10" s="19" t="str">
        <f t="shared" si="18"/>
        <v>3</v>
      </c>
      <c r="X10" s="17" t="s">
        <v>88</v>
      </c>
      <c r="Y10" s="18" t="s">
        <v>12</v>
      </c>
      <c r="Z10" s="19">
        <f t="shared" si="19"/>
        <v>0</v>
      </c>
      <c r="AA10" s="17" t="s">
        <v>88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89</v>
      </c>
      <c r="E11" s="19" t="str">
        <f t="shared" si="12"/>
        <v>2</v>
      </c>
      <c r="F11" s="17" t="s">
        <v>88</v>
      </c>
      <c r="G11" s="18" t="s">
        <v>12</v>
      </c>
      <c r="H11" s="19">
        <f t="shared" si="13"/>
        <v>0</v>
      </c>
      <c r="I11" s="17" t="s">
        <v>12</v>
      </c>
      <c r="J11" s="18" t="s">
        <v>88</v>
      </c>
      <c r="K11" s="19" t="str">
        <f t="shared" si="14"/>
        <v>2</v>
      </c>
      <c r="L11" s="17" t="s">
        <v>88</v>
      </c>
      <c r="M11" s="18" t="s">
        <v>12</v>
      </c>
      <c r="N11" s="19" t="str">
        <f t="shared" si="15"/>
        <v>2</v>
      </c>
      <c r="O11" s="17" t="s">
        <v>89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>
        <f t="shared" si="17"/>
        <v>0</v>
      </c>
      <c r="U11" s="17" t="s">
        <v>88</v>
      </c>
      <c r="V11" s="18" t="s">
        <v>2</v>
      </c>
      <c r="W11" s="19" t="str">
        <f t="shared" si="18"/>
        <v>2</v>
      </c>
      <c r="X11" s="17" t="s">
        <v>89</v>
      </c>
      <c r="Y11" s="18" t="s">
        <v>88</v>
      </c>
      <c r="Z11" s="19">
        <f t="shared" si="19"/>
        <v>0</v>
      </c>
      <c r="AA11" s="17" t="s">
        <v>88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89</v>
      </c>
      <c r="E12" s="19" t="str">
        <f t="shared" si="12"/>
        <v>2</v>
      </c>
      <c r="F12" s="17" t="s">
        <v>89</v>
      </c>
      <c r="G12" s="18" t="s">
        <v>88</v>
      </c>
      <c r="H12" s="19">
        <f t="shared" si="13"/>
        <v>0</v>
      </c>
      <c r="I12" s="17" t="s">
        <v>88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88</v>
      </c>
      <c r="T12" s="19" t="str">
        <f t="shared" si="17"/>
        <v>2</v>
      </c>
      <c r="U12" s="17" t="s">
        <v>88</v>
      </c>
      <c r="V12" s="18" t="s">
        <v>2</v>
      </c>
      <c r="W12" s="19" t="str">
        <f t="shared" si="18"/>
        <v>2</v>
      </c>
      <c r="X12" s="17" t="s">
        <v>12</v>
      </c>
      <c r="Y12" s="18" t="s">
        <v>88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88</v>
      </c>
      <c r="G13" s="18" t="s">
        <v>12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88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89</v>
      </c>
      <c r="S13" s="18" t="s">
        <v>89</v>
      </c>
      <c r="T13" s="19">
        <f t="shared" si="17"/>
        <v>0</v>
      </c>
      <c r="U13" s="17" t="s">
        <v>88</v>
      </c>
      <c r="V13" s="18" t="s">
        <v>91</v>
      </c>
      <c r="W13" s="19" t="str">
        <f t="shared" si="18"/>
        <v>2</v>
      </c>
      <c r="X13" s="17" t="s">
        <v>2</v>
      </c>
      <c r="Y13" s="18" t="s">
        <v>89</v>
      </c>
      <c r="Z13" s="19" t="str">
        <f t="shared" si="19"/>
        <v>3</v>
      </c>
      <c r="AA13" s="17" t="s">
        <v>12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88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88</v>
      </c>
      <c r="Q14" s="19">
        <f t="shared" si="16"/>
        <v>0</v>
      </c>
      <c r="R14" s="17" t="s">
        <v>88</v>
      </c>
      <c r="S14" s="18" t="s">
        <v>88</v>
      </c>
      <c r="T14" s="19">
        <f t="shared" si="17"/>
        <v>0</v>
      </c>
      <c r="U14" s="17" t="s">
        <v>88</v>
      </c>
      <c r="V14" s="18" t="s">
        <v>12</v>
      </c>
      <c r="W14" s="19" t="str">
        <f t="shared" si="18"/>
        <v>3</v>
      </c>
      <c r="X14" s="17" t="s">
        <v>88</v>
      </c>
      <c r="Y14" s="18" t="s">
        <v>89</v>
      </c>
      <c r="Z14" s="19" t="str">
        <f t="shared" si="19"/>
        <v>2</v>
      </c>
      <c r="AA14" s="17" t="s">
        <v>12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88</v>
      </c>
      <c r="G15" s="18" t="s">
        <v>2</v>
      </c>
      <c r="H15" s="19">
        <f t="shared" si="13"/>
        <v>0</v>
      </c>
      <c r="I15" s="17" t="s">
        <v>88</v>
      </c>
      <c r="J15" s="18" t="s">
        <v>12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12</v>
      </c>
      <c r="P15" s="18" t="s">
        <v>89</v>
      </c>
      <c r="Q15" s="19">
        <f t="shared" si="16"/>
        <v>0</v>
      </c>
      <c r="R15" s="17" t="s">
        <v>88</v>
      </c>
      <c r="S15" s="18" t="s">
        <v>89</v>
      </c>
      <c r="T15" s="19" t="str">
        <f t="shared" si="17"/>
        <v>2</v>
      </c>
      <c r="U15" s="17" t="s">
        <v>89</v>
      </c>
      <c r="V15" s="18" t="s">
        <v>12</v>
      </c>
      <c r="W15" s="19" t="str">
        <f t="shared" si="18"/>
        <v>2</v>
      </c>
      <c r="X15" s="17" t="s">
        <v>12</v>
      </c>
      <c r="Y15" s="18" t="s">
        <v>88</v>
      </c>
      <c r="Z15" s="19" t="str">
        <f t="shared" si="19"/>
        <v>2</v>
      </c>
      <c r="AA15" s="17" t="s">
        <v>88</v>
      </c>
      <c r="AB15" s="18" t="s">
        <v>89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91</v>
      </c>
      <c r="D17" s="18" t="s">
        <v>12</v>
      </c>
      <c r="E17" s="19" t="str">
        <f t="shared" si="12"/>
        <v>2</v>
      </c>
      <c r="F17" s="17" t="s">
        <v>89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88</v>
      </c>
      <c r="M17" s="18" t="s">
        <v>88</v>
      </c>
      <c r="N17" s="19">
        <f t="shared" si="15"/>
        <v>0</v>
      </c>
      <c r="O17" s="17" t="s">
        <v>12</v>
      </c>
      <c r="P17" s="18" t="s">
        <v>89</v>
      </c>
      <c r="Q17" s="19">
        <f t="shared" si="16"/>
        <v>0</v>
      </c>
      <c r="R17" s="17" t="s">
        <v>89</v>
      </c>
      <c r="S17" s="18" t="s">
        <v>89</v>
      </c>
      <c r="T17" s="19">
        <f t="shared" si="17"/>
        <v>0</v>
      </c>
      <c r="U17" s="17" t="s">
        <v>88</v>
      </c>
      <c r="V17" s="18" t="s">
        <v>12</v>
      </c>
      <c r="W17" s="19" t="str">
        <f t="shared" si="18"/>
        <v>3</v>
      </c>
      <c r="X17" s="17" t="s">
        <v>89</v>
      </c>
      <c r="Y17" s="18" t="s">
        <v>89</v>
      </c>
      <c r="Z17" s="19">
        <f t="shared" si="19"/>
        <v>0</v>
      </c>
      <c r="AA17" s="17" t="s">
        <v>12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89</v>
      </c>
      <c r="E18" s="19" t="str">
        <f t="shared" si="12"/>
        <v>2</v>
      </c>
      <c r="F18" s="17" t="s">
        <v>88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>
        <f t="shared" si="14"/>
        <v>0</v>
      </c>
      <c r="L18" s="17" t="s">
        <v>12</v>
      </c>
      <c r="M18" s="18" t="s">
        <v>88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88</v>
      </c>
      <c r="S18" s="18" t="s">
        <v>88</v>
      </c>
      <c r="T18" s="19">
        <f t="shared" si="17"/>
        <v>0</v>
      </c>
      <c r="U18" s="17" t="s">
        <v>88</v>
      </c>
      <c r="V18" s="18" t="s">
        <v>88</v>
      </c>
      <c r="W18" s="19">
        <f t="shared" si="18"/>
        <v>0</v>
      </c>
      <c r="X18" s="17" t="s">
        <v>89</v>
      </c>
      <c r="Y18" s="18" t="s">
        <v>88</v>
      </c>
      <c r="Z18" s="19">
        <f t="shared" si="19"/>
        <v>0</v>
      </c>
      <c r="AA18" s="17" t="s">
        <v>89</v>
      </c>
      <c r="AB18" s="18" t="s">
        <v>88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88</v>
      </c>
      <c r="D20" s="18" t="s">
        <v>89</v>
      </c>
      <c r="E20" s="19" t="str">
        <f t="shared" si="12"/>
        <v>3</v>
      </c>
      <c r="F20" s="17" t="s">
        <v>89</v>
      </c>
      <c r="G20" s="18" t="s">
        <v>12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 t="str">
        <f t="shared" si="15"/>
        <v>2</v>
      </c>
      <c r="O20" s="17" t="s">
        <v>12</v>
      </c>
      <c r="P20" s="18" t="s">
        <v>88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89</v>
      </c>
      <c r="V20" s="18" t="s">
        <v>88</v>
      </c>
      <c r="W20" s="19" t="str">
        <f t="shared" si="18"/>
        <v>3</v>
      </c>
      <c r="X20" s="17" t="s">
        <v>88</v>
      </c>
      <c r="Y20" s="18" t="s">
        <v>12</v>
      </c>
      <c r="Z20" s="19">
        <f t="shared" si="19"/>
        <v>0</v>
      </c>
      <c r="AA20" s="17" t="s">
        <v>88</v>
      </c>
      <c r="AB20" s="18" t="s">
        <v>89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88</v>
      </c>
      <c r="E21" s="19" t="str">
        <f t="shared" si="12"/>
        <v>2</v>
      </c>
      <c r="F21" s="17" t="s">
        <v>88</v>
      </c>
      <c r="G21" s="18" t="s">
        <v>12</v>
      </c>
      <c r="H21" s="19">
        <f t="shared" si="13"/>
        <v>0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88</v>
      </c>
      <c r="Q21" s="19" t="str">
        <f t="shared" si="16"/>
        <v>3</v>
      </c>
      <c r="R21" s="17" t="s">
        <v>88</v>
      </c>
      <c r="S21" s="18" t="s">
        <v>12</v>
      </c>
      <c r="T21" s="19">
        <f t="shared" si="17"/>
        <v>0</v>
      </c>
      <c r="U21" s="17" t="s">
        <v>88</v>
      </c>
      <c r="V21" s="18" t="s">
        <v>12</v>
      </c>
      <c r="W21" s="19" t="str">
        <f t="shared" si="18"/>
        <v>3</v>
      </c>
      <c r="X21" s="17" t="s">
        <v>12</v>
      </c>
      <c r="Y21" s="18" t="s">
        <v>88</v>
      </c>
      <c r="Z21" s="19" t="str">
        <f t="shared" si="19"/>
        <v>2</v>
      </c>
      <c r="AA21" s="17" t="s">
        <v>88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89</v>
      </c>
      <c r="E22" s="19" t="str">
        <f t="shared" si="12"/>
        <v>2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12</v>
      </c>
      <c r="M22" s="18" t="s">
        <v>89</v>
      </c>
      <c r="N22" s="19">
        <f t="shared" si="15"/>
        <v>0</v>
      </c>
      <c r="O22" s="17" t="s">
        <v>12</v>
      </c>
      <c r="P22" s="18" t="s">
        <v>89</v>
      </c>
      <c r="Q22" s="19">
        <f t="shared" si="16"/>
        <v>0</v>
      </c>
      <c r="R22" s="17" t="s">
        <v>12</v>
      </c>
      <c r="S22" s="18" t="s">
        <v>89</v>
      </c>
      <c r="T22" s="19" t="str">
        <f t="shared" si="17"/>
        <v>5</v>
      </c>
      <c r="U22" s="17" t="s">
        <v>88</v>
      </c>
      <c r="V22" s="18" t="s">
        <v>88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2</v>
      </c>
      <c r="AA22" s="17" t="s">
        <v>88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2</v>
      </c>
      <c r="D23" s="18" t="s">
        <v>89</v>
      </c>
      <c r="E23" s="19" t="str">
        <f t="shared" si="12"/>
        <v>2</v>
      </c>
      <c r="F23" s="17" t="s">
        <v>88</v>
      </c>
      <c r="G23" s="18" t="s">
        <v>12</v>
      </c>
      <c r="H23" s="19">
        <f t="shared" si="13"/>
        <v>0</v>
      </c>
      <c r="I23" s="17" t="s">
        <v>88</v>
      </c>
      <c r="J23" s="18" t="s">
        <v>12</v>
      </c>
      <c r="K23" s="19">
        <f t="shared" si="14"/>
        <v>0</v>
      </c>
      <c r="L23" s="17" t="s">
        <v>2</v>
      </c>
      <c r="M23" s="18" t="s">
        <v>88</v>
      </c>
      <c r="N23" s="19">
        <f t="shared" si="15"/>
        <v>0</v>
      </c>
      <c r="O23" s="17" t="s">
        <v>88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88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88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88</v>
      </c>
      <c r="E24" s="19" t="str">
        <f t="shared" si="12"/>
        <v>2</v>
      </c>
      <c r="F24" s="17" t="s">
        <v>91</v>
      </c>
      <c r="G24" s="18" t="s">
        <v>88</v>
      </c>
      <c r="H24" s="19" t="str">
        <f t="shared" si="13"/>
        <v>2</v>
      </c>
      <c r="I24" s="17" t="s">
        <v>88</v>
      </c>
      <c r="J24" s="18" t="s">
        <v>12</v>
      </c>
      <c r="K24" s="19">
        <f t="shared" si="14"/>
        <v>0</v>
      </c>
      <c r="L24" s="17" t="s">
        <v>12</v>
      </c>
      <c r="M24" s="18" t="s">
        <v>88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88</v>
      </c>
      <c r="V24" s="18" t="s">
        <v>2</v>
      </c>
      <c r="W24" s="19" t="str">
        <f t="shared" si="18"/>
        <v>2</v>
      </c>
      <c r="X24" s="17" t="s">
        <v>12</v>
      </c>
      <c r="Y24" s="18" t="s">
        <v>88</v>
      </c>
      <c r="Z24" s="19" t="str">
        <f t="shared" si="19"/>
        <v>2</v>
      </c>
      <c r="AA24" s="17" t="s">
        <v>88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9" priority="6">
      <formula>($AG8&gt;40)</formula>
    </cfRule>
  </conditionalFormatting>
  <conditionalFormatting sqref="C4 I4 O4 R4 U4 X4 AA4 C6 F6 I6 L6 O6 R6 AA6">
    <cfRule type="cellIs" dxfId="108" priority="3" operator="equal">
      <formula>"Schalke 04"</formula>
    </cfRule>
  </conditionalFormatting>
  <conditionalFormatting sqref="F4 L4 U6 X6">
    <cfRule type="cellIs" dxfId="107" priority="2" operator="equal">
      <formula>"Schalke 04"</formula>
    </cfRule>
  </conditionalFormatting>
  <conditionalFormatting sqref="AG1:AG26 AG28:AG1048576">
    <cfRule type="top10" dxfId="106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28</v>
      </c>
      <c r="B4" s="16"/>
      <c r="C4" s="16" t="s">
        <v>11</v>
      </c>
      <c r="F4" s="16" t="s">
        <v>67</v>
      </c>
      <c r="I4" s="16" t="s">
        <v>74</v>
      </c>
      <c r="L4" s="16" t="s">
        <v>75</v>
      </c>
      <c r="O4" s="16" t="s">
        <v>76</v>
      </c>
      <c r="R4" s="16" t="s">
        <v>77</v>
      </c>
      <c r="U4" s="16" t="s">
        <v>80</v>
      </c>
      <c r="X4" s="16" t="s">
        <v>83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86</v>
      </c>
      <c r="I6" s="16" t="s">
        <v>72</v>
      </c>
      <c r="L6" s="16" t="s">
        <v>79</v>
      </c>
      <c r="O6" s="16" t="s">
        <v>82</v>
      </c>
      <c r="R6" s="16" t="s">
        <v>85</v>
      </c>
      <c r="U6" s="16" t="s">
        <v>78</v>
      </c>
      <c r="X6" s="16" t="s">
        <v>73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89</v>
      </c>
      <c r="E7" s="69" t="s">
        <v>1</v>
      </c>
      <c r="F7" s="68" t="s">
        <v>13</v>
      </c>
      <c r="G7" s="68" t="s">
        <v>88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2</v>
      </c>
      <c r="S7" s="68" t="s">
        <v>12</v>
      </c>
      <c r="T7" s="69" t="s">
        <v>1</v>
      </c>
      <c r="U7" s="68" t="s">
        <v>91</v>
      </c>
      <c r="V7" s="68" t="s">
        <v>88</v>
      </c>
      <c r="W7" s="69" t="s">
        <v>1</v>
      </c>
      <c r="X7" s="68" t="s">
        <v>89</v>
      </c>
      <c r="Y7" s="68" t="s">
        <v>13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88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88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89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88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88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88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88</v>
      </c>
      <c r="E10" s="77">
        <f t="shared" si="11"/>
        <v>8</v>
      </c>
      <c r="F10" s="17" t="s">
        <v>2</v>
      </c>
      <c r="G10" s="18" t="s">
        <v>88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88</v>
      </c>
      <c r="M10" s="18" t="s">
        <v>2</v>
      </c>
      <c r="N10" s="19">
        <f t="shared" si="14"/>
        <v>0</v>
      </c>
      <c r="O10" s="17" t="s">
        <v>88</v>
      </c>
      <c r="P10" s="18" t="s">
        <v>88</v>
      </c>
      <c r="Q10" s="19" t="str">
        <f t="shared" si="15"/>
        <v>3</v>
      </c>
      <c r="R10" s="17" t="s">
        <v>88</v>
      </c>
      <c r="S10" s="18" t="s">
        <v>89</v>
      </c>
      <c r="T10" s="19" t="str">
        <f t="shared" si="16"/>
        <v>3</v>
      </c>
      <c r="U10" s="17" t="s">
        <v>88</v>
      </c>
      <c r="V10" s="18" t="s">
        <v>12</v>
      </c>
      <c r="W10" s="19">
        <f t="shared" si="17"/>
        <v>0</v>
      </c>
      <c r="X10" s="17" t="s">
        <v>88</v>
      </c>
      <c r="Y10" s="18" t="s">
        <v>2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77">
        <f t="shared" si="11"/>
        <v>8</v>
      </c>
      <c r="F11" s="17" t="s">
        <v>12</v>
      </c>
      <c r="G11" s="18" t="s">
        <v>89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88</v>
      </c>
      <c r="T11" s="19" t="str">
        <f t="shared" si="16"/>
        <v>3</v>
      </c>
      <c r="U11" s="17" t="s">
        <v>88</v>
      </c>
      <c r="V11" s="18" t="s">
        <v>12</v>
      </c>
      <c r="W11" s="19">
        <f t="shared" si="17"/>
        <v>0</v>
      </c>
      <c r="X11" s="17" t="s">
        <v>89</v>
      </c>
      <c r="Y11" s="18" t="s">
        <v>88</v>
      </c>
      <c r="Z11" s="19" t="str">
        <f t="shared" si="18"/>
        <v>2</v>
      </c>
      <c r="AA11" s="17" t="s">
        <v>89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77">
        <f t="shared" si="11"/>
        <v>8</v>
      </c>
      <c r="F12" s="17" t="s">
        <v>2</v>
      </c>
      <c r="G12" s="18" t="s">
        <v>88</v>
      </c>
      <c r="H12" s="19" t="str">
        <f t="shared" si="12"/>
        <v>2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88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88</v>
      </c>
      <c r="Y12" s="18" t="s">
        <v>12</v>
      </c>
      <c r="Z12" s="19" t="str">
        <f t="shared" si="18"/>
        <v>2</v>
      </c>
      <c r="AA12" s="17" t="s">
        <v>88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Lola04</v>
      </c>
      <c r="C13" s="17" t="s">
        <v>13</v>
      </c>
      <c r="D13" s="18" t="s">
        <v>12</v>
      </c>
      <c r="E13" s="7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2</v>
      </c>
      <c r="M13" s="18" t="s">
        <v>88</v>
      </c>
      <c r="N13" s="19" t="str">
        <f t="shared" si="14"/>
        <v>2</v>
      </c>
      <c r="O13" s="17" t="s">
        <v>12</v>
      </c>
      <c r="P13" s="18" t="s">
        <v>89</v>
      </c>
      <c r="Q13" s="19">
        <f t="shared" si="15"/>
        <v>0</v>
      </c>
      <c r="R13" s="17" t="s">
        <v>2</v>
      </c>
      <c r="S13" s="18" t="s">
        <v>88</v>
      </c>
      <c r="T13" s="19" t="str">
        <f t="shared" si="16"/>
        <v>2</v>
      </c>
      <c r="U13" s="17" t="s">
        <v>88</v>
      </c>
      <c r="V13" s="18" t="s">
        <v>89</v>
      </c>
      <c r="W13" s="19" t="str">
        <f t="shared" si="17"/>
        <v>2</v>
      </c>
      <c r="X13" s="17" t="s">
        <v>12</v>
      </c>
      <c r="Y13" s="18" t="s">
        <v>89</v>
      </c>
      <c r="Z13" s="19">
        <f t="shared" si="18"/>
        <v>0</v>
      </c>
      <c r="AA13" s="17" t="s">
        <v>88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88</v>
      </c>
      <c r="E14" s="7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88</v>
      </c>
      <c r="K14" s="19">
        <f t="shared" si="13"/>
        <v>0</v>
      </c>
      <c r="L14" s="17" t="s">
        <v>88</v>
      </c>
      <c r="M14" s="18" t="s">
        <v>88</v>
      </c>
      <c r="N14" s="19">
        <f t="shared" si="14"/>
        <v>0</v>
      </c>
      <c r="O14" s="17" t="s">
        <v>2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3</v>
      </c>
      <c r="U14" s="17" t="s">
        <v>88</v>
      </c>
      <c r="V14" s="18" t="s">
        <v>89</v>
      </c>
      <c r="W14" s="19" t="str">
        <f t="shared" si="17"/>
        <v>2</v>
      </c>
      <c r="X14" s="17" t="s">
        <v>12</v>
      </c>
      <c r="Y14" s="18" t="s">
        <v>88</v>
      </c>
      <c r="Z14" s="19">
        <f t="shared" si="18"/>
        <v>0</v>
      </c>
      <c r="AA14" s="17" t="s">
        <v>88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89</v>
      </c>
      <c r="E15" s="77">
        <f t="shared" si="11"/>
        <v>8</v>
      </c>
      <c r="F15" s="17" t="s">
        <v>12</v>
      </c>
      <c r="G15" s="18" t="s">
        <v>89</v>
      </c>
      <c r="H15" s="19" t="str">
        <f t="shared" si="12"/>
        <v>2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12</v>
      </c>
      <c r="N15" s="19">
        <f t="shared" si="14"/>
        <v>0</v>
      </c>
      <c r="O15" s="17" t="s">
        <v>12</v>
      </c>
      <c r="P15" s="18" t="s">
        <v>89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 t="str">
        <f t="shared" si="17"/>
        <v>2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99</v>
      </c>
      <c r="D17" s="18" t="s">
        <v>13</v>
      </c>
      <c r="E17" s="77">
        <f t="shared" si="11"/>
        <v>8</v>
      </c>
      <c r="F17" s="17" t="s">
        <v>12</v>
      </c>
      <c r="G17" s="18" t="s">
        <v>88</v>
      </c>
      <c r="H17" s="19" t="str">
        <f t="shared" si="12"/>
        <v>2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89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88</v>
      </c>
      <c r="V17" s="18" t="s">
        <v>88</v>
      </c>
      <c r="W17" s="19">
        <f t="shared" si="17"/>
        <v>0</v>
      </c>
      <c r="X17" s="17" t="s">
        <v>12</v>
      </c>
      <c r="Y17" s="18" t="s">
        <v>88</v>
      </c>
      <c r="Z17" s="19">
        <f t="shared" si="18"/>
        <v>0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89</v>
      </c>
      <c r="E18" s="77">
        <f t="shared" si="11"/>
        <v>8</v>
      </c>
      <c r="F18" s="17" t="s">
        <v>12</v>
      </c>
      <c r="G18" s="18" t="s">
        <v>89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12</v>
      </c>
      <c r="Q18" s="19">
        <f t="shared" si="15"/>
        <v>0</v>
      </c>
      <c r="R18" s="17" t="s">
        <v>12</v>
      </c>
      <c r="S18" s="18" t="s">
        <v>89</v>
      </c>
      <c r="T18" s="19" t="str">
        <f t="shared" si="16"/>
        <v>2</v>
      </c>
      <c r="U18" s="17" t="s">
        <v>88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88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89</v>
      </c>
      <c r="E20" s="77">
        <f t="shared" si="11"/>
        <v>8</v>
      </c>
      <c r="F20" s="17" t="s">
        <v>88</v>
      </c>
      <c r="G20" s="18" t="s">
        <v>88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88</v>
      </c>
      <c r="N20" s="19">
        <f t="shared" si="14"/>
        <v>0</v>
      </c>
      <c r="O20" s="17" t="s">
        <v>88</v>
      </c>
      <c r="P20" s="18" t="s">
        <v>12</v>
      </c>
      <c r="Q20" s="19">
        <f t="shared" si="15"/>
        <v>0</v>
      </c>
      <c r="R20" s="17" t="s">
        <v>88</v>
      </c>
      <c r="S20" s="18" t="s">
        <v>89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88</v>
      </c>
      <c r="Z20" s="19">
        <f t="shared" si="18"/>
        <v>0</v>
      </c>
      <c r="AA20" s="17" t="s">
        <v>88</v>
      </c>
      <c r="AB20" s="18" t="s">
        <v>89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91</v>
      </c>
      <c r="D21" s="18" t="s">
        <v>88</v>
      </c>
      <c r="E21" s="77">
        <f t="shared" si="11"/>
        <v>8</v>
      </c>
      <c r="F21" s="17" t="s">
        <v>88</v>
      </c>
      <c r="G21" s="18" t="s">
        <v>12</v>
      </c>
      <c r="H21" s="19">
        <f t="shared" si="12"/>
        <v>0</v>
      </c>
      <c r="I21" s="17" t="s">
        <v>88</v>
      </c>
      <c r="J21" s="18" t="s">
        <v>88</v>
      </c>
      <c r="K21" s="19" t="str">
        <f t="shared" si="13"/>
        <v>3</v>
      </c>
      <c r="L21" s="17" t="s">
        <v>88</v>
      </c>
      <c r="M21" s="18" t="s">
        <v>12</v>
      </c>
      <c r="N21" s="19">
        <f t="shared" si="14"/>
        <v>0</v>
      </c>
      <c r="O21" s="17" t="s">
        <v>12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3</v>
      </c>
      <c r="U21" s="17" t="s">
        <v>88</v>
      </c>
      <c r="V21" s="18" t="s">
        <v>88</v>
      </c>
      <c r="W21" s="19">
        <f t="shared" si="17"/>
        <v>0</v>
      </c>
      <c r="X21" s="17" t="s">
        <v>88</v>
      </c>
      <c r="Y21" s="18" t="s">
        <v>2</v>
      </c>
      <c r="Z21" s="19" t="str">
        <f t="shared" si="18"/>
        <v>2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89</v>
      </c>
      <c r="E22" s="77">
        <f t="shared" si="11"/>
        <v>8</v>
      </c>
      <c r="F22" s="17" t="s">
        <v>12</v>
      </c>
      <c r="G22" s="18" t="s">
        <v>88</v>
      </c>
      <c r="H22" s="19" t="str">
        <f t="shared" si="12"/>
        <v>2</v>
      </c>
      <c r="I22" s="17" t="s">
        <v>88</v>
      </c>
      <c r="J22" s="18" t="s">
        <v>88</v>
      </c>
      <c r="K22" s="19" t="str">
        <f t="shared" si="13"/>
        <v>3</v>
      </c>
      <c r="L22" s="17" t="s">
        <v>89</v>
      </c>
      <c r="M22" s="18" t="s">
        <v>12</v>
      </c>
      <c r="N22" s="19">
        <f t="shared" si="14"/>
        <v>0</v>
      </c>
      <c r="O22" s="17" t="s">
        <v>12</v>
      </c>
      <c r="P22" s="18" t="s">
        <v>88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12</v>
      </c>
      <c r="Z22" s="19" t="str">
        <f t="shared" si="18"/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89</v>
      </c>
      <c r="E23" s="77">
        <f t="shared" si="11"/>
        <v>8</v>
      </c>
      <c r="F23" s="17" t="s">
        <v>88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88</v>
      </c>
      <c r="M23" s="18" t="s">
        <v>89</v>
      </c>
      <c r="N23" s="19" t="str">
        <f t="shared" si="14"/>
        <v>5</v>
      </c>
      <c r="O23" s="17" t="s">
        <v>12</v>
      </c>
      <c r="P23" s="18" t="s">
        <v>88</v>
      </c>
      <c r="Q23" s="19">
        <f t="shared" si="15"/>
        <v>0</v>
      </c>
      <c r="R23" s="17" t="s">
        <v>12</v>
      </c>
      <c r="S23" s="18" t="s">
        <v>88</v>
      </c>
      <c r="T23" s="19" t="str">
        <f t="shared" si="16"/>
        <v>3</v>
      </c>
      <c r="U23" s="17" t="s">
        <v>88</v>
      </c>
      <c r="V23" s="18" t="s">
        <v>89</v>
      </c>
      <c r="W23" s="19" t="str">
        <f t="shared" si="17"/>
        <v>2</v>
      </c>
      <c r="X23" s="17" t="s">
        <v>88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88</v>
      </c>
      <c r="E24" s="77">
        <f t="shared" si="11"/>
        <v>8</v>
      </c>
      <c r="F24" s="17" t="s">
        <v>88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88</v>
      </c>
      <c r="T24" s="19" t="str">
        <f t="shared" si="16"/>
        <v>3</v>
      </c>
      <c r="U24" s="17" t="s">
        <v>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4" priority="4">
      <formula>($AG8&gt;40)</formula>
    </cfRule>
  </conditionalFormatting>
  <conditionalFormatting sqref="C4 I4 L4 O4 U4 X4 F6 I6 L6 O6 R6 AA6">
    <cfRule type="cellIs" dxfId="103" priority="3" operator="equal">
      <formula>"Schalke 04"</formula>
    </cfRule>
  </conditionalFormatting>
  <conditionalFormatting sqref="F4 R4 AA4 C6 U6 X6">
    <cfRule type="cellIs" dxfId="102" priority="2" operator="equal">
      <formula>"Schalke 04"</formula>
    </cfRule>
  </conditionalFormatting>
  <conditionalFormatting sqref="AG1:AG26 AG28:AG1048576">
    <cfRule type="top10" dxfId="101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79</v>
      </c>
      <c r="F4" s="16" t="s">
        <v>85</v>
      </c>
      <c r="I4" s="16" t="s">
        <v>72</v>
      </c>
      <c r="L4" s="16" t="s">
        <v>78</v>
      </c>
      <c r="O4" s="16" t="s">
        <v>81</v>
      </c>
      <c r="R4" s="16" t="s">
        <v>87</v>
      </c>
      <c r="U4" s="16" t="s">
        <v>73</v>
      </c>
      <c r="X4" s="16" t="s">
        <v>82</v>
      </c>
      <c r="AA4" s="16" t="s">
        <v>86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84</v>
      </c>
      <c r="I6" s="16" t="s">
        <v>75</v>
      </c>
      <c r="L6" s="16" t="s">
        <v>67</v>
      </c>
      <c r="O6" s="16" t="s">
        <v>80</v>
      </c>
      <c r="R6" s="16" t="s">
        <v>74</v>
      </c>
      <c r="U6" s="16" t="s">
        <v>77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88</v>
      </c>
      <c r="G7" s="68" t="s">
        <v>2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88</v>
      </c>
      <c r="M7" s="68" t="s">
        <v>12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88</v>
      </c>
      <c r="T7" s="69" t="s">
        <v>1</v>
      </c>
      <c r="U7" s="68" t="s">
        <v>89</v>
      </c>
      <c r="V7" s="68" t="s">
        <v>88</v>
      </c>
      <c r="W7" s="69" t="s">
        <v>1</v>
      </c>
      <c r="X7" s="68" t="s">
        <v>89</v>
      </c>
      <c r="Y7" s="68" t="s">
        <v>12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88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89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91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88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89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89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88</v>
      </c>
      <c r="D10" s="18" t="s">
        <v>88</v>
      </c>
      <c r="E10" s="19" t="str">
        <f t="shared" si="11"/>
        <v>3</v>
      </c>
      <c r="F10" s="17" t="s">
        <v>88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88</v>
      </c>
      <c r="M10" s="18" t="s">
        <v>89</v>
      </c>
      <c r="N10" s="19">
        <f t="shared" si="14"/>
        <v>0</v>
      </c>
      <c r="O10" s="17" t="s">
        <v>88</v>
      </c>
      <c r="P10" s="18" t="s">
        <v>88</v>
      </c>
      <c r="Q10" s="19" t="str">
        <f t="shared" si="15"/>
        <v>5</v>
      </c>
      <c r="R10" s="17" t="s">
        <v>88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88</v>
      </c>
      <c r="Y10" s="18" t="s">
        <v>88</v>
      </c>
      <c r="Z10" s="19">
        <f t="shared" si="18"/>
        <v>0</v>
      </c>
      <c r="AA10" s="17" t="s">
        <v>88</v>
      </c>
      <c r="AB10" s="18" t="s">
        <v>89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12</v>
      </c>
      <c r="G11" s="18" t="s">
        <v>89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 t="str">
        <f t="shared" si="14"/>
        <v>5</v>
      </c>
      <c r="O11" s="17" t="s">
        <v>12</v>
      </c>
      <c r="P11" s="18" t="s">
        <v>88</v>
      </c>
      <c r="Q11" s="19">
        <f t="shared" si="15"/>
        <v>0</v>
      </c>
      <c r="R11" s="17" t="s">
        <v>88</v>
      </c>
      <c r="S11" s="18" t="s">
        <v>2</v>
      </c>
      <c r="T11" s="19">
        <f t="shared" si="16"/>
        <v>0</v>
      </c>
      <c r="U11" s="17" t="s">
        <v>88</v>
      </c>
      <c r="V11" s="18" t="s">
        <v>12</v>
      </c>
      <c r="W11" s="19" t="str">
        <f t="shared" si="17"/>
        <v>3</v>
      </c>
      <c r="X11" s="17" t="s">
        <v>88</v>
      </c>
      <c r="Y11" s="18" t="s">
        <v>12</v>
      </c>
      <c r="Z11" s="19">
        <f t="shared" si="18"/>
        <v>8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19">
        <f t="shared" si="11"/>
        <v>0</v>
      </c>
      <c r="F12" s="17" t="s">
        <v>2</v>
      </c>
      <c r="G12" s="18" t="s">
        <v>88</v>
      </c>
      <c r="H12" s="19">
        <f t="shared" si="12"/>
        <v>0</v>
      </c>
      <c r="I12" s="17" t="s">
        <v>2</v>
      </c>
      <c r="J12" s="18" t="s">
        <v>88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8</v>
      </c>
      <c r="AA12" s="17" t="s">
        <v>88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91</v>
      </c>
      <c r="N13" s="19" t="str">
        <f t="shared" si="14"/>
        <v>2</v>
      </c>
      <c r="O13" s="17" t="s">
        <v>88</v>
      </c>
      <c r="P13" s="18" t="s">
        <v>88</v>
      </c>
      <c r="Q13" s="19" t="str">
        <f t="shared" si="15"/>
        <v>5</v>
      </c>
      <c r="R13" s="17" t="s">
        <v>89</v>
      </c>
      <c r="S13" s="18" t="s">
        <v>2</v>
      </c>
      <c r="T13" s="19">
        <f t="shared" si="16"/>
        <v>0</v>
      </c>
      <c r="U13" s="17" t="s">
        <v>12</v>
      </c>
      <c r="V13" s="18" t="s">
        <v>88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1"/>
        <v>0</v>
      </c>
      <c r="F14" s="17" t="s">
        <v>2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88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12</v>
      </c>
      <c r="M15" s="18" t="s">
        <v>88</v>
      </c>
      <c r="N15" s="19">
        <f t="shared" si="14"/>
        <v>0</v>
      </c>
      <c r="O15" s="17" t="s">
        <v>12</v>
      </c>
      <c r="P15" s="18" t="s">
        <v>88</v>
      </c>
      <c r="Q15" s="19">
        <f t="shared" si="15"/>
        <v>0</v>
      </c>
      <c r="R15" s="17" t="s">
        <v>89</v>
      </c>
      <c r="S15" s="18" t="s">
        <v>12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89</v>
      </c>
      <c r="Y15" s="18" t="s">
        <v>12</v>
      </c>
      <c r="Z15" s="19">
        <f t="shared" si="18"/>
        <v>20</v>
      </c>
      <c r="AA15" s="17" t="s">
        <v>88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88</v>
      </c>
      <c r="E17" s="19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2</v>
      </c>
      <c r="J17" s="18" t="s">
        <v>88</v>
      </c>
      <c r="K17" s="19">
        <f t="shared" si="13"/>
        <v>0</v>
      </c>
      <c r="L17" s="17" t="s">
        <v>88</v>
      </c>
      <c r="M17" s="18" t="s">
        <v>88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89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88</v>
      </c>
      <c r="Y17" s="18" t="s">
        <v>2</v>
      </c>
      <c r="Z17" s="19">
        <f t="shared" si="18"/>
        <v>12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88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>
        <f t="shared" si="12"/>
        <v>0</v>
      </c>
      <c r="I20" s="17" t="s">
        <v>2</v>
      </c>
      <c r="J20" s="18" t="s">
        <v>89</v>
      </c>
      <c r="K20" s="19">
        <f t="shared" si="13"/>
        <v>0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88</v>
      </c>
      <c r="Q20" s="19">
        <f t="shared" si="15"/>
        <v>0</v>
      </c>
      <c r="R20" s="17" t="s">
        <v>89</v>
      </c>
      <c r="S20" s="18" t="s">
        <v>12</v>
      </c>
      <c r="T20" s="19">
        <f t="shared" si="16"/>
        <v>0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88</v>
      </c>
      <c r="Z20" s="19">
        <f t="shared" si="18"/>
        <v>8</v>
      </c>
      <c r="AA20" s="17"/>
      <c r="AB20" s="18" t="s">
        <v>89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89</v>
      </c>
      <c r="K21" s="19">
        <f t="shared" si="13"/>
        <v>0</v>
      </c>
      <c r="L21" s="17" t="s">
        <v>12</v>
      </c>
      <c r="M21" s="18" t="s">
        <v>88</v>
      </c>
      <c r="N21" s="19">
        <f t="shared" si="14"/>
        <v>0</v>
      </c>
      <c r="O21" s="17" t="s">
        <v>88</v>
      </c>
      <c r="P21" s="18" t="s">
        <v>12</v>
      </c>
      <c r="Q21" s="19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88</v>
      </c>
      <c r="V21" s="18" t="s">
        <v>88</v>
      </c>
      <c r="W21" s="19">
        <f t="shared" si="17"/>
        <v>0</v>
      </c>
      <c r="X21" s="17" t="s">
        <v>88</v>
      </c>
      <c r="Y21" s="18" t="s">
        <v>12</v>
      </c>
      <c r="Z21" s="19">
        <f t="shared" si="18"/>
        <v>8</v>
      </c>
      <c r="AA21" s="17" t="s">
        <v>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88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88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89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88</v>
      </c>
      <c r="M22" s="18" t="s">
        <v>88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89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88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88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88</v>
      </c>
      <c r="Y22" s="18" t="s">
        <v>2</v>
      </c>
      <c r="Z22" s="19">
        <f t="shared" si="18"/>
        <v>12</v>
      </c>
      <c r="AA22" s="17" t="s">
        <v>12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88</v>
      </c>
      <c r="D23" s="18" t="s">
        <v>89</v>
      </c>
      <c r="E23" s="19">
        <f t="shared" si="11"/>
        <v>0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88</v>
      </c>
      <c r="M23" s="18" t="s">
        <v>89</v>
      </c>
      <c r="N23" s="19">
        <f t="shared" si="14"/>
        <v>0</v>
      </c>
      <c r="O23" s="17" t="s">
        <v>12</v>
      </c>
      <c r="P23" s="18" t="s">
        <v>88</v>
      </c>
      <c r="Q23" s="19">
        <f t="shared" si="15"/>
        <v>0</v>
      </c>
      <c r="R23" s="17" t="s">
        <v>88</v>
      </c>
      <c r="S23" s="18" t="s">
        <v>12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89</v>
      </c>
      <c r="Y23" s="18" t="s">
        <v>88</v>
      </c>
      <c r="Z23" s="19">
        <f t="shared" si="18"/>
        <v>8</v>
      </c>
      <c r="AA23" s="17" t="s">
        <v>88</v>
      </c>
      <c r="AB23" s="18" t="s">
        <v>89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>
        <f t="shared" si="12"/>
        <v>0</v>
      </c>
      <c r="I24" s="17" t="s">
        <v>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5</v>
      </c>
      <c r="O24" s="17" t="s">
        <v>12</v>
      </c>
      <c r="P24" s="18" t="s">
        <v>88</v>
      </c>
      <c r="Q24" s="19">
        <f t="shared" si="15"/>
        <v>0</v>
      </c>
      <c r="R24" s="17" t="s">
        <v>88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88</v>
      </c>
      <c r="Y24" s="18" t="s">
        <v>12</v>
      </c>
      <c r="Z24" s="19">
        <f t="shared" si="18"/>
        <v>8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9" priority="9">
      <formula>($AG8&gt;40)</formula>
    </cfRule>
  </conditionalFormatting>
  <conditionalFormatting sqref="C4 F4 I4 L4 O4 R4 X4 AA4 C6 F6 I6 L6 O6 R6 U6 X6">
    <cfRule type="cellIs" dxfId="98" priority="3" operator="equal">
      <formula>"Schalke 04"</formula>
    </cfRule>
  </conditionalFormatting>
  <conditionalFormatting sqref="U4 AA6">
    <cfRule type="cellIs" dxfId="97" priority="2" operator="equal">
      <formula>"Schalke 04"</formula>
    </cfRule>
  </conditionalFormatting>
  <conditionalFormatting sqref="AG1:AG26 AG28:AG1048576">
    <cfRule type="top10" dxfId="96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11</v>
      </c>
      <c r="F4" s="16" t="s">
        <v>75</v>
      </c>
      <c r="I4" s="16" t="s">
        <v>67</v>
      </c>
      <c r="L4" s="16" t="s">
        <v>80</v>
      </c>
      <c r="O4" s="16" t="s">
        <v>83</v>
      </c>
      <c r="R4" s="16" t="s">
        <v>77</v>
      </c>
      <c r="U4" s="16" t="s">
        <v>74</v>
      </c>
      <c r="X4" s="16" t="s">
        <v>76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82</v>
      </c>
      <c r="I6" s="16" t="s">
        <v>87</v>
      </c>
      <c r="L6" s="16" t="s">
        <v>73</v>
      </c>
      <c r="O6" s="16" t="s">
        <v>72</v>
      </c>
      <c r="R6" s="16" t="s">
        <v>79</v>
      </c>
      <c r="U6" s="16" t="s">
        <v>85</v>
      </c>
      <c r="X6" s="16" t="s">
        <v>86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88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88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88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88</v>
      </c>
      <c r="E10" s="19">
        <f t="shared" si="12"/>
        <v>0</v>
      </c>
      <c r="F10" s="17" t="s">
        <v>88</v>
      </c>
      <c r="G10" s="18" t="s">
        <v>89</v>
      </c>
      <c r="H10" s="19" t="str">
        <f t="shared" si="13"/>
        <v>2</v>
      </c>
      <c r="I10" s="17" t="s">
        <v>88</v>
      </c>
      <c r="J10" s="18" t="s">
        <v>89</v>
      </c>
      <c r="K10" s="19">
        <f t="shared" si="14"/>
        <v>0</v>
      </c>
      <c r="L10" s="17" t="s">
        <v>88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88</v>
      </c>
      <c r="S10" s="18" t="s">
        <v>88</v>
      </c>
      <c r="T10" s="19">
        <f t="shared" si="17"/>
        <v>0</v>
      </c>
      <c r="U10" s="17" t="s">
        <v>2</v>
      </c>
      <c r="V10" s="18" t="s">
        <v>88</v>
      </c>
      <c r="W10" s="19">
        <f t="shared" si="18"/>
        <v>0</v>
      </c>
      <c r="X10" s="17" t="s">
        <v>88</v>
      </c>
      <c r="Y10" s="18" t="s">
        <v>88</v>
      </c>
      <c r="Z10" s="19">
        <f t="shared" si="19"/>
        <v>0</v>
      </c>
      <c r="AA10" s="17" t="s">
        <v>89</v>
      </c>
      <c r="AB10" s="18" t="s">
        <v>89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88</v>
      </c>
      <c r="E11" s="19">
        <f t="shared" si="12"/>
        <v>0</v>
      </c>
      <c r="F11" s="17" t="s">
        <v>12</v>
      </c>
      <c r="G11" s="18" t="s">
        <v>88</v>
      </c>
      <c r="H11" s="19" t="str">
        <f t="shared" si="13"/>
        <v>2</v>
      </c>
      <c r="I11" s="17" t="s">
        <v>12</v>
      </c>
      <c r="J11" s="18" t="s">
        <v>89</v>
      </c>
      <c r="K11" s="19">
        <f t="shared" si="14"/>
        <v>0</v>
      </c>
      <c r="L11" s="17" t="s">
        <v>88</v>
      </c>
      <c r="M11" s="18" t="s">
        <v>12</v>
      </c>
      <c r="N11" s="19" t="str">
        <f t="shared" si="15"/>
        <v>3</v>
      </c>
      <c r="O11" s="17" t="s">
        <v>12</v>
      </c>
      <c r="P11" s="18" t="s">
        <v>88</v>
      </c>
      <c r="Q11" s="19">
        <f t="shared" si="16"/>
        <v>0</v>
      </c>
      <c r="R11" s="17" t="s">
        <v>12</v>
      </c>
      <c r="S11" s="18" t="s">
        <v>88</v>
      </c>
      <c r="T11" s="19" t="str">
        <f t="shared" si="17"/>
        <v>2</v>
      </c>
      <c r="U11" s="17" t="s">
        <v>12</v>
      </c>
      <c r="V11" s="18" t="s">
        <v>88</v>
      </c>
      <c r="W11" s="19">
        <f t="shared" si="18"/>
        <v>0</v>
      </c>
      <c r="X11" s="17" t="s">
        <v>88</v>
      </c>
      <c r="Y11" s="18" t="s">
        <v>12</v>
      </c>
      <c r="Z11" s="19">
        <f t="shared" si="19"/>
        <v>0</v>
      </c>
      <c r="AA11" s="17" t="s">
        <v>88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88</v>
      </c>
      <c r="E12" s="19">
        <f t="shared" si="12"/>
        <v>0</v>
      </c>
      <c r="F12" s="17" t="s">
        <v>12</v>
      </c>
      <c r="G12" s="18" t="s">
        <v>88</v>
      </c>
      <c r="H12" s="19" t="str">
        <f t="shared" si="13"/>
        <v>2</v>
      </c>
      <c r="I12" s="17" t="s">
        <v>2</v>
      </c>
      <c r="J12" s="18" t="s">
        <v>88</v>
      </c>
      <c r="K12" s="19">
        <f t="shared" si="14"/>
        <v>0</v>
      </c>
      <c r="L12" s="17" t="s">
        <v>88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88</v>
      </c>
      <c r="W12" s="19">
        <f t="shared" si="18"/>
        <v>0</v>
      </c>
      <c r="X12" s="17" t="s">
        <v>12</v>
      </c>
      <c r="Y12" s="18" t="s">
        <v>88</v>
      </c>
      <c r="Z12" s="19" t="str">
        <f t="shared" si="19"/>
        <v>3</v>
      </c>
      <c r="AA12" s="17" t="s">
        <v>88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78" t="str">
        <f>'13.Spieltag'!B13</f>
        <v>Lola04</v>
      </c>
      <c r="C13" s="17" t="s">
        <v>2</v>
      </c>
      <c r="D13" s="18" t="s">
        <v>88</v>
      </c>
      <c r="E13" s="19">
        <f t="shared" si="12"/>
        <v>0</v>
      </c>
      <c r="F13" s="17" t="s">
        <v>12</v>
      </c>
      <c r="G13" s="18" t="s">
        <v>89</v>
      </c>
      <c r="H13" s="19" t="str">
        <f t="shared" si="13"/>
        <v>2</v>
      </c>
      <c r="I13" s="17" t="s">
        <v>2</v>
      </c>
      <c r="J13" s="18" t="s">
        <v>89</v>
      </c>
      <c r="K13" s="19">
        <f t="shared" si="14"/>
        <v>0</v>
      </c>
      <c r="L13" s="17" t="s">
        <v>88</v>
      </c>
      <c r="M13" s="18" t="s">
        <v>12</v>
      </c>
      <c r="N13" s="19" t="str">
        <f t="shared" si="15"/>
        <v>3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88</v>
      </c>
      <c r="T13" s="19" t="str">
        <f t="shared" si="17"/>
        <v>2</v>
      </c>
      <c r="U13" s="17" t="s">
        <v>91</v>
      </c>
      <c r="V13" s="18" t="s">
        <v>89</v>
      </c>
      <c r="W13" s="19">
        <f t="shared" si="18"/>
        <v>0</v>
      </c>
      <c r="X13" s="17" t="s">
        <v>12</v>
      </c>
      <c r="Y13" s="18" t="s">
        <v>88</v>
      </c>
      <c r="Z13" s="19" t="str">
        <f t="shared" si="19"/>
        <v>3</v>
      </c>
      <c r="AA13" s="17" t="s">
        <v>88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2</v>
      </c>
      <c r="G14" s="18" t="s">
        <v>88</v>
      </c>
      <c r="H14" s="19" t="str">
        <f t="shared" si="13"/>
        <v>2</v>
      </c>
      <c r="I14" s="17" t="s">
        <v>2</v>
      </c>
      <c r="J14" s="18" t="s">
        <v>88</v>
      </c>
      <c r="K14" s="19">
        <f t="shared" si="14"/>
        <v>0</v>
      </c>
      <c r="L14" s="17" t="s">
        <v>88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88</v>
      </c>
      <c r="T14" s="19" t="str">
        <f t="shared" si="17"/>
        <v>2</v>
      </c>
      <c r="U14" s="17" t="s">
        <v>2</v>
      </c>
      <c r="V14" s="18" t="s">
        <v>88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88</v>
      </c>
      <c r="AB14" s="18" t="s">
        <v>89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12</v>
      </c>
      <c r="G15" s="18" t="s">
        <v>89</v>
      </c>
      <c r="H15" s="19" t="str">
        <f t="shared" si="13"/>
        <v>2</v>
      </c>
      <c r="I15" s="17" t="s">
        <v>12</v>
      </c>
      <c r="J15" s="18" t="s">
        <v>89</v>
      </c>
      <c r="K15" s="19">
        <f t="shared" si="14"/>
        <v>0</v>
      </c>
      <c r="L15" s="17" t="s">
        <v>12</v>
      </c>
      <c r="M15" s="18" t="s">
        <v>88</v>
      </c>
      <c r="N15" s="19">
        <f t="shared" si="15"/>
        <v>0</v>
      </c>
      <c r="O15" s="17" t="s">
        <v>88</v>
      </c>
      <c r="P15" s="18" t="s">
        <v>88</v>
      </c>
      <c r="Q15" s="19">
        <f t="shared" si="16"/>
        <v>0</v>
      </c>
      <c r="R15" s="17" t="s">
        <v>88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>
        <f t="shared" si="18"/>
        <v>0</v>
      </c>
      <c r="X15" s="17" t="s">
        <v>12</v>
      </c>
      <c r="Y15" s="18" t="s">
        <v>89</v>
      </c>
      <c r="Z15" s="19" t="str">
        <f t="shared" si="19"/>
        <v>2</v>
      </c>
      <c r="AA15" s="17" t="s">
        <v>12</v>
      </c>
      <c r="AB15" s="18" t="s">
        <v>88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88</v>
      </c>
      <c r="K17" s="19">
        <f t="shared" si="14"/>
        <v>0</v>
      </c>
      <c r="L17" s="17" t="s">
        <v>88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12</v>
      </c>
      <c r="S17" s="18" t="s">
        <v>88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88</v>
      </c>
      <c r="AB17" s="18" t="s">
        <v>89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89</v>
      </c>
      <c r="E18" s="19">
        <f t="shared" si="12"/>
        <v>0</v>
      </c>
      <c r="F18" s="17" t="s">
        <v>88</v>
      </c>
      <c r="G18" s="18" t="s">
        <v>12</v>
      </c>
      <c r="H18" s="19">
        <f t="shared" si="13"/>
        <v>0</v>
      </c>
      <c r="I18" s="17" t="s">
        <v>2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 t="str">
        <f t="shared" si="15"/>
        <v>3</v>
      </c>
      <c r="O18" s="17" t="s">
        <v>88</v>
      </c>
      <c r="P18" s="18" t="s">
        <v>12</v>
      </c>
      <c r="Q18" s="19" t="str">
        <f t="shared" si="16"/>
        <v>2</v>
      </c>
      <c r="R18" s="17" t="s">
        <v>88</v>
      </c>
      <c r="S18" s="18" t="s">
        <v>12</v>
      </c>
      <c r="T18" s="19">
        <f t="shared" si="17"/>
        <v>0</v>
      </c>
      <c r="U18" s="17" t="s">
        <v>2</v>
      </c>
      <c r="V18" s="18" t="s">
        <v>88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12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 t="str">
        <f t="shared" si="15"/>
        <v>3</v>
      </c>
      <c r="O20" s="17" t="s">
        <v>88</v>
      </c>
      <c r="P20" s="18" t="s">
        <v>12</v>
      </c>
      <c r="Q20" s="19" t="str">
        <f t="shared" si="16"/>
        <v>2</v>
      </c>
      <c r="R20" s="17" t="s">
        <v>89</v>
      </c>
      <c r="S20" s="18" t="s">
        <v>88</v>
      </c>
      <c r="T20" s="19">
        <f t="shared" si="17"/>
        <v>0</v>
      </c>
      <c r="U20" s="17" t="s">
        <v>2</v>
      </c>
      <c r="V20" s="18" t="s">
        <v>88</v>
      </c>
      <c r="W20" s="19">
        <f t="shared" si="18"/>
        <v>0</v>
      </c>
      <c r="X20" s="17" t="s">
        <v>88</v>
      </c>
      <c r="Y20" s="18" t="s">
        <v>89</v>
      </c>
      <c r="Z20" s="19" t="str">
        <f t="shared" si="19"/>
        <v>3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2"/>
        <v>0</v>
      </c>
      <c r="F21" s="17" t="s">
        <v>12</v>
      </c>
      <c r="G21" s="18" t="s">
        <v>88</v>
      </c>
      <c r="H21" s="19" t="str">
        <f t="shared" si="13"/>
        <v>2</v>
      </c>
      <c r="I21" s="17" t="s">
        <v>12</v>
      </c>
      <c r="J21" s="18" t="s">
        <v>89</v>
      </c>
      <c r="K21" s="19">
        <f t="shared" si="14"/>
        <v>0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12</v>
      </c>
      <c r="Q21" s="19" t="str">
        <f t="shared" si="16"/>
        <v>2</v>
      </c>
      <c r="R21" s="17" t="s">
        <v>88</v>
      </c>
      <c r="S21" s="18" t="s">
        <v>88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 t="str">
        <f t="shared" si="19"/>
        <v>3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89</v>
      </c>
      <c r="E22" s="19">
        <f t="shared" si="12"/>
        <v>0</v>
      </c>
      <c r="F22" s="17" t="s">
        <v>12</v>
      </c>
      <c r="G22" s="18" t="s">
        <v>89</v>
      </c>
      <c r="H22" s="19" t="str">
        <f t="shared" si="13"/>
        <v>2</v>
      </c>
      <c r="I22" s="17" t="s">
        <v>12</v>
      </c>
      <c r="J22" s="18" t="s">
        <v>89</v>
      </c>
      <c r="K22" s="19">
        <f t="shared" si="14"/>
        <v>0</v>
      </c>
      <c r="L22" s="17" t="s">
        <v>88</v>
      </c>
      <c r="M22" s="18" t="s">
        <v>88</v>
      </c>
      <c r="N22" s="19">
        <f t="shared" si="15"/>
        <v>0</v>
      </c>
      <c r="O22" s="17" t="s">
        <v>89</v>
      </c>
      <c r="P22" s="18" t="s">
        <v>12</v>
      </c>
      <c r="Q22" s="19" t="str">
        <f t="shared" si="16"/>
        <v>5</v>
      </c>
      <c r="R22" s="17" t="s">
        <v>12</v>
      </c>
      <c r="S22" s="18" t="s">
        <v>88</v>
      </c>
      <c r="T22" s="19" t="str">
        <f t="shared" si="17"/>
        <v>2</v>
      </c>
      <c r="U22" s="17" t="s">
        <v>2</v>
      </c>
      <c r="V22" s="18" t="s">
        <v>89</v>
      </c>
      <c r="W22" s="19">
        <f t="shared" si="18"/>
        <v>0</v>
      </c>
      <c r="X22" s="17" t="s">
        <v>12</v>
      </c>
      <c r="Y22" s="18" t="s">
        <v>88</v>
      </c>
      <c r="Z22" s="19" t="str">
        <f t="shared" si="19"/>
        <v>3</v>
      </c>
      <c r="AA22" s="17" t="s">
        <v>88</v>
      </c>
      <c r="AB22" s="18" t="s">
        <v>88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12</v>
      </c>
      <c r="D23" s="18" t="s">
        <v>89</v>
      </c>
      <c r="E23" s="19">
        <f t="shared" si="12"/>
        <v>0</v>
      </c>
      <c r="F23" s="17" t="s">
        <v>88</v>
      </c>
      <c r="G23" s="18" t="s">
        <v>89</v>
      </c>
      <c r="H23" s="19" t="str">
        <f t="shared" si="13"/>
        <v>2</v>
      </c>
      <c r="I23" s="17" t="s">
        <v>12</v>
      </c>
      <c r="J23" s="18" t="s">
        <v>89</v>
      </c>
      <c r="K23" s="19">
        <f t="shared" si="14"/>
        <v>0</v>
      </c>
      <c r="L23" s="17" t="s">
        <v>12</v>
      </c>
      <c r="M23" s="18" t="s">
        <v>88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88</v>
      </c>
      <c r="S23" s="18" t="s">
        <v>89</v>
      </c>
      <c r="T23" s="19" t="str">
        <f t="shared" si="17"/>
        <v>2</v>
      </c>
      <c r="U23" s="17" t="s">
        <v>12</v>
      </c>
      <c r="V23" s="18" t="s">
        <v>88</v>
      </c>
      <c r="W23" s="19">
        <f t="shared" si="18"/>
        <v>0</v>
      </c>
      <c r="X23" s="17" t="s">
        <v>12</v>
      </c>
      <c r="Y23" s="18" t="s">
        <v>89</v>
      </c>
      <c r="Z23" s="19" t="str">
        <f t="shared" si="19"/>
        <v>2</v>
      </c>
      <c r="AA23" s="17" t="s">
        <v>88</v>
      </c>
      <c r="AB23" s="18" t="s">
        <v>89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2"/>
        <v>0</v>
      </c>
      <c r="F24" s="17" t="s">
        <v>2</v>
      </c>
      <c r="G24" s="18" t="s">
        <v>88</v>
      </c>
      <c r="H24" s="19" t="str">
        <f t="shared" si="13"/>
        <v>2</v>
      </c>
      <c r="I24" s="17" t="s">
        <v>2</v>
      </c>
      <c r="J24" s="18" t="s">
        <v>88</v>
      </c>
      <c r="K24" s="19">
        <f t="shared" si="14"/>
        <v>0</v>
      </c>
      <c r="L24" s="17" t="s">
        <v>88</v>
      </c>
      <c r="M24" s="18" t="s">
        <v>12</v>
      </c>
      <c r="N24" s="19" t="str">
        <f t="shared" si="15"/>
        <v>3</v>
      </c>
      <c r="O24" s="17" t="s">
        <v>88</v>
      </c>
      <c r="P24" s="18" t="s">
        <v>2</v>
      </c>
      <c r="Q24" s="19" t="str">
        <f t="shared" si="16"/>
        <v>3</v>
      </c>
      <c r="R24" s="17" t="s">
        <v>12</v>
      </c>
      <c r="S24" s="18" t="s">
        <v>88</v>
      </c>
      <c r="T24" s="19" t="str">
        <f t="shared" si="17"/>
        <v>2</v>
      </c>
      <c r="U24" s="17" t="s">
        <v>91</v>
      </c>
      <c r="V24" s="18" t="s">
        <v>88</v>
      </c>
      <c r="W24" s="19">
        <f t="shared" si="18"/>
        <v>0</v>
      </c>
      <c r="X24" s="17" t="s">
        <v>12</v>
      </c>
      <c r="Y24" s="18" t="s">
        <v>88</v>
      </c>
      <c r="Z24" s="19" t="str">
        <f t="shared" si="19"/>
        <v>3</v>
      </c>
      <c r="AA24" s="17" t="s">
        <v>88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4" priority="4">
      <formula>($AG8&gt;40)</formula>
    </cfRule>
  </conditionalFormatting>
  <conditionalFormatting sqref="C4 F4 L4 O4 R4 U4 X4 C6 F6 I6 O6 R6 X6 AA6">
    <cfRule type="cellIs" dxfId="93" priority="3" operator="equal">
      <formula>"Schalke 04"</formula>
    </cfRule>
  </conditionalFormatting>
  <conditionalFormatting sqref="I4 AA4 L6 U6">
    <cfRule type="cellIs" dxfId="92" priority="2" operator="equal">
      <formula>"Schalke 04"</formula>
    </cfRule>
  </conditionalFormatting>
  <conditionalFormatting sqref="AG1:AG26 AG28:AG1048576">
    <cfRule type="top10" dxfId="91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0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N15" sqref="AN15"/>
      <selection pane="topRight" activeCell="AN15" sqref="AN15"/>
      <selection pane="bottomLeft" activeCell="AN15" sqref="AN15"/>
      <selection pane="bottomRight" activeCell="AU24" sqref="AU24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12</v>
      </c>
      <c r="J3" s="55">
        <f>'8.Spieltag'!$AG8</f>
        <v>2</v>
      </c>
      <c r="K3" s="55">
        <f>'9.Spieltag'!$AG8</f>
        <v>18</v>
      </c>
      <c r="L3" s="55">
        <f>'10.Spieltag'!$AG8</f>
        <v>10</v>
      </c>
      <c r="M3" s="55">
        <f>'11.Spieltag'!$AG8</f>
        <v>12</v>
      </c>
      <c r="N3" s="55">
        <f>'12.Spieltag'!$AG8</f>
        <v>29</v>
      </c>
      <c r="O3" s="55">
        <f>'13.Spieltag'!$AG8</f>
        <v>13</v>
      </c>
      <c r="P3" s="55">
        <f>'14.Spieltag'!$AG8</f>
        <v>13</v>
      </c>
      <c r="Q3" s="55">
        <f>'15.Spieltag'!$AG8</f>
        <v>22</v>
      </c>
      <c r="R3" s="55">
        <f>'16.Spieltag'!$AG8</f>
        <v>8</v>
      </c>
      <c r="S3" s="55">
        <f>'17.Spieltag'!$AG8</f>
        <v>7</v>
      </c>
      <c r="T3" s="55">
        <f>'18.Spieltag'!$AG8</f>
        <v>9</v>
      </c>
      <c r="U3" s="55">
        <f>'19.Spieltag'!$AG8</f>
        <v>17</v>
      </c>
      <c r="V3" s="55">
        <f>'20.Spieltag'!$AG8</f>
        <v>13</v>
      </c>
      <c r="W3" s="55">
        <f>'21.Spieltag'!$AG8</f>
        <v>13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841</v>
      </c>
      <c r="AL3" s="58">
        <f t="shared" ref="AL3:AL24" si="1">SMALL($C3:$AJ3,1)</f>
        <v>2</v>
      </c>
      <c r="AM3" s="58">
        <f t="shared" ref="AM3:AM24" si="2">SMALL($C3:$AJ3,2)</f>
        <v>6</v>
      </c>
      <c r="AN3" s="58">
        <f t="shared" ref="AN3:AN24" si="3">SMALL($C3:$AJ3,3)</f>
        <v>6</v>
      </c>
      <c r="AO3" s="58">
        <f t="shared" ref="AO3:AO24" si="4">SMALL($C3:$AJ3,4)</f>
        <v>7</v>
      </c>
      <c r="AP3" s="59">
        <f t="shared" ref="AP3:AP24" si="5">AK3-AO3-AN3-AM3-AL3</f>
        <v>820</v>
      </c>
      <c r="AQ3" s="63">
        <f t="shared" ref="AQ3:AQ24" si="6">SUM(AL3:AO3)</f>
        <v>21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8</v>
      </c>
      <c r="K4" s="55">
        <f>'9.Spieltag'!$AG9</f>
        <v>11</v>
      </c>
      <c r="L4" s="55">
        <f>'10.Spieltag'!$AG9</f>
        <v>16</v>
      </c>
      <c r="M4" s="55">
        <f>'11.Spieltag'!$AG9</f>
        <v>26</v>
      </c>
      <c r="N4" s="55">
        <f>'12.Spieltag'!$AG9</f>
        <v>32</v>
      </c>
      <c r="O4" s="55">
        <f>'13.Spieltag'!$AG9</f>
        <v>3</v>
      </c>
      <c r="P4" s="55">
        <f>'14.Spieltag'!$AG9</f>
        <v>7</v>
      </c>
      <c r="Q4" s="55">
        <f>'15.Spieltag'!$AG9</f>
        <v>20</v>
      </c>
      <c r="R4" s="55">
        <f>'16.Spieltag'!$AG9</f>
        <v>8</v>
      </c>
      <c r="S4" s="55">
        <f>'17.Spieltag'!$AG9</f>
        <v>15</v>
      </c>
      <c r="T4" s="55">
        <f>'18.Spieltag'!$AG9</f>
        <v>10</v>
      </c>
      <c r="U4" s="55">
        <f>'19.Spieltag'!$AG9</f>
        <v>2</v>
      </c>
      <c r="V4" s="55">
        <f>'20.Spieltag'!$AG9</f>
        <v>24</v>
      </c>
      <c r="W4" s="55">
        <f>'21.Spieltag'!$AG9</f>
        <v>3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865</v>
      </c>
      <c r="AL4" s="58">
        <f t="shared" si="1"/>
        <v>0</v>
      </c>
      <c r="AM4" s="58">
        <f t="shared" si="2"/>
        <v>2</v>
      </c>
      <c r="AN4" s="58">
        <f t="shared" si="3"/>
        <v>3</v>
      </c>
      <c r="AO4" s="58">
        <f t="shared" si="4"/>
        <v>3</v>
      </c>
      <c r="AP4" s="59">
        <f t="shared" si="5"/>
        <v>857</v>
      </c>
      <c r="AQ4" s="63">
        <f t="shared" si="6"/>
        <v>8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4</v>
      </c>
      <c r="J5" s="55">
        <f>'8.Spieltag'!$AG10</f>
        <v>11</v>
      </c>
      <c r="K5" s="55">
        <f>'9.Spieltag'!$AG10</f>
        <v>5</v>
      </c>
      <c r="L5" s="55">
        <f>'10.Spieltag'!$AG10</f>
        <v>9</v>
      </c>
      <c r="M5" s="55">
        <f>'11.Spieltag'!$AG10</f>
        <v>4</v>
      </c>
      <c r="N5" s="55">
        <f>'12.Spieltag'!$AG10</f>
        <v>29</v>
      </c>
      <c r="O5" s="55">
        <f>'13.Spieltag'!$AG10</f>
        <v>3</v>
      </c>
      <c r="P5" s="55">
        <f>'14.Spieltag'!$AG10</f>
        <v>7</v>
      </c>
      <c r="Q5" s="55">
        <f>'15.Spieltag'!$AG10</f>
        <v>23</v>
      </c>
      <c r="R5" s="55">
        <f>'16.Spieltag'!$AG10</f>
        <v>10</v>
      </c>
      <c r="S5" s="55">
        <f>'17.Spieltag'!$AG10</f>
        <v>4</v>
      </c>
      <c r="T5" s="55">
        <f>'18.Spieltag'!$AG10</f>
        <v>0</v>
      </c>
      <c r="U5" s="55">
        <f>'19.Spieltag'!$AG10</f>
        <v>8</v>
      </c>
      <c r="V5" s="55">
        <f>'20.Spieltag'!$AG10</f>
        <v>19</v>
      </c>
      <c r="W5" s="55">
        <f>'21.Spieltag'!$AG10</f>
        <v>11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825</v>
      </c>
      <c r="AL5" s="58">
        <f t="shared" si="1"/>
        <v>0</v>
      </c>
      <c r="AM5" s="58">
        <f t="shared" si="2"/>
        <v>3</v>
      </c>
      <c r="AN5" s="58">
        <f t="shared" si="3"/>
        <v>4</v>
      </c>
      <c r="AO5" s="58">
        <f t="shared" si="4"/>
        <v>4</v>
      </c>
      <c r="AP5" s="59">
        <f t="shared" si="5"/>
        <v>814</v>
      </c>
      <c r="AQ5" s="63">
        <f t="shared" si="6"/>
        <v>11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2</v>
      </c>
      <c r="J6" s="55">
        <f>'8.Spieltag'!$AG11</f>
        <v>9</v>
      </c>
      <c r="K6" s="55">
        <f>'9.Spieltag'!$AG11</f>
        <v>5</v>
      </c>
      <c r="L6" s="55">
        <f>'10.Spieltag'!$AG11</f>
        <v>11</v>
      </c>
      <c r="M6" s="55">
        <f>'11.Spieltag'!$AG11</f>
        <v>24</v>
      </c>
      <c r="N6" s="55">
        <f>'12.Spieltag'!$AG11</f>
        <v>26</v>
      </c>
      <c r="O6" s="55">
        <f>'13.Spieltag'!$AG11</f>
        <v>7</v>
      </c>
      <c r="P6" s="55">
        <f>'14.Spieltag'!$AG11</f>
        <v>10</v>
      </c>
      <c r="Q6" s="55">
        <f>'15.Spieltag'!$AG11</f>
        <v>27</v>
      </c>
      <c r="R6" s="55">
        <f>'16.Spieltag'!$AG11</f>
        <v>16</v>
      </c>
      <c r="S6" s="55">
        <f>'17.Spieltag'!$AG11</f>
        <v>7</v>
      </c>
      <c r="T6" s="55">
        <f>'18.Spieltag'!$AG11</f>
        <v>0</v>
      </c>
      <c r="U6" s="55">
        <f>'19.Spieltag'!$AG11</f>
        <v>10</v>
      </c>
      <c r="V6" s="55">
        <f>'20.Spieltag'!$AG11</f>
        <v>27</v>
      </c>
      <c r="W6" s="55">
        <f>'21.Spieltag'!$AG11</f>
        <v>8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862</v>
      </c>
      <c r="AL6" s="58">
        <f t="shared" si="1"/>
        <v>0</v>
      </c>
      <c r="AM6" s="58">
        <f t="shared" si="2"/>
        <v>2</v>
      </c>
      <c r="AN6" s="58">
        <f t="shared" si="3"/>
        <v>5</v>
      </c>
      <c r="AO6" s="58">
        <f t="shared" si="4"/>
        <v>7</v>
      </c>
      <c r="AP6" s="59">
        <f t="shared" si="5"/>
        <v>848</v>
      </c>
      <c r="AQ6" s="63">
        <f t="shared" si="6"/>
        <v>14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11</v>
      </c>
      <c r="J7" s="55">
        <f>'8.Spieltag'!$AG12</f>
        <v>5</v>
      </c>
      <c r="K7" s="55">
        <f>'9.Spieltag'!$AG12</f>
        <v>4</v>
      </c>
      <c r="L7" s="55">
        <f>'10.Spieltag'!$AG12</f>
        <v>8</v>
      </c>
      <c r="M7" s="55">
        <f>'11.Spieltag'!$AG12</f>
        <v>0</v>
      </c>
      <c r="N7" s="55">
        <f>'12.Spieltag'!$AG12</f>
        <v>19</v>
      </c>
      <c r="O7" s="55">
        <f>'13.Spieltag'!$AG12</f>
        <v>2</v>
      </c>
      <c r="P7" s="55">
        <f>'14.Spieltag'!$AG12</f>
        <v>13</v>
      </c>
      <c r="Q7" s="55">
        <f>'15.Spieltag'!$AG12</f>
        <v>22</v>
      </c>
      <c r="R7" s="55">
        <f>'16.Spieltag'!$AG12</f>
        <v>13</v>
      </c>
      <c r="S7" s="55">
        <f>'17.Spieltag'!$AG12</f>
        <v>10</v>
      </c>
      <c r="T7" s="55">
        <f>'18.Spieltag'!$AG12</f>
        <v>17</v>
      </c>
      <c r="U7" s="55">
        <f>'19.Spieltag'!$AG12</f>
        <v>0</v>
      </c>
      <c r="V7" s="55">
        <f>'20.Spieltag'!$AG12</f>
        <v>0</v>
      </c>
      <c r="W7" s="55">
        <f>'21.Spieltag'!$AG12</f>
        <v>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787</v>
      </c>
      <c r="AL7" s="58">
        <f t="shared" si="1"/>
        <v>0</v>
      </c>
      <c r="AM7" s="58">
        <f t="shared" si="2"/>
        <v>0</v>
      </c>
      <c r="AN7" s="58">
        <f t="shared" si="3"/>
        <v>0</v>
      </c>
      <c r="AO7" s="58">
        <f t="shared" si="4"/>
        <v>0</v>
      </c>
      <c r="AP7" s="59">
        <f t="shared" si="5"/>
        <v>787</v>
      </c>
      <c r="AQ7" s="63">
        <f t="shared" si="6"/>
        <v>0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7</v>
      </c>
      <c r="J8" s="55">
        <f>'8.Spieltag'!$AG13</f>
        <v>7</v>
      </c>
      <c r="K8" s="55">
        <f>'9.Spieltag'!$AG13</f>
        <v>4</v>
      </c>
      <c r="L8" s="55">
        <f>'10.Spieltag'!$AG13</f>
        <v>11</v>
      </c>
      <c r="M8" s="55">
        <f>'11.Spieltag'!$AG13</f>
        <v>15</v>
      </c>
      <c r="N8" s="55">
        <f>'12.Spieltag'!$AG13</f>
        <v>30</v>
      </c>
      <c r="O8" s="55">
        <f>'13.Spieltag'!$AG13</f>
        <v>2</v>
      </c>
      <c r="P8" s="55">
        <f>'14.Spieltag'!$AG13</f>
        <v>12</v>
      </c>
      <c r="Q8" s="55">
        <f>'15.Spieltag'!$AG13</f>
        <v>17</v>
      </c>
      <c r="R8" s="55">
        <f>'16.Spieltag'!$AG13</f>
        <v>15</v>
      </c>
      <c r="S8" s="55">
        <f>'17.Spieltag'!$AG13</f>
        <v>10</v>
      </c>
      <c r="T8" s="55">
        <f>'18.Spieltag'!$AG13</f>
        <v>22</v>
      </c>
      <c r="U8" s="55">
        <f>'19.Spieltag'!$AG13</f>
        <v>10</v>
      </c>
      <c r="V8" s="55">
        <f>'20.Spieltag'!$AG13</f>
        <v>21</v>
      </c>
      <c r="W8" s="55">
        <f>'21.Spieltag'!$AG13</f>
        <v>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850</v>
      </c>
      <c r="AL8" s="58">
        <f t="shared" si="1"/>
        <v>2</v>
      </c>
      <c r="AM8" s="58">
        <f t="shared" si="2"/>
        <v>4</v>
      </c>
      <c r="AN8" s="58">
        <f t="shared" si="3"/>
        <v>5</v>
      </c>
      <c r="AO8" s="58">
        <f t="shared" si="4"/>
        <v>5</v>
      </c>
      <c r="AP8" s="59">
        <f t="shared" si="5"/>
        <v>834</v>
      </c>
      <c r="AQ8" s="63">
        <f t="shared" si="6"/>
        <v>16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10</v>
      </c>
      <c r="J9" s="55">
        <f>'8.Spieltag'!$AG14</f>
        <v>8</v>
      </c>
      <c r="K9" s="55">
        <f>'9.Spieltag'!$AG14</f>
        <v>5</v>
      </c>
      <c r="L9" s="55">
        <f>'10.Spieltag'!$AG14</f>
        <v>16</v>
      </c>
      <c r="M9" s="55">
        <f>'11.Spieltag'!$AG14</f>
        <v>24</v>
      </c>
      <c r="N9" s="55">
        <f>'12.Spieltag'!$AG14</f>
        <v>30</v>
      </c>
      <c r="O9" s="55">
        <f>'13.Spieltag'!$AG14</f>
        <v>0</v>
      </c>
      <c r="P9" s="55">
        <f>'14.Spieltag'!$AG14</f>
        <v>9</v>
      </c>
      <c r="Q9" s="55">
        <f>'15.Spieltag'!$AG14</f>
        <v>15</v>
      </c>
      <c r="R9" s="55">
        <f>'16.Spieltag'!$AG14</f>
        <v>8</v>
      </c>
      <c r="S9" s="55">
        <f>'17.Spieltag'!$AG14</f>
        <v>10</v>
      </c>
      <c r="T9" s="55">
        <f>'18.Spieltag'!$AG14</f>
        <v>21</v>
      </c>
      <c r="U9" s="55">
        <f>'19.Spieltag'!$AG14</f>
        <v>5</v>
      </c>
      <c r="V9" s="55">
        <f>'20.Spieltag'!$AG14</f>
        <v>27</v>
      </c>
      <c r="W9" s="55">
        <f>'21.Spieltag'!$AG14</f>
        <v>16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872</v>
      </c>
      <c r="AL9" s="58">
        <f t="shared" si="1"/>
        <v>0</v>
      </c>
      <c r="AM9" s="58">
        <f t="shared" si="2"/>
        <v>2</v>
      </c>
      <c r="AN9" s="58">
        <f t="shared" si="3"/>
        <v>5</v>
      </c>
      <c r="AO9" s="58">
        <f t="shared" si="4"/>
        <v>5</v>
      </c>
      <c r="AP9" s="59">
        <f t="shared" si="5"/>
        <v>860</v>
      </c>
      <c r="AQ9" s="63">
        <f t="shared" si="6"/>
        <v>12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8</v>
      </c>
      <c r="J10" s="55">
        <f>'8.Spieltag'!$AG15</f>
        <v>12</v>
      </c>
      <c r="K10" s="55">
        <f>'9.Spieltag'!$AG15</f>
        <v>4</v>
      </c>
      <c r="L10" s="55">
        <f>'10.Spieltag'!$AG15</f>
        <v>16</v>
      </c>
      <c r="M10" s="55">
        <f>'11.Spieltag'!$AG15</f>
        <v>16</v>
      </c>
      <c r="N10" s="55">
        <f>'12.Spieltag'!$AG15</f>
        <v>16</v>
      </c>
      <c r="O10" s="55">
        <f>'13.Spieltag'!$AG15</f>
        <v>3</v>
      </c>
      <c r="P10" s="55">
        <f>'14.Spieltag'!$AG15</f>
        <v>8</v>
      </c>
      <c r="Q10" s="55">
        <f>'15.Spieltag'!$AG15</f>
        <v>14</v>
      </c>
      <c r="R10" s="55">
        <f>'16.Spieltag'!$AG15</f>
        <v>23</v>
      </c>
      <c r="S10" s="55">
        <f>'17.Spieltag'!$AG15</f>
        <v>9</v>
      </c>
      <c r="T10" s="55">
        <f>'18.Spieltag'!$AG15</f>
        <v>9</v>
      </c>
      <c r="U10" s="55">
        <f>'19.Spieltag'!$AG15</f>
        <v>12</v>
      </c>
      <c r="V10" s="55">
        <f>'20.Spieltag'!$AG15</f>
        <v>22</v>
      </c>
      <c r="W10" s="55">
        <f>'21.Spieltag'!$AG15</f>
        <v>0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839</v>
      </c>
      <c r="AL10" s="58">
        <f t="shared" si="1"/>
        <v>0</v>
      </c>
      <c r="AM10" s="58">
        <f t="shared" si="2"/>
        <v>3</v>
      </c>
      <c r="AN10" s="58">
        <f t="shared" si="3"/>
        <v>4</v>
      </c>
      <c r="AO10" s="58">
        <f t="shared" si="4"/>
        <v>4</v>
      </c>
      <c r="AP10" s="59">
        <f t="shared" si="5"/>
        <v>828</v>
      </c>
      <c r="AQ10" s="63">
        <f t="shared" si="6"/>
        <v>11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5</v>
      </c>
      <c r="J11" s="55">
        <f>'8.Spieltag'!$AG16</f>
        <v>0</v>
      </c>
      <c r="K11" s="55">
        <f>'9.Spieltag'!$AG16</f>
        <v>0</v>
      </c>
      <c r="L11" s="55">
        <f>'10.Spieltag'!$AG16</f>
        <v>6</v>
      </c>
      <c r="M11" s="55">
        <f>'11.Spieltag'!$AG16</f>
        <v>22</v>
      </c>
      <c r="N11" s="55">
        <f>'12.Spieltag'!$AG16</f>
        <v>24</v>
      </c>
      <c r="O11" s="55">
        <f>'13.Spieltag'!$AG16</f>
        <v>0</v>
      </c>
      <c r="P11" s="55">
        <f>'14.Spieltag'!$AG16</f>
        <v>0</v>
      </c>
      <c r="Q11" s="55">
        <f>'15.Spieltag'!$AG16</f>
        <v>0</v>
      </c>
      <c r="R11" s="55">
        <f>'16.Spieltag'!$AG16</f>
        <v>0</v>
      </c>
      <c r="S11" s="55">
        <f>'17.Spieltag'!$AG16</f>
        <v>0</v>
      </c>
      <c r="T11" s="55">
        <f>'18.Spieltag'!$AG16</f>
        <v>0</v>
      </c>
      <c r="U11" s="55">
        <f>'19.Spieltag'!$AG16</f>
        <v>0</v>
      </c>
      <c r="V11" s="55">
        <f>'20.Spieltag'!$AG16</f>
        <v>0</v>
      </c>
      <c r="W11" s="55">
        <f>'21.Spieltag'!$AG16</f>
        <v>0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664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664</v>
      </c>
      <c r="AQ11" s="63">
        <f t="shared" si="6"/>
        <v>0</v>
      </c>
      <c r="AS11" s="53">
        <v>9</v>
      </c>
      <c r="AT11" s="54" t="s">
        <v>100</v>
      </c>
      <c r="AU11" s="56">
        <v>18</v>
      </c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2</v>
      </c>
      <c r="J12" s="55">
        <f>'8.Spieltag'!$AG17</f>
        <v>7</v>
      </c>
      <c r="K12" s="55">
        <f>'9.Spieltag'!$AG17</f>
        <v>5</v>
      </c>
      <c r="L12" s="55">
        <f>'10.Spieltag'!$AG17</f>
        <v>15</v>
      </c>
      <c r="M12" s="55">
        <f>'11.Spieltag'!$AG17</f>
        <v>15</v>
      </c>
      <c r="N12" s="55">
        <f>'12.Spieltag'!$AG17</f>
        <v>28</v>
      </c>
      <c r="O12" s="55">
        <f>'13.Spieltag'!$AG17</f>
        <v>3</v>
      </c>
      <c r="P12" s="55">
        <f>'14.Spieltag'!$AG17</f>
        <v>7</v>
      </c>
      <c r="Q12" s="55">
        <f>'15.Spieltag'!$AG17</f>
        <v>12</v>
      </c>
      <c r="R12" s="55">
        <f>'16.Spieltag'!$AG17</f>
        <v>12</v>
      </c>
      <c r="S12" s="55">
        <f>'17.Spieltag'!$AG17</f>
        <v>7</v>
      </c>
      <c r="T12" s="55">
        <f>'18.Spieltag'!$AG17</f>
        <v>15</v>
      </c>
      <c r="U12" s="55">
        <f>'19.Spieltag'!$AG17</f>
        <v>7</v>
      </c>
      <c r="V12" s="55">
        <f>'20.Spieltag'!$AG17</f>
        <v>20</v>
      </c>
      <c r="W12" s="55">
        <f>'21.Spieltag'!$AG17</f>
        <v>10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834</v>
      </c>
      <c r="AL12" s="58">
        <f t="shared" si="1"/>
        <v>2</v>
      </c>
      <c r="AM12" s="58">
        <f t="shared" si="2"/>
        <v>3</v>
      </c>
      <c r="AN12" s="58">
        <f t="shared" si="3"/>
        <v>5</v>
      </c>
      <c r="AO12" s="58">
        <f t="shared" si="4"/>
        <v>7</v>
      </c>
      <c r="AP12" s="59">
        <f t="shared" si="5"/>
        <v>817</v>
      </c>
      <c r="AQ12" s="63">
        <f t="shared" si="6"/>
        <v>17</v>
      </c>
      <c r="AS12" s="53">
        <v>10</v>
      </c>
      <c r="AT12" s="54" t="s">
        <v>101</v>
      </c>
      <c r="AU12" s="56">
        <v>16</v>
      </c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14</v>
      </c>
      <c r="K13" s="55">
        <f>'9.Spieltag'!$AG18</f>
        <v>4</v>
      </c>
      <c r="L13" s="55">
        <f>'10.Spieltag'!$AG18</f>
        <v>10</v>
      </c>
      <c r="M13" s="55">
        <f>'11.Spieltag'!$AG18</f>
        <v>20</v>
      </c>
      <c r="N13" s="55">
        <f>'12.Spieltag'!$AG18</f>
        <v>31</v>
      </c>
      <c r="O13" s="55">
        <f>'13.Spieltag'!$AG18</f>
        <v>13</v>
      </c>
      <c r="P13" s="55">
        <f>'14.Spieltag'!$AG18</f>
        <v>4</v>
      </c>
      <c r="Q13" s="55">
        <f>'15.Spieltag'!$AG18</f>
        <v>19</v>
      </c>
      <c r="R13" s="55">
        <f>'16.Spieltag'!$AG18</f>
        <v>0</v>
      </c>
      <c r="S13" s="55">
        <f>'17.Spieltag'!$AG18</f>
        <v>8</v>
      </c>
      <c r="T13" s="55">
        <f>'18.Spieltag'!$AG18</f>
        <v>6</v>
      </c>
      <c r="U13" s="55">
        <f>'19.Spieltag'!$AG18</f>
        <v>10</v>
      </c>
      <c r="V13" s="55">
        <f>'20.Spieltag'!$AG18</f>
        <v>16</v>
      </c>
      <c r="W13" s="55">
        <f>'21.Spieltag'!$AG18</f>
        <v>0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819</v>
      </c>
      <c r="AL13" s="58">
        <f t="shared" si="1"/>
        <v>0</v>
      </c>
      <c r="AM13" s="58">
        <f t="shared" si="2"/>
        <v>0</v>
      </c>
      <c r="AN13" s="58">
        <f t="shared" si="3"/>
        <v>0</v>
      </c>
      <c r="AO13" s="58">
        <f t="shared" si="4"/>
        <v>4</v>
      </c>
      <c r="AP13" s="59">
        <f t="shared" si="5"/>
        <v>815</v>
      </c>
      <c r="AQ13" s="63">
        <f t="shared" si="6"/>
        <v>4</v>
      </c>
      <c r="AS13" s="53">
        <v>11</v>
      </c>
      <c r="AT13" s="54" t="s">
        <v>102</v>
      </c>
      <c r="AU13" s="56">
        <v>26</v>
      </c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0</v>
      </c>
      <c r="J14" s="55">
        <f>'8.Spieltag'!$AG19</f>
        <v>0</v>
      </c>
      <c r="K14" s="55">
        <f>'9.Spieltag'!$AG19</f>
        <v>0</v>
      </c>
      <c r="L14" s="55">
        <f>'10.Spieltag'!$AG19</f>
        <v>0</v>
      </c>
      <c r="M14" s="55">
        <f>'11.Spieltag'!$AG19</f>
        <v>0</v>
      </c>
      <c r="N14" s="55">
        <f>'12.Spieltag'!$AG19</f>
        <v>0</v>
      </c>
      <c r="O14" s="55">
        <f>'13.Spieltag'!$AG19</f>
        <v>0</v>
      </c>
      <c r="P14" s="55">
        <f>'14.Spieltag'!$AG19</f>
        <v>0</v>
      </c>
      <c r="Q14" s="55">
        <f>'15.Spieltag'!$AG19</f>
        <v>0</v>
      </c>
      <c r="R14" s="55">
        <f>'16.Spieltag'!$AG19</f>
        <v>0</v>
      </c>
      <c r="S14" s="55">
        <f>'17.Spieltag'!$AG19</f>
        <v>0</v>
      </c>
      <c r="T14" s="55">
        <f>'18.Spieltag'!$AG19</f>
        <v>0</v>
      </c>
      <c r="U14" s="55">
        <f>'19.Spieltag'!$AG19</f>
        <v>0</v>
      </c>
      <c r="V14" s="55">
        <f>'20.Spieltag'!$AG19</f>
        <v>0</v>
      </c>
      <c r="W14" s="55">
        <f>'21.Spieltag'!$AG19</f>
        <v>8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600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600</v>
      </c>
      <c r="AQ14" s="63">
        <f t="shared" si="6"/>
        <v>0</v>
      </c>
      <c r="AS14" s="53">
        <v>12</v>
      </c>
      <c r="AT14" s="54" t="s">
        <v>102</v>
      </c>
      <c r="AU14" s="56">
        <v>32</v>
      </c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2</v>
      </c>
      <c r="J15" s="55">
        <f>'8.Spieltag'!$AG20</f>
        <v>15</v>
      </c>
      <c r="K15" s="55">
        <f>'9.Spieltag'!$AG20</f>
        <v>7</v>
      </c>
      <c r="L15" s="55">
        <f>'10.Spieltag'!$AG20</f>
        <v>7</v>
      </c>
      <c r="M15" s="55">
        <f>'11.Spieltag'!$AG20</f>
        <v>20</v>
      </c>
      <c r="N15" s="55">
        <f>'12.Spieltag'!$AG20</f>
        <v>23</v>
      </c>
      <c r="O15" s="55">
        <f>'13.Spieltag'!$AG20</f>
        <v>5</v>
      </c>
      <c r="P15" s="55">
        <f>'14.Spieltag'!$AG20</f>
        <v>8</v>
      </c>
      <c r="Q15" s="55">
        <f>'15.Spieltag'!$AG20</f>
        <v>11</v>
      </c>
      <c r="R15" s="55">
        <f>'16.Spieltag'!$AG20</f>
        <v>10</v>
      </c>
      <c r="S15" s="55">
        <f>'17.Spieltag'!$AG20</f>
        <v>8</v>
      </c>
      <c r="T15" s="55">
        <f>'18.Spieltag'!$AG20</f>
        <v>9</v>
      </c>
      <c r="U15" s="55">
        <f>'19.Spieltag'!$AG20</f>
        <v>5</v>
      </c>
      <c r="V15" s="55">
        <f>'20.Spieltag'!$AG20</f>
        <v>15</v>
      </c>
      <c r="W15" s="55">
        <f>'21.Spieltag'!$AG20</f>
        <v>7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806</v>
      </c>
      <c r="AL15" s="58">
        <f t="shared" si="1"/>
        <v>2</v>
      </c>
      <c r="AM15" s="58">
        <f t="shared" si="2"/>
        <v>5</v>
      </c>
      <c r="AN15" s="58">
        <f t="shared" si="3"/>
        <v>5</v>
      </c>
      <c r="AO15" s="58">
        <f t="shared" si="4"/>
        <v>6</v>
      </c>
      <c r="AP15" s="59">
        <f t="shared" si="5"/>
        <v>788</v>
      </c>
      <c r="AQ15" s="63">
        <f t="shared" si="6"/>
        <v>18</v>
      </c>
      <c r="AS15" s="53">
        <v>13</v>
      </c>
      <c r="AT15" s="81" t="s">
        <v>103</v>
      </c>
      <c r="AU15" s="56">
        <v>13</v>
      </c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5</v>
      </c>
      <c r="J16" s="55">
        <f>'8.Spieltag'!$AG21</f>
        <v>11</v>
      </c>
      <c r="K16" s="55">
        <f>'9.Spieltag'!$AG21</f>
        <v>5</v>
      </c>
      <c r="L16" s="55">
        <f>'10.Spieltag'!$AG21</f>
        <v>12</v>
      </c>
      <c r="M16" s="55">
        <f>'11.Spieltag'!$AG21</f>
        <v>17</v>
      </c>
      <c r="N16" s="55">
        <f>'12.Spieltag'!$AG21</f>
        <v>26</v>
      </c>
      <c r="O16" s="55">
        <f>'13.Spieltag'!$AG21</f>
        <v>0</v>
      </c>
      <c r="P16" s="55">
        <f>'14.Spieltag'!$AG21</f>
        <v>12</v>
      </c>
      <c r="Q16" s="55">
        <f>'15.Spieltag'!$AG21</f>
        <v>19</v>
      </c>
      <c r="R16" s="55">
        <f>'16.Spieltag'!$AG21</f>
        <v>8</v>
      </c>
      <c r="S16" s="55">
        <f>'17.Spieltag'!$AG21</f>
        <v>7</v>
      </c>
      <c r="T16" s="55">
        <f>'18.Spieltag'!$AG21</f>
        <v>13</v>
      </c>
      <c r="U16" s="55">
        <f>'19.Spieltag'!$AG21</f>
        <v>14</v>
      </c>
      <c r="V16" s="55">
        <f>'20.Spieltag'!$AG21</f>
        <v>16</v>
      </c>
      <c r="W16" s="55">
        <f>'21.Spieltag'!$AG21</f>
        <v>2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837</v>
      </c>
      <c r="AL16" s="58">
        <f t="shared" si="1"/>
        <v>0</v>
      </c>
      <c r="AM16" s="58">
        <f t="shared" si="2"/>
        <v>2</v>
      </c>
      <c r="AN16" s="58">
        <f t="shared" si="3"/>
        <v>5</v>
      </c>
      <c r="AO16" s="58">
        <f t="shared" si="4"/>
        <v>5</v>
      </c>
      <c r="AP16" s="59">
        <f t="shared" si="5"/>
        <v>825</v>
      </c>
      <c r="AQ16" s="63">
        <f t="shared" si="6"/>
        <v>12</v>
      </c>
      <c r="AS16" s="53">
        <v>14</v>
      </c>
      <c r="AT16" s="54" t="s">
        <v>104</v>
      </c>
      <c r="AU16" s="56">
        <v>13</v>
      </c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3</v>
      </c>
      <c r="J17" s="55">
        <f>'8.Spieltag'!$AG22</f>
        <v>17</v>
      </c>
      <c r="K17" s="55">
        <f>'9.Spieltag'!$AG22</f>
        <v>10</v>
      </c>
      <c r="L17" s="55">
        <f>'10.Spieltag'!$AG22</f>
        <v>10</v>
      </c>
      <c r="M17" s="55">
        <f>'11.Spieltag'!$AG22</f>
        <v>23</v>
      </c>
      <c r="N17" s="55">
        <f>'12.Spieltag'!$AG22</f>
        <v>25</v>
      </c>
      <c r="O17" s="55">
        <f>'13.Spieltag'!$AG22</f>
        <v>3</v>
      </c>
      <c r="P17" s="55">
        <f>'14.Spieltag'!$AG22</f>
        <v>11</v>
      </c>
      <c r="Q17" s="55">
        <f>'15.Spieltag'!$AG22</f>
        <v>17</v>
      </c>
      <c r="R17" s="55">
        <f>'16.Spieltag'!$AG22</f>
        <v>14</v>
      </c>
      <c r="S17" s="55">
        <f>'17.Spieltag'!$AG22</f>
        <v>12</v>
      </c>
      <c r="T17" s="55">
        <f>'18.Spieltag'!$AG22</f>
        <v>15</v>
      </c>
      <c r="U17" s="55">
        <f>'19.Spieltag'!$AG22</f>
        <v>6</v>
      </c>
      <c r="V17" s="55">
        <f>'20.Spieltag'!$AG22</f>
        <v>12</v>
      </c>
      <c r="W17" s="55">
        <f>'21.Spieltag'!$AG22</f>
        <v>0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836</v>
      </c>
      <c r="AL17" s="58">
        <f t="shared" si="1"/>
        <v>0</v>
      </c>
      <c r="AM17" s="58">
        <f t="shared" si="2"/>
        <v>2</v>
      </c>
      <c r="AN17" s="58">
        <f t="shared" si="3"/>
        <v>3</v>
      </c>
      <c r="AO17" s="58">
        <f t="shared" si="4"/>
        <v>3</v>
      </c>
      <c r="AP17" s="59">
        <f t="shared" si="5"/>
        <v>828</v>
      </c>
      <c r="AQ17" s="63">
        <f t="shared" si="6"/>
        <v>8</v>
      </c>
      <c r="AS17" s="53">
        <v>15</v>
      </c>
      <c r="AT17" s="57" t="s">
        <v>64</v>
      </c>
      <c r="AU17" s="56">
        <v>27</v>
      </c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15</v>
      </c>
      <c r="K18" s="55">
        <f>'9.Spieltag'!$AG23</f>
        <v>6</v>
      </c>
      <c r="L18" s="55">
        <f>'10.Spieltag'!$AG23</f>
        <v>14</v>
      </c>
      <c r="M18" s="55">
        <f>'11.Spieltag'!$AG23</f>
        <v>9</v>
      </c>
      <c r="N18" s="55">
        <f>'12.Spieltag'!$AG23</f>
        <v>15</v>
      </c>
      <c r="O18" s="55">
        <f>'13.Spieltag'!$AG23</f>
        <v>13</v>
      </c>
      <c r="P18" s="55">
        <f>'14.Spieltag'!$AG23</f>
        <v>8</v>
      </c>
      <c r="Q18" s="55">
        <f>'15.Spieltag'!$AG23</f>
        <v>21</v>
      </c>
      <c r="R18" s="55">
        <f>'16.Spieltag'!$AG23</f>
        <v>8</v>
      </c>
      <c r="S18" s="55">
        <f>'17.Spieltag'!$AG23</f>
        <v>9</v>
      </c>
      <c r="T18" s="55">
        <f>'18.Spieltag'!$AG23</f>
        <v>12</v>
      </c>
      <c r="U18" s="55">
        <f>'19.Spieltag'!$AG23</f>
        <v>0</v>
      </c>
      <c r="V18" s="55">
        <f>'20.Spieltag'!$AG23</f>
        <v>13</v>
      </c>
      <c r="W18" s="55">
        <f>'21.Spieltag'!$AG23</f>
        <v>0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804</v>
      </c>
      <c r="AL18" s="58">
        <f t="shared" si="1"/>
        <v>0</v>
      </c>
      <c r="AM18" s="58">
        <f t="shared" si="2"/>
        <v>0</v>
      </c>
      <c r="AN18" s="58">
        <f t="shared" si="3"/>
        <v>5</v>
      </c>
      <c r="AO18" s="58">
        <f t="shared" si="4"/>
        <v>6</v>
      </c>
      <c r="AP18" s="59">
        <f t="shared" si="5"/>
        <v>793</v>
      </c>
      <c r="AQ18" s="63">
        <f t="shared" si="6"/>
        <v>11</v>
      </c>
      <c r="AS18" s="53">
        <v>16</v>
      </c>
      <c r="AT18" s="54" t="s">
        <v>56</v>
      </c>
      <c r="AU18" s="56">
        <v>23</v>
      </c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14</v>
      </c>
      <c r="J19" s="55">
        <f>'8.Spieltag'!$AG24</f>
        <v>12</v>
      </c>
      <c r="K19" s="55">
        <f>'9.Spieltag'!$AG24</f>
        <v>4</v>
      </c>
      <c r="L19" s="55">
        <f>'10.Spieltag'!$AG24</f>
        <v>7</v>
      </c>
      <c r="M19" s="55">
        <f>'11.Spieltag'!$AG24</f>
        <v>18</v>
      </c>
      <c r="N19" s="55">
        <f>'12.Spieltag'!$AG24</f>
        <v>28</v>
      </c>
      <c r="O19" s="55">
        <f>'13.Spieltag'!$AG24</f>
        <v>7</v>
      </c>
      <c r="P19" s="55">
        <f>'14.Spieltag'!$AG24</f>
        <v>10</v>
      </c>
      <c r="Q19" s="55">
        <f>'15.Spieltag'!$AG24</f>
        <v>15</v>
      </c>
      <c r="R19" s="55">
        <f>'16.Spieltag'!$AG24</f>
        <v>16</v>
      </c>
      <c r="S19" s="55">
        <f>'17.Spieltag'!$AG24</f>
        <v>13</v>
      </c>
      <c r="T19" s="55">
        <f>'18.Spieltag'!$AG24</f>
        <v>9</v>
      </c>
      <c r="U19" s="55">
        <f>'19.Spieltag'!$AG24</f>
        <v>5</v>
      </c>
      <c r="V19" s="55">
        <f>'20.Spieltag'!$AG24</f>
        <v>22</v>
      </c>
      <c r="W19" s="55">
        <f>'21.Spieltag'!$AG24</f>
        <v>0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844</v>
      </c>
      <c r="AL19" s="58">
        <f t="shared" si="1"/>
        <v>0</v>
      </c>
      <c r="AM19" s="58">
        <f t="shared" si="2"/>
        <v>4</v>
      </c>
      <c r="AN19" s="58">
        <f t="shared" si="3"/>
        <v>5</v>
      </c>
      <c r="AO19" s="58">
        <f t="shared" si="4"/>
        <v>5</v>
      </c>
      <c r="AP19" s="59">
        <f t="shared" si="5"/>
        <v>830</v>
      </c>
      <c r="AQ19" s="63">
        <f t="shared" si="6"/>
        <v>14</v>
      </c>
      <c r="AS19" s="53">
        <v>17</v>
      </c>
      <c r="AT19" s="54" t="s">
        <v>92</v>
      </c>
      <c r="AU19" s="56">
        <v>15</v>
      </c>
    </row>
    <row r="20" spans="1:47" ht="14.25" x14ac:dyDescent="0.25">
      <c r="A20" s="55"/>
      <c r="B20" s="55" t="str">
        <f>'1.Spieltag'!B25</f>
        <v>frahe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2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2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2</v>
      </c>
      <c r="AQ20" s="63">
        <f t="shared" si="6"/>
        <v>0</v>
      </c>
      <c r="AS20" s="53">
        <v>18</v>
      </c>
      <c r="AT20" s="54" t="s">
        <v>66</v>
      </c>
      <c r="AU20" s="56">
        <v>22</v>
      </c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 t="s">
        <v>90</v>
      </c>
      <c r="AU21" s="56">
        <v>17</v>
      </c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 t="s">
        <v>105</v>
      </c>
      <c r="AU22" s="56">
        <v>27</v>
      </c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 t="s">
        <v>59</v>
      </c>
      <c r="AU23" s="56">
        <v>16</v>
      </c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86</v>
      </c>
      <c r="J28" s="64">
        <f t="shared" si="9"/>
        <v>143</v>
      </c>
      <c r="K28" s="64">
        <f t="shared" si="9"/>
        <v>68</v>
      </c>
      <c r="L28" s="64">
        <f t="shared" si="9"/>
        <v>152</v>
      </c>
      <c r="M28" s="64">
        <f t="shared" si="9"/>
        <v>227</v>
      </c>
      <c r="N28" s="64">
        <f t="shared" si="9"/>
        <v>350</v>
      </c>
      <c r="O28" s="64">
        <f t="shared" si="9"/>
        <v>61</v>
      </c>
      <c r="P28" s="64">
        <f t="shared" si="9"/>
        <v>119</v>
      </c>
      <c r="Q28" s="64">
        <f t="shared" si="9"/>
        <v>232</v>
      </c>
      <c r="R28" s="64">
        <f t="shared" si="9"/>
        <v>153</v>
      </c>
      <c r="S28" s="64">
        <f t="shared" si="9"/>
        <v>114</v>
      </c>
      <c r="T28" s="64">
        <f t="shared" si="9"/>
        <v>148</v>
      </c>
      <c r="U28" s="64">
        <f t="shared" si="9"/>
        <v>92</v>
      </c>
      <c r="V28" s="64">
        <f t="shared" si="9"/>
        <v>230</v>
      </c>
      <c r="W28" s="64">
        <f t="shared" si="9"/>
        <v>74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12081</v>
      </c>
      <c r="AL28" s="64">
        <f t="shared" si="9"/>
        <v>6</v>
      </c>
      <c r="AM28" s="64">
        <f t="shared" si="9"/>
        <v>30</v>
      </c>
      <c r="AN28" s="64">
        <f t="shared" si="9"/>
        <v>51</v>
      </c>
      <c r="AO28" s="64">
        <f t="shared" si="9"/>
        <v>61</v>
      </c>
      <c r="AP28" s="64">
        <f t="shared" si="9"/>
        <v>11933</v>
      </c>
      <c r="AQ28" s="64">
        <f>SUM(AQ4:AQ24)</f>
        <v>156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9" priority="3" bottom="1" rank="4"/>
  </conditionalFormatting>
  <conditionalFormatting sqref="AU3:AU36">
    <cfRule type="top10" dxfId="88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H3" s="1"/>
      <c r="AD3" s="16"/>
      <c r="AE3" s="65"/>
      <c r="AF3" s="65"/>
    </row>
    <row r="4" spans="1:41" ht="16.5" thickBot="1" x14ac:dyDescent="0.3">
      <c r="A4" s="2" t="s">
        <v>31</v>
      </c>
      <c r="B4" s="16"/>
      <c r="C4" s="16" t="s">
        <v>76</v>
      </c>
      <c r="F4" s="16" t="s">
        <v>77</v>
      </c>
      <c r="I4" s="16" t="s">
        <v>74</v>
      </c>
      <c r="L4" s="16" t="s">
        <v>83</v>
      </c>
      <c r="O4" s="16" t="s">
        <v>86</v>
      </c>
      <c r="R4" s="16" t="s">
        <v>11</v>
      </c>
      <c r="U4" s="16" t="s">
        <v>67</v>
      </c>
      <c r="X4" s="16" t="s">
        <v>75</v>
      </c>
      <c r="AA4" s="16" t="s">
        <v>80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84</v>
      </c>
      <c r="I6" s="16" t="s">
        <v>78</v>
      </c>
      <c r="L6" s="16" t="s">
        <v>82</v>
      </c>
      <c r="O6" s="16" t="s">
        <v>79</v>
      </c>
      <c r="R6" s="16" t="s">
        <v>72</v>
      </c>
      <c r="U6" s="16" t="s">
        <v>73</v>
      </c>
      <c r="X6" s="16" t="s">
        <v>81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2</v>
      </c>
      <c r="M7" s="68" t="s">
        <v>89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89</v>
      </c>
      <c r="S7" s="68" t="s">
        <v>12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89</v>
      </c>
      <c r="Y7" s="68" t="s">
        <v>88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88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88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89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88</v>
      </c>
      <c r="Y9" s="18" t="s">
        <v>89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88</v>
      </c>
      <c r="T10" s="19">
        <f t="shared" si="17"/>
        <v>0</v>
      </c>
      <c r="U10" s="17" t="s">
        <v>88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89</v>
      </c>
      <c r="AB10" s="18" t="s">
        <v>88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88</v>
      </c>
      <c r="E12" s="19" t="str">
        <f t="shared" si="12"/>
        <v>2</v>
      </c>
      <c r="F12" s="17" t="s">
        <v>2</v>
      </c>
      <c r="G12" s="18" t="s">
        <v>88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88</v>
      </c>
      <c r="P12" s="18" t="s">
        <v>12</v>
      </c>
      <c r="Q12" s="19">
        <f t="shared" si="16"/>
        <v>0</v>
      </c>
      <c r="R12" s="17" t="s">
        <v>12</v>
      </c>
      <c r="S12" s="18" t="s">
        <v>88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88</v>
      </c>
      <c r="Y12" s="18" t="s">
        <v>12</v>
      </c>
      <c r="Z12" s="19" t="str">
        <f t="shared" si="19"/>
        <v>3</v>
      </c>
      <c r="AA12" s="17" t="s">
        <v>88</v>
      </c>
      <c r="AB12" s="18" t="s">
        <v>89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 t="s">
        <v>2</v>
      </c>
      <c r="D13" s="18" t="s">
        <v>88</v>
      </c>
      <c r="E13" s="19" t="str">
        <f t="shared" si="12"/>
        <v>2</v>
      </c>
      <c r="F13" s="17" t="s">
        <v>2</v>
      </c>
      <c r="G13" s="18" t="s">
        <v>89</v>
      </c>
      <c r="H13" s="19">
        <f t="shared" si="13"/>
        <v>0</v>
      </c>
      <c r="I13" s="17" t="s">
        <v>12</v>
      </c>
      <c r="J13" s="18" t="s">
        <v>89</v>
      </c>
      <c r="K13" s="19" t="str">
        <f t="shared" si="14"/>
        <v>5</v>
      </c>
      <c r="L13" s="17" t="s">
        <v>12</v>
      </c>
      <c r="M13" s="18" t="s">
        <v>88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88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88</v>
      </c>
      <c r="AB13" s="18" t="s">
        <v>89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88</v>
      </c>
      <c r="E14" s="19" t="str">
        <f t="shared" si="12"/>
        <v>5</v>
      </c>
      <c r="F14" s="17" t="s">
        <v>2</v>
      </c>
      <c r="G14" s="18" t="s">
        <v>88</v>
      </c>
      <c r="H14" s="19">
        <f t="shared" si="13"/>
        <v>0</v>
      </c>
      <c r="I14" s="17" t="s">
        <v>2</v>
      </c>
      <c r="J14" s="18" t="s">
        <v>88</v>
      </c>
      <c r="K14" s="19" t="str">
        <f t="shared" si="14"/>
        <v>3</v>
      </c>
      <c r="L14" s="17" t="s">
        <v>12</v>
      </c>
      <c r="M14" s="18" t="s">
        <v>88</v>
      </c>
      <c r="N14" s="19" t="str">
        <f t="shared" si="15"/>
        <v>2</v>
      </c>
      <c r="O14" s="17" t="s">
        <v>88</v>
      </c>
      <c r="P14" s="18" t="s">
        <v>88</v>
      </c>
      <c r="Q14" s="19" t="str">
        <f t="shared" si="16"/>
        <v>3</v>
      </c>
      <c r="R14" s="17" t="s">
        <v>12</v>
      </c>
      <c r="S14" s="18" t="s">
        <v>88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88</v>
      </c>
      <c r="Y14" s="18" t="s">
        <v>88</v>
      </c>
      <c r="Z14" s="19">
        <f t="shared" si="19"/>
        <v>0</v>
      </c>
      <c r="AA14" s="17" t="s">
        <v>12</v>
      </c>
      <c r="AB14" s="18" t="s">
        <v>88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12</v>
      </c>
      <c r="G15" s="18" t="s">
        <v>89</v>
      </c>
      <c r="H15" s="19">
        <f t="shared" si="13"/>
        <v>0</v>
      </c>
      <c r="I15" s="17" t="s">
        <v>2</v>
      </c>
      <c r="J15" s="18" t="s">
        <v>88</v>
      </c>
      <c r="K15" s="19" t="str">
        <f t="shared" si="14"/>
        <v>3</v>
      </c>
      <c r="L15" s="17" t="s">
        <v>12</v>
      </c>
      <c r="M15" s="18" t="s">
        <v>89</v>
      </c>
      <c r="N15" s="19" t="str">
        <f t="shared" si="15"/>
        <v>2</v>
      </c>
      <c r="O15" s="17" t="s">
        <v>89</v>
      </c>
      <c r="P15" s="18" t="s">
        <v>12</v>
      </c>
      <c r="Q15" s="19">
        <f t="shared" si="16"/>
        <v>0</v>
      </c>
      <c r="R15" s="17" t="s">
        <v>2</v>
      </c>
      <c r="S15" s="18" t="s">
        <v>88</v>
      </c>
      <c r="T15" s="19">
        <f t="shared" si="17"/>
        <v>0</v>
      </c>
      <c r="U15" s="17" t="s">
        <v>12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 t="str">
        <f t="shared" si="12"/>
        <v>5</v>
      </c>
      <c r="F17" s="17" t="s">
        <v>2</v>
      </c>
      <c r="G17" s="18" t="s">
        <v>89</v>
      </c>
      <c r="H17" s="19">
        <f t="shared" si="13"/>
        <v>0</v>
      </c>
      <c r="I17" s="17" t="s">
        <v>12</v>
      </c>
      <c r="J17" s="18" t="s">
        <v>89</v>
      </c>
      <c r="K17" s="19" t="str">
        <f t="shared" si="14"/>
        <v>5</v>
      </c>
      <c r="L17" s="17" t="s">
        <v>2</v>
      </c>
      <c r="M17" s="18" t="s">
        <v>88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88</v>
      </c>
      <c r="T17" s="19">
        <f t="shared" si="17"/>
        <v>0</v>
      </c>
      <c r="U17" s="17" t="s">
        <v>88</v>
      </c>
      <c r="V17" s="18" t="s">
        <v>88</v>
      </c>
      <c r="W17" s="19" t="str">
        <f t="shared" si="18"/>
        <v>3</v>
      </c>
      <c r="X17" s="17" t="s">
        <v>88</v>
      </c>
      <c r="Y17" s="18" t="s">
        <v>88</v>
      </c>
      <c r="Z17" s="19">
        <f t="shared" si="19"/>
        <v>0</v>
      </c>
      <c r="AA17" s="17" t="s">
        <v>88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88</v>
      </c>
      <c r="J18" s="18" t="s">
        <v>12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88</v>
      </c>
      <c r="P18" s="18" t="s">
        <v>12</v>
      </c>
      <c r="Q18" s="19">
        <f t="shared" si="16"/>
        <v>0</v>
      </c>
      <c r="R18" s="17" t="s">
        <v>12</v>
      </c>
      <c r="S18" s="18" t="s">
        <v>88</v>
      </c>
      <c r="T18" s="19">
        <f t="shared" si="17"/>
        <v>0</v>
      </c>
      <c r="U18" s="17" t="s">
        <v>12</v>
      </c>
      <c r="V18" s="18" t="s">
        <v>88</v>
      </c>
      <c r="W18" s="19">
        <f t="shared" si="18"/>
        <v>0</v>
      </c>
      <c r="X18" s="17" t="s">
        <v>88</v>
      </c>
      <c r="Y18" s="18" t="s">
        <v>12</v>
      </c>
      <c r="Z18" s="19" t="str">
        <f t="shared" si="19"/>
        <v>3</v>
      </c>
      <c r="AA18" s="17" t="s">
        <v>12</v>
      </c>
      <c r="AB18" s="18" t="s">
        <v>88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88</v>
      </c>
      <c r="D20" s="18" t="s">
        <v>88</v>
      </c>
      <c r="E20" s="19">
        <f t="shared" si="12"/>
        <v>0</v>
      </c>
      <c r="F20" s="17" t="s">
        <v>12</v>
      </c>
      <c r="G20" s="18" t="s">
        <v>88</v>
      </c>
      <c r="H20" s="19">
        <f t="shared" si="13"/>
        <v>0</v>
      </c>
      <c r="I20" s="17" t="s">
        <v>12</v>
      </c>
      <c r="J20" s="18" t="s">
        <v>89</v>
      </c>
      <c r="K20" s="19" t="str">
        <f t="shared" si="14"/>
        <v>5</v>
      </c>
      <c r="L20" s="17" t="s">
        <v>88</v>
      </c>
      <c r="M20" s="18" t="s">
        <v>89</v>
      </c>
      <c r="N20" s="19" t="str">
        <f t="shared" si="15"/>
        <v>2</v>
      </c>
      <c r="O20" s="17" t="s">
        <v>89</v>
      </c>
      <c r="P20" s="18" t="s">
        <v>88</v>
      </c>
      <c r="Q20" s="19">
        <f t="shared" si="16"/>
        <v>0</v>
      </c>
      <c r="R20" s="17" t="s">
        <v>88</v>
      </c>
      <c r="S20" s="18" t="s">
        <v>89</v>
      </c>
      <c r="T20" s="19">
        <f t="shared" si="17"/>
        <v>0</v>
      </c>
      <c r="U20" s="17" t="s">
        <v>12</v>
      </c>
      <c r="V20" s="18" t="s">
        <v>88</v>
      </c>
      <c r="W20" s="19">
        <f t="shared" si="18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2</v>
      </c>
      <c r="AB20" s="18" t="s">
        <v>88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88</v>
      </c>
      <c r="E21" s="19" t="str">
        <f t="shared" si="12"/>
        <v>5</v>
      </c>
      <c r="F21" s="17" t="s">
        <v>2</v>
      </c>
      <c r="G21" s="18" t="s">
        <v>89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2</v>
      </c>
      <c r="L21" s="17" t="s">
        <v>88</v>
      </c>
      <c r="M21" s="18" t="s">
        <v>88</v>
      </c>
      <c r="N21" s="19">
        <f t="shared" si="15"/>
        <v>0</v>
      </c>
      <c r="O21" s="17" t="s">
        <v>88</v>
      </c>
      <c r="P21" s="18" t="s">
        <v>12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88</v>
      </c>
      <c r="W21" s="19" t="str">
        <f t="shared" si="18"/>
        <v>3</v>
      </c>
      <c r="X21" s="17" t="s">
        <v>88</v>
      </c>
      <c r="Y21" s="18" t="s">
        <v>12</v>
      </c>
      <c r="Z21" s="19" t="str">
        <f t="shared" si="19"/>
        <v>3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88</v>
      </c>
      <c r="E22" s="19" t="str">
        <f t="shared" si="12"/>
        <v>5</v>
      </c>
      <c r="F22" s="17" t="s">
        <v>12</v>
      </c>
      <c r="G22" s="18" t="s">
        <v>89</v>
      </c>
      <c r="H22" s="19">
        <f t="shared" si="13"/>
        <v>0</v>
      </c>
      <c r="I22" s="17" t="s">
        <v>2</v>
      </c>
      <c r="J22" s="18" t="s">
        <v>88</v>
      </c>
      <c r="K22" s="19" t="str">
        <f t="shared" si="14"/>
        <v>3</v>
      </c>
      <c r="L22" s="17" t="s">
        <v>12</v>
      </c>
      <c r="M22" s="18" t="s">
        <v>88</v>
      </c>
      <c r="N22" s="19" t="str">
        <f t="shared" si="15"/>
        <v>2</v>
      </c>
      <c r="O22" s="17" t="s">
        <v>88</v>
      </c>
      <c r="P22" s="18" t="s">
        <v>12</v>
      </c>
      <c r="Q22" s="19">
        <f t="shared" si="16"/>
        <v>0</v>
      </c>
      <c r="R22" s="17" t="s">
        <v>12</v>
      </c>
      <c r="S22" s="18" t="s">
        <v>89</v>
      </c>
      <c r="T22" s="19">
        <f t="shared" si="17"/>
        <v>0</v>
      </c>
      <c r="U22" s="17" t="s">
        <v>88</v>
      </c>
      <c r="V22" s="18" t="s">
        <v>88</v>
      </c>
      <c r="W22" s="19" t="str">
        <f t="shared" si="18"/>
        <v>3</v>
      </c>
      <c r="X22" s="17" t="s">
        <v>88</v>
      </c>
      <c r="Y22" s="18" t="s">
        <v>89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89</v>
      </c>
      <c r="K23" s="19" t="str">
        <f t="shared" si="14"/>
        <v>5</v>
      </c>
      <c r="L23" s="17" t="s">
        <v>88</v>
      </c>
      <c r="M23" s="18" t="s">
        <v>89</v>
      </c>
      <c r="N23" s="19" t="str">
        <f t="shared" si="15"/>
        <v>2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88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88</v>
      </c>
      <c r="E24" s="19" t="str">
        <f t="shared" si="12"/>
        <v>5</v>
      </c>
      <c r="F24" s="17" t="s">
        <v>2</v>
      </c>
      <c r="G24" s="18" t="s">
        <v>88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2</v>
      </c>
      <c r="L24" s="17" t="s">
        <v>12</v>
      </c>
      <c r="M24" s="18" t="s">
        <v>88</v>
      </c>
      <c r="N24" s="19" t="str">
        <f t="shared" si="15"/>
        <v>2</v>
      </c>
      <c r="O24" s="17" t="s">
        <v>88</v>
      </c>
      <c r="P24" s="18" t="s">
        <v>12</v>
      </c>
      <c r="Q24" s="19">
        <f t="shared" si="16"/>
        <v>0</v>
      </c>
      <c r="R24" s="17" t="s">
        <v>12</v>
      </c>
      <c r="S24" s="18" t="s">
        <v>88</v>
      </c>
      <c r="T24" s="19">
        <f t="shared" si="17"/>
        <v>0</v>
      </c>
      <c r="U24" s="17" t="s">
        <v>88</v>
      </c>
      <c r="V24" s="18" t="s">
        <v>2</v>
      </c>
      <c r="W24" s="19">
        <f t="shared" si="18"/>
        <v>0</v>
      </c>
      <c r="X24" s="17" t="s">
        <v>88</v>
      </c>
      <c r="Y24" s="18" t="s">
        <v>88</v>
      </c>
      <c r="Z24" s="19">
        <f t="shared" si="19"/>
        <v>0</v>
      </c>
      <c r="AA24" s="17" t="s">
        <v>88</v>
      </c>
      <c r="AB24" s="18" t="s">
        <v>88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L4 O4 R4 U4 X4 C6 L6 O6 R6 U6">
    <cfRule type="cellIs" dxfId="86" priority="2" operator="equal">
      <formula>"Schalke 04"</formula>
    </cfRule>
  </conditionalFormatting>
  <conditionalFormatting sqref="F4 AA4 F6 I6 X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65"/>
      <c r="AF1" s="65"/>
      <c r="AK1" s="31"/>
    </row>
    <row r="2" spans="1:41" ht="12" x14ac:dyDescent="0.2">
      <c r="B2" s="16"/>
      <c r="AD2" s="31"/>
      <c r="AE2" s="66"/>
      <c r="AF2" s="66"/>
    </row>
    <row r="3" spans="1:41" ht="12" x14ac:dyDescent="0.2">
      <c r="B3" s="16"/>
      <c r="AC3" s="31"/>
      <c r="AD3" s="31"/>
      <c r="AE3" s="65"/>
      <c r="AF3" s="65"/>
    </row>
    <row r="4" spans="1:41" ht="16.5" thickBot="1" x14ac:dyDescent="0.3">
      <c r="A4" s="2" t="s">
        <v>32</v>
      </c>
      <c r="B4" s="16"/>
      <c r="C4" s="16" t="s">
        <v>78</v>
      </c>
      <c r="F4" s="16" t="s">
        <v>79</v>
      </c>
      <c r="I4" s="16" t="s">
        <v>82</v>
      </c>
      <c r="L4" s="16" t="s">
        <v>87</v>
      </c>
      <c r="O4" s="16" t="s">
        <v>85</v>
      </c>
      <c r="R4" s="16" t="s">
        <v>73</v>
      </c>
      <c r="U4" s="16" t="s">
        <v>72</v>
      </c>
      <c r="X4" s="16" t="s">
        <v>81</v>
      </c>
      <c r="AA4" s="16" t="s">
        <v>84</v>
      </c>
      <c r="AD4" s="31"/>
      <c r="AE4" s="67"/>
      <c r="AF4" s="67"/>
      <c r="AK4" s="44"/>
    </row>
    <row r="5" spans="1:41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83</v>
      </c>
      <c r="I6" s="16" t="s">
        <v>86</v>
      </c>
      <c r="L6" s="16" t="s">
        <v>75</v>
      </c>
      <c r="O6" s="16" t="s">
        <v>67</v>
      </c>
      <c r="R6" s="16" t="s">
        <v>74</v>
      </c>
      <c r="U6" s="16" t="s">
        <v>76</v>
      </c>
      <c r="X6" s="16" t="s">
        <v>77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91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2</v>
      </c>
      <c r="P7" s="68" t="s">
        <v>88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2</v>
      </c>
      <c r="V7" s="68" t="s">
        <v>91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88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89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88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88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89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88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88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88</v>
      </c>
      <c r="D10" s="18" t="s">
        <v>12</v>
      </c>
      <c r="E10" s="19">
        <f t="shared" si="12"/>
        <v>0</v>
      </c>
      <c r="F10" s="17" t="s">
        <v>88</v>
      </c>
      <c r="G10" s="18" t="s">
        <v>88</v>
      </c>
      <c r="H10" s="19">
        <f t="shared" si="13"/>
        <v>0</v>
      </c>
      <c r="I10" s="17" t="s">
        <v>89</v>
      </c>
      <c r="J10" s="18" t="s">
        <v>89</v>
      </c>
      <c r="K10" s="19">
        <f t="shared" si="14"/>
        <v>0</v>
      </c>
      <c r="L10" s="17" t="s">
        <v>89</v>
      </c>
      <c r="M10" s="18" t="s">
        <v>12</v>
      </c>
      <c r="N10" s="19">
        <f t="shared" si="15"/>
        <v>0</v>
      </c>
      <c r="O10" s="17" t="s">
        <v>89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91</v>
      </c>
      <c r="V10" s="18" t="s">
        <v>88</v>
      </c>
      <c r="W10" s="19">
        <f t="shared" si="18"/>
        <v>0</v>
      </c>
      <c r="X10" s="17" t="s">
        <v>88</v>
      </c>
      <c r="Y10" s="18" t="s">
        <v>89</v>
      </c>
      <c r="Z10" s="19" t="str">
        <f t="shared" si="19"/>
        <v>3</v>
      </c>
      <c r="AA10" s="17" t="s">
        <v>88</v>
      </c>
      <c r="AB10" s="18" t="s">
        <v>89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88</v>
      </c>
      <c r="D11" s="18" t="s">
        <v>12</v>
      </c>
      <c r="E11" s="19">
        <f t="shared" si="12"/>
        <v>0</v>
      </c>
      <c r="F11" s="17" t="s">
        <v>88</v>
      </c>
      <c r="G11" s="18" t="s">
        <v>88</v>
      </c>
      <c r="H11" s="19">
        <f t="shared" si="13"/>
        <v>0</v>
      </c>
      <c r="I11" s="17" t="s">
        <v>12</v>
      </c>
      <c r="J11" s="18" t="s">
        <v>89</v>
      </c>
      <c r="K11" s="19" t="str">
        <f t="shared" si="14"/>
        <v>2</v>
      </c>
      <c r="L11" s="17" t="s">
        <v>89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>
        <f t="shared" si="16"/>
        <v>0</v>
      </c>
      <c r="R11" s="17" t="s">
        <v>88</v>
      </c>
      <c r="S11" s="18" t="s">
        <v>12</v>
      </c>
      <c r="T11" s="19" t="str">
        <f t="shared" si="17"/>
        <v>5</v>
      </c>
      <c r="U11" s="17" t="s">
        <v>12</v>
      </c>
      <c r="V11" s="18" t="s">
        <v>88</v>
      </c>
      <c r="W11" s="19">
        <f t="shared" si="18"/>
        <v>0</v>
      </c>
      <c r="X11" s="17" t="s">
        <v>88</v>
      </c>
      <c r="Y11" s="18" t="s">
        <v>89</v>
      </c>
      <c r="Z11" s="19" t="str">
        <f t="shared" si="19"/>
        <v>3</v>
      </c>
      <c r="AA11" s="17" t="s">
        <v>89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88</v>
      </c>
      <c r="D13" s="18" t="s">
        <v>12</v>
      </c>
      <c r="E13" s="19">
        <f t="shared" si="12"/>
        <v>0</v>
      </c>
      <c r="F13" s="17" t="s">
        <v>12</v>
      </c>
      <c r="G13" s="18" t="s">
        <v>88</v>
      </c>
      <c r="H13" s="19" t="str">
        <f t="shared" si="13"/>
        <v>2</v>
      </c>
      <c r="I13" s="17" t="s">
        <v>88</v>
      </c>
      <c r="J13" s="18" t="s">
        <v>88</v>
      </c>
      <c r="K13" s="19">
        <f t="shared" si="14"/>
        <v>0</v>
      </c>
      <c r="L13" s="17" t="s">
        <v>88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88</v>
      </c>
      <c r="S13" s="18" t="s">
        <v>12</v>
      </c>
      <c r="T13" s="19" t="str">
        <f t="shared" si="17"/>
        <v>5</v>
      </c>
      <c r="U13" s="17" t="s">
        <v>12</v>
      </c>
      <c r="V13" s="18" t="s">
        <v>89</v>
      </c>
      <c r="W13" s="19">
        <f t="shared" si="18"/>
        <v>0</v>
      </c>
      <c r="X13" s="17" t="s">
        <v>88</v>
      </c>
      <c r="Y13" s="18" t="s">
        <v>89</v>
      </c>
      <c r="Z13" s="19" t="str">
        <f t="shared" si="19"/>
        <v>3</v>
      </c>
      <c r="AA13" s="17" t="s">
        <v>88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88</v>
      </c>
      <c r="G14" s="18" t="s">
        <v>88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88</v>
      </c>
      <c r="N14" s="19">
        <f t="shared" si="15"/>
        <v>0</v>
      </c>
      <c r="O14" s="17" t="s">
        <v>88</v>
      </c>
      <c r="P14" s="18" t="s">
        <v>88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88</v>
      </c>
      <c r="W14" s="19">
        <f t="shared" si="18"/>
        <v>0</v>
      </c>
      <c r="X14" s="17" t="s">
        <v>2</v>
      </c>
      <c r="Y14" s="18" t="s">
        <v>88</v>
      </c>
      <c r="Z14" s="19" t="str">
        <f t="shared" si="19"/>
        <v>2</v>
      </c>
      <c r="AA14" s="17" t="s">
        <v>88</v>
      </c>
      <c r="AB14" s="18" t="s">
        <v>88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89</v>
      </c>
      <c r="D15" s="18" t="s">
        <v>12</v>
      </c>
      <c r="E15" s="19">
        <f t="shared" si="12"/>
        <v>0</v>
      </c>
      <c r="F15" s="17" t="s">
        <v>12</v>
      </c>
      <c r="G15" s="18" t="s">
        <v>89</v>
      </c>
      <c r="H15" s="19" t="str">
        <f t="shared" si="13"/>
        <v>2</v>
      </c>
      <c r="I15" s="17" t="s">
        <v>12</v>
      </c>
      <c r="J15" s="18" t="s">
        <v>88</v>
      </c>
      <c r="K15" s="19" t="str">
        <f t="shared" si="14"/>
        <v>5</v>
      </c>
      <c r="L15" s="17" t="s">
        <v>88</v>
      </c>
      <c r="M15" s="18" t="s">
        <v>89</v>
      </c>
      <c r="N15" s="19">
        <f t="shared" si="15"/>
        <v>0</v>
      </c>
      <c r="O15" s="17" t="s">
        <v>89</v>
      </c>
      <c r="P15" s="18" t="s">
        <v>12</v>
      </c>
      <c r="Q15" s="19">
        <f t="shared" si="16"/>
        <v>0</v>
      </c>
      <c r="R15" s="17" t="s">
        <v>12</v>
      </c>
      <c r="S15" s="18" t="s">
        <v>88</v>
      </c>
      <c r="T15" s="19">
        <f t="shared" si="17"/>
        <v>0</v>
      </c>
      <c r="U15" s="17" t="s">
        <v>12</v>
      </c>
      <c r="V15" s="18" t="s">
        <v>89</v>
      </c>
      <c r="W15" s="19">
        <f t="shared" si="18"/>
        <v>0</v>
      </c>
      <c r="X15" s="17" t="s">
        <v>88</v>
      </c>
      <c r="Y15" s="18" t="s">
        <v>89</v>
      </c>
      <c r="Z15" s="19" t="str">
        <f t="shared" si="19"/>
        <v>3</v>
      </c>
      <c r="AA15" s="17" t="s">
        <v>12</v>
      </c>
      <c r="AB15" s="18" t="s">
        <v>89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89</v>
      </c>
      <c r="D17" s="18" t="s">
        <v>91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89</v>
      </c>
      <c r="J17" s="18" t="s">
        <v>88</v>
      </c>
      <c r="K17" s="19">
        <f t="shared" si="14"/>
        <v>0</v>
      </c>
      <c r="L17" s="17" t="s">
        <v>89</v>
      </c>
      <c r="M17" s="18" t="s">
        <v>88</v>
      </c>
      <c r="N17" s="19">
        <f t="shared" si="15"/>
        <v>0</v>
      </c>
      <c r="O17" s="17" t="s">
        <v>12</v>
      </c>
      <c r="P17" s="18" t="s">
        <v>88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89</v>
      </c>
      <c r="D18" s="18" t="s">
        <v>12</v>
      </c>
      <c r="E18" s="19">
        <f t="shared" si="12"/>
        <v>0</v>
      </c>
      <c r="F18" s="17" t="s">
        <v>88</v>
      </c>
      <c r="G18" s="18" t="s">
        <v>12</v>
      </c>
      <c r="H18" s="19">
        <f t="shared" si="13"/>
        <v>0</v>
      </c>
      <c r="I18" s="17" t="s">
        <v>12</v>
      </c>
      <c r="J18" s="18" t="s">
        <v>88</v>
      </c>
      <c r="K18" s="19" t="str">
        <f t="shared" si="14"/>
        <v>5</v>
      </c>
      <c r="L18" s="17" t="s">
        <v>89</v>
      </c>
      <c r="M18" s="18" t="s">
        <v>88</v>
      </c>
      <c r="N18" s="19">
        <f t="shared" si="15"/>
        <v>0</v>
      </c>
      <c r="O18" s="17" t="s">
        <v>89</v>
      </c>
      <c r="P18" s="18" t="s">
        <v>88</v>
      </c>
      <c r="Q18" s="19">
        <f t="shared" si="16"/>
        <v>0</v>
      </c>
      <c r="R18" s="17" t="s">
        <v>88</v>
      </c>
      <c r="S18" s="18" t="s">
        <v>89</v>
      </c>
      <c r="T18" s="19">
        <f t="shared" si="17"/>
        <v>0</v>
      </c>
      <c r="U18" s="17" t="s">
        <v>12</v>
      </c>
      <c r="V18" s="18" t="s">
        <v>89</v>
      </c>
      <c r="W18" s="19">
        <f t="shared" si="18"/>
        <v>0</v>
      </c>
      <c r="X18" s="17" t="s">
        <v>12</v>
      </c>
      <c r="Y18" s="18" t="s">
        <v>88</v>
      </c>
      <c r="Z18" s="19" t="str">
        <f t="shared" si="19"/>
        <v>5</v>
      </c>
      <c r="AA18" s="17" t="s">
        <v>89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89</v>
      </c>
      <c r="D20" s="18" t="s">
        <v>12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12</v>
      </c>
      <c r="N20" s="19">
        <f t="shared" si="15"/>
        <v>0</v>
      </c>
      <c r="O20" s="17" t="s">
        <v>89</v>
      </c>
      <c r="P20" s="18" t="s">
        <v>12</v>
      </c>
      <c r="Q20" s="19">
        <f t="shared" si="16"/>
        <v>0</v>
      </c>
      <c r="R20" s="17" t="s">
        <v>88</v>
      </c>
      <c r="S20" s="18" t="s">
        <v>12</v>
      </c>
      <c r="T20" s="19" t="str">
        <f t="shared" si="17"/>
        <v>5</v>
      </c>
      <c r="U20" s="17" t="s">
        <v>91</v>
      </c>
      <c r="V20" s="18" t="s">
        <v>12</v>
      </c>
      <c r="W20" s="19">
        <f t="shared" si="18"/>
        <v>0</v>
      </c>
      <c r="X20" s="17" t="s">
        <v>88</v>
      </c>
      <c r="Y20" s="18" t="s">
        <v>88</v>
      </c>
      <c r="Z20" s="19">
        <f t="shared" si="19"/>
        <v>0</v>
      </c>
      <c r="AA20" s="17" t="s">
        <v>89</v>
      </c>
      <c r="AB20" s="18" t="s">
        <v>88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12</v>
      </c>
      <c r="G21" s="18" t="s">
        <v>88</v>
      </c>
      <c r="H21" s="19" t="str">
        <f t="shared" si="13"/>
        <v>2</v>
      </c>
      <c r="I21" s="17" t="s">
        <v>88</v>
      </c>
      <c r="J21" s="18" t="s">
        <v>88</v>
      </c>
      <c r="K21" s="19">
        <f t="shared" si="14"/>
        <v>0</v>
      </c>
      <c r="L21" s="17" t="s">
        <v>88</v>
      </c>
      <c r="M21" s="18" t="s">
        <v>12</v>
      </c>
      <c r="N21" s="19">
        <f t="shared" si="15"/>
        <v>0</v>
      </c>
      <c r="O21" s="17" t="s">
        <v>12</v>
      </c>
      <c r="P21" s="18" t="s">
        <v>88</v>
      </c>
      <c r="Q21" s="19" t="str">
        <f t="shared" si="16"/>
        <v>2</v>
      </c>
      <c r="R21" s="17" t="s">
        <v>88</v>
      </c>
      <c r="S21" s="18" t="s">
        <v>12</v>
      </c>
      <c r="T21" s="19" t="str">
        <f t="shared" si="17"/>
        <v>5</v>
      </c>
      <c r="U21" s="17" t="s">
        <v>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 t="str">
        <f t="shared" si="19"/>
        <v>5</v>
      </c>
      <c r="AA21" s="17" t="s">
        <v>88</v>
      </c>
      <c r="AB21" s="18" t="s">
        <v>88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88</v>
      </c>
      <c r="D22" s="18" t="s">
        <v>12</v>
      </c>
      <c r="E22" s="19">
        <f t="shared" si="12"/>
        <v>0</v>
      </c>
      <c r="F22" s="17" t="s">
        <v>12</v>
      </c>
      <c r="G22" s="18" t="s">
        <v>89</v>
      </c>
      <c r="H22" s="19" t="str">
        <f t="shared" si="13"/>
        <v>2</v>
      </c>
      <c r="I22" s="17" t="s">
        <v>12</v>
      </c>
      <c r="J22" s="18" t="s">
        <v>89</v>
      </c>
      <c r="K22" s="19" t="str">
        <f t="shared" si="14"/>
        <v>2</v>
      </c>
      <c r="L22" s="17" t="s">
        <v>88</v>
      </c>
      <c r="M22" s="18" t="s">
        <v>12</v>
      </c>
      <c r="N22" s="19">
        <f t="shared" si="15"/>
        <v>0</v>
      </c>
      <c r="O22" s="17" t="s">
        <v>89</v>
      </c>
      <c r="P22" s="18" t="s">
        <v>12</v>
      </c>
      <c r="Q22" s="19">
        <f t="shared" si="16"/>
        <v>0</v>
      </c>
      <c r="R22" s="17" t="s">
        <v>89</v>
      </c>
      <c r="S22" s="18" t="s">
        <v>12</v>
      </c>
      <c r="T22" s="19" t="str">
        <f t="shared" si="17"/>
        <v>2</v>
      </c>
      <c r="U22" s="17" t="s">
        <v>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88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5</v>
      </c>
      <c r="L24" s="17" t="s">
        <v>88</v>
      </c>
      <c r="M24" s="18" t="s">
        <v>2</v>
      </c>
      <c r="N24" s="19">
        <f t="shared" si="15"/>
        <v>0</v>
      </c>
      <c r="O24" s="17" t="s">
        <v>88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88</v>
      </c>
      <c r="W24" s="19">
        <f t="shared" si="18"/>
        <v>0</v>
      </c>
      <c r="X24" s="17" t="s">
        <v>88</v>
      </c>
      <c r="Y24" s="18" t="s">
        <v>12</v>
      </c>
      <c r="Z24" s="19">
        <f t="shared" si="19"/>
        <v>0</v>
      </c>
      <c r="AA24" s="17" t="s">
        <v>88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9">
      <formula>($AG8&gt;40)</formula>
    </cfRule>
  </conditionalFormatting>
  <conditionalFormatting sqref="C4 I4 R4 X4 L6 U6">
    <cfRule type="cellIs" dxfId="81" priority="2" operator="equal">
      <formula>"Schalke 04"</formula>
    </cfRule>
  </conditionalFormatting>
  <conditionalFormatting sqref="F4 L4 O4 AA4 F6 O6 R6 X6 AA6">
    <cfRule type="cellIs" dxfId="80" priority="3" operator="equal">
      <formula>"Schalke 04"</formula>
    </cfRule>
  </conditionalFormatting>
  <conditionalFormatting sqref="U4 C6 I6">
    <cfRule type="cellIs" dxfId="79" priority="1" operator="equal">
      <formula>"Schalke 04"</formula>
    </cfRule>
  </conditionalFormatting>
  <conditionalFormatting sqref="AG1:AG26 AG28:AG1048576">
    <cfRule type="top10" dxfId="78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C3" s="31"/>
      <c r="AD3" s="16"/>
      <c r="AE3" s="65"/>
      <c r="AF3" s="65"/>
    </row>
    <row r="4" spans="1:41" ht="16.5" thickBot="1" x14ac:dyDescent="0.3">
      <c r="A4" s="2" t="s">
        <v>33</v>
      </c>
      <c r="B4" s="16"/>
      <c r="C4" s="16" t="s">
        <v>76</v>
      </c>
      <c r="F4" s="16" t="s">
        <v>80</v>
      </c>
      <c r="I4" s="16" t="s">
        <v>11</v>
      </c>
      <c r="L4" s="16" t="s">
        <v>74</v>
      </c>
      <c r="O4" s="16" t="s">
        <v>83</v>
      </c>
      <c r="R4" s="16" t="s">
        <v>67</v>
      </c>
      <c r="U4" s="16" t="s">
        <v>75</v>
      </c>
      <c r="X4" s="16" t="s">
        <v>79</v>
      </c>
      <c r="AA4" s="16" t="s">
        <v>86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77</v>
      </c>
      <c r="I6" s="16" t="s">
        <v>84</v>
      </c>
      <c r="L6" s="16" t="s">
        <v>81</v>
      </c>
      <c r="O6" s="16" t="s">
        <v>87</v>
      </c>
      <c r="R6" s="16" t="s">
        <v>72</v>
      </c>
      <c r="U6" s="16" t="s">
        <v>73</v>
      </c>
      <c r="X6" s="16" t="s">
        <v>82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89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91</v>
      </c>
      <c r="V7" s="68" t="s">
        <v>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88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91</v>
      </c>
      <c r="J8" s="18" t="s">
        <v>89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Delze1312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7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88</v>
      </c>
      <c r="M9" s="18" t="s">
        <v>88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88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89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88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77">
        <f t="shared" si="13"/>
        <v>12</v>
      </c>
      <c r="L10" s="17" t="s">
        <v>2</v>
      </c>
      <c r="M10" s="18" t="s">
        <v>88</v>
      </c>
      <c r="N10" s="19" t="str">
        <f t="shared" si="14"/>
        <v>2</v>
      </c>
      <c r="O10" s="17" t="s">
        <v>12</v>
      </c>
      <c r="P10" s="18" t="s">
        <v>88</v>
      </c>
      <c r="Q10" s="19">
        <f t="shared" si="15"/>
        <v>0</v>
      </c>
      <c r="R10" s="17" t="s">
        <v>88</v>
      </c>
      <c r="S10" s="18" t="s">
        <v>2</v>
      </c>
      <c r="T10" s="19" t="str">
        <f t="shared" si="16"/>
        <v>2</v>
      </c>
      <c r="U10" s="17" t="s">
        <v>88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88</v>
      </c>
      <c r="AB10" s="18" t="s">
        <v>91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88</v>
      </c>
      <c r="D11" s="18" t="s">
        <v>88</v>
      </c>
      <c r="E11" s="19" t="str">
        <f t="shared" si="11"/>
        <v>3</v>
      </c>
      <c r="F11" s="17" t="s">
        <v>88</v>
      </c>
      <c r="G11" s="18" t="s">
        <v>88</v>
      </c>
      <c r="H11" s="19" t="str">
        <f t="shared" si="12"/>
        <v>5</v>
      </c>
      <c r="I11" s="17" t="s">
        <v>12</v>
      </c>
      <c r="J11" s="18" t="s">
        <v>88</v>
      </c>
      <c r="K11" s="77">
        <f t="shared" si="13"/>
        <v>12</v>
      </c>
      <c r="L11" s="17" t="s">
        <v>12</v>
      </c>
      <c r="M11" s="18" t="s">
        <v>88</v>
      </c>
      <c r="N11" s="19" t="str">
        <f t="shared" si="14"/>
        <v>3</v>
      </c>
      <c r="O11" s="17" t="s">
        <v>12</v>
      </c>
      <c r="P11" s="18" t="s">
        <v>88</v>
      </c>
      <c r="Q11" s="19">
        <f t="shared" si="15"/>
        <v>0</v>
      </c>
      <c r="R11" s="17" t="s">
        <v>89</v>
      </c>
      <c r="S11" s="18" t="s">
        <v>12</v>
      </c>
      <c r="T11" s="19" t="str">
        <f t="shared" si="16"/>
        <v>2</v>
      </c>
      <c r="U11" s="17" t="s">
        <v>89</v>
      </c>
      <c r="V11" s="18" t="s">
        <v>88</v>
      </c>
      <c r="W11" s="19">
        <f t="shared" si="17"/>
        <v>0</v>
      </c>
      <c r="X11" s="17" t="s">
        <v>12</v>
      </c>
      <c r="Y11" s="18" t="s">
        <v>89</v>
      </c>
      <c r="Z11" s="19" t="str">
        <f t="shared" si="18"/>
        <v>2</v>
      </c>
      <c r="AA11" s="17" t="s">
        <v>88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Lola04</v>
      </c>
      <c r="C13" s="17" t="s">
        <v>12</v>
      </c>
      <c r="D13" s="18" t="s">
        <v>89</v>
      </c>
      <c r="E13" s="19">
        <f t="shared" si="11"/>
        <v>0</v>
      </c>
      <c r="F13" s="17" t="s">
        <v>88</v>
      </c>
      <c r="G13" s="18" t="s">
        <v>88</v>
      </c>
      <c r="H13" s="19" t="str">
        <f t="shared" si="12"/>
        <v>5</v>
      </c>
      <c r="I13" s="17" t="s">
        <v>91</v>
      </c>
      <c r="J13" s="18" t="s">
        <v>89</v>
      </c>
      <c r="K13" s="77">
        <f t="shared" si="13"/>
        <v>8</v>
      </c>
      <c r="L13" s="17" t="s">
        <v>12</v>
      </c>
      <c r="M13" s="18" t="s">
        <v>88</v>
      </c>
      <c r="N13" s="19" t="str">
        <f t="shared" si="14"/>
        <v>3</v>
      </c>
      <c r="O13" s="17" t="s">
        <v>2</v>
      </c>
      <c r="P13" s="18" t="s">
        <v>88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88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88</v>
      </c>
      <c r="G14" s="18" t="s">
        <v>88</v>
      </c>
      <c r="H14" s="19" t="str">
        <f t="shared" si="12"/>
        <v>5</v>
      </c>
      <c r="I14" s="17" t="s">
        <v>2</v>
      </c>
      <c r="J14" s="18" t="s">
        <v>12</v>
      </c>
      <c r="K14" s="77">
        <f t="shared" si="13"/>
        <v>12</v>
      </c>
      <c r="L14" s="17" t="s">
        <v>12</v>
      </c>
      <c r="M14" s="18" t="s">
        <v>88</v>
      </c>
      <c r="N14" s="19" t="str">
        <f t="shared" si="14"/>
        <v>3</v>
      </c>
      <c r="O14" s="17" t="s">
        <v>2</v>
      </c>
      <c r="P14" s="18" t="s">
        <v>88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88</v>
      </c>
      <c r="V14" s="18" t="s">
        <v>88</v>
      </c>
      <c r="W14" s="19">
        <f t="shared" si="17"/>
        <v>0</v>
      </c>
      <c r="X14" s="17" t="s">
        <v>2</v>
      </c>
      <c r="Y14" s="18" t="s">
        <v>88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88</v>
      </c>
      <c r="G15" s="18" t="s">
        <v>88</v>
      </c>
      <c r="H15" s="19" t="str">
        <f t="shared" si="12"/>
        <v>5</v>
      </c>
      <c r="I15" s="17" t="s">
        <v>2</v>
      </c>
      <c r="J15" s="18" t="s">
        <v>88</v>
      </c>
      <c r="K15" s="77">
        <f t="shared" si="13"/>
        <v>8</v>
      </c>
      <c r="L15" s="17" t="s">
        <v>12</v>
      </c>
      <c r="M15" s="18" t="s">
        <v>89</v>
      </c>
      <c r="N15" s="19" t="str">
        <f t="shared" si="14"/>
        <v>2</v>
      </c>
      <c r="O15" s="17" t="s">
        <v>12</v>
      </c>
      <c r="P15" s="18" t="s">
        <v>89</v>
      </c>
      <c r="Q15" s="19">
        <f t="shared" si="15"/>
        <v>0</v>
      </c>
      <c r="R15" s="17" t="s">
        <v>88</v>
      </c>
      <c r="S15" s="18" t="s">
        <v>12</v>
      </c>
      <c r="T15" s="19" t="str">
        <f t="shared" si="16"/>
        <v>5</v>
      </c>
      <c r="U15" s="17" t="s">
        <v>88</v>
      </c>
      <c r="V15" s="18" t="s">
        <v>12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2</v>
      </c>
      <c r="AA15" s="17" t="s">
        <v>88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88</v>
      </c>
      <c r="E17" s="19">
        <f t="shared" si="11"/>
        <v>0</v>
      </c>
      <c r="F17" s="17" t="s">
        <v>88</v>
      </c>
      <c r="G17" s="18" t="s">
        <v>88</v>
      </c>
      <c r="H17" s="19" t="str">
        <f t="shared" si="12"/>
        <v>5</v>
      </c>
      <c r="I17" s="17" t="s">
        <v>13</v>
      </c>
      <c r="J17" s="18" t="s">
        <v>88</v>
      </c>
      <c r="K17" s="7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88</v>
      </c>
      <c r="V17" s="18" t="s">
        <v>88</v>
      </c>
      <c r="W17" s="19">
        <f t="shared" si="17"/>
        <v>0</v>
      </c>
      <c r="X17" s="17" t="s">
        <v>2</v>
      </c>
      <c r="Y17" s="18" t="s">
        <v>88</v>
      </c>
      <c r="Z17" s="19" t="str">
        <f t="shared" si="18"/>
        <v>2</v>
      </c>
      <c r="AA17" s="17" t="s">
        <v>12</v>
      </c>
      <c r="AB17" s="18" t="s">
        <v>88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88</v>
      </c>
      <c r="D18" s="18" t="s">
        <v>88</v>
      </c>
      <c r="E18" s="19" t="str">
        <f t="shared" si="11"/>
        <v>3</v>
      </c>
      <c r="F18" s="17" t="s">
        <v>12</v>
      </c>
      <c r="G18" s="18" t="s">
        <v>88</v>
      </c>
      <c r="H18" s="19">
        <f t="shared" si="12"/>
        <v>0</v>
      </c>
      <c r="I18" s="17" t="s">
        <v>12</v>
      </c>
      <c r="J18" s="18" t="s">
        <v>89</v>
      </c>
      <c r="K18" s="77">
        <f t="shared" si="13"/>
        <v>8</v>
      </c>
      <c r="L18" s="17" t="s">
        <v>88</v>
      </c>
      <c r="M18" s="18" t="s">
        <v>88</v>
      </c>
      <c r="N18" s="19">
        <f t="shared" si="14"/>
        <v>0</v>
      </c>
      <c r="O18" s="17" t="s">
        <v>12</v>
      </c>
      <c r="P18" s="18" t="s">
        <v>88</v>
      </c>
      <c r="Q18" s="19">
        <f t="shared" si="15"/>
        <v>0</v>
      </c>
      <c r="R18" s="17" t="s">
        <v>88</v>
      </c>
      <c r="S18" s="18" t="s">
        <v>12</v>
      </c>
      <c r="T18" s="19" t="str">
        <f t="shared" si="16"/>
        <v>5</v>
      </c>
      <c r="U18" s="17" t="s">
        <v>88</v>
      </c>
      <c r="V18" s="18" t="s">
        <v>12</v>
      </c>
      <c r="W18" s="19">
        <f t="shared" si="17"/>
        <v>0</v>
      </c>
      <c r="X18" s="17" t="s">
        <v>88</v>
      </c>
      <c r="Y18" s="18" t="s">
        <v>12</v>
      </c>
      <c r="Z18" s="19">
        <f t="shared" si="18"/>
        <v>0</v>
      </c>
      <c r="AA18" s="17" t="s">
        <v>88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88</v>
      </c>
      <c r="D20" s="18" t="s">
        <v>88</v>
      </c>
      <c r="E20" s="19" t="str">
        <f t="shared" si="11"/>
        <v>3</v>
      </c>
      <c r="F20" s="17" t="s">
        <v>89</v>
      </c>
      <c r="G20" s="18" t="s">
        <v>88</v>
      </c>
      <c r="H20" s="19">
        <f t="shared" si="12"/>
        <v>0</v>
      </c>
      <c r="I20" s="17" t="s">
        <v>12</v>
      </c>
      <c r="J20" s="18" t="s">
        <v>89</v>
      </c>
      <c r="K20" s="77">
        <f t="shared" si="13"/>
        <v>8</v>
      </c>
      <c r="L20" s="17" t="s">
        <v>12</v>
      </c>
      <c r="M20" s="18" t="s">
        <v>89</v>
      </c>
      <c r="N20" s="19" t="str">
        <f t="shared" si="14"/>
        <v>2</v>
      </c>
      <c r="O20" s="17" t="s">
        <v>88</v>
      </c>
      <c r="P20" s="18" t="s">
        <v>89</v>
      </c>
      <c r="Q20" s="19">
        <f t="shared" si="15"/>
        <v>0</v>
      </c>
      <c r="R20" s="17" t="s">
        <v>88</v>
      </c>
      <c r="S20" s="18" t="s">
        <v>2</v>
      </c>
      <c r="T20" s="19" t="str">
        <f t="shared" si="16"/>
        <v>2</v>
      </c>
      <c r="U20" s="17" t="s">
        <v>89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89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2</v>
      </c>
      <c r="J21" s="18" t="s">
        <v>88</v>
      </c>
      <c r="K21" s="77">
        <f t="shared" si="13"/>
        <v>8</v>
      </c>
      <c r="L21" s="17" t="s">
        <v>12</v>
      </c>
      <c r="M21" s="18" t="s">
        <v>88</v>
      </c>
      <c r="N21" s="19" t="str">
        <f t="shared" si="14"/>
        <v>3</v>
      </c>
      <c r="O21" s="17" t="s">
        <v>12</v>
      </c>
      <c r="P21" s="18" t="s">
        <v>88</v>
      </c>
      <c r="Q21" s="19">
        <f t="shared" si="15"/>
        <v>0</v>
      </c>
      <c r="R21" s="17" t="s">
        <v>88</v>
      </c>
      <c r="S21" s="18" t="s">
        <v>88</v>
      </c>
      <c r="T21" s="19">
        <f t="shared" si="16"/>
        <v>0</v>
      </c>
      <c r="U21" s="17" t="s">
        <v>88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5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89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77">
        <f t="shared" si="13"/>
        <v>8</v>
      </c>
      <c r="L22" s="17" t="s">
        <v>2</v>
      </c>
      <c r="M22" s="18" t="s">
        <v>88</v>
      </c>
      <c r="N22" s="19" t="str">
        <f t="shared" si="14"/>
        <v>2</v>
      </c>
      <c r="O22" s="17" t="s">
        <v>12</v>
      </c>
      <c r="P22" s="18" t="s">
        <v>89</v>
      </c>
      <c r="Q22" s="19">
        <f t="shared" si="15"/>
        <v>0</v>
      </c>
      <c r="R22" s="17" t="s">
        <v>88</v>
      </c>
      <c r="S22" s="18" t="s">
        <v>88</v>
      </c>
      <c r="T22" s="19">
        <f t="shared" si="16"/>
        <v>0</v>
      </c>
      <c r="U22" s="17" t="s">
        <v>89</v>
      </c>
      <c r="V22" s="18" t="s">
        <v>12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2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78" t="str">
        <f>'13.Spieltag'!B23</f>
        <v>Thomas Bülles</v>
      </c>
      <c r="C23" s="17" t="s">
        <v>88</v>
      </c>
      <c r="D23" s="18" t="s">
        <v>89</v>
      </c>
      <c r="E23" s="19">
        <f t="shared" si="11"/>
        <v>0</v>
      </c>
      <c r="F23" s="17" t="s">
        <v>12</v>
      </c>
      <c r="G23" s="18" t="s">
        <v>88</v>
      </c>
      <c r="H23" s="19">
        <f t="shared" si="12"/>
        <v>0</v>
      </c>
      <c r="I23" s="17" t="s">
        <v>89</v>
      </c>
      <c r="J23" s="18" t="s">
        <v>12</v>
      </c>
      <c r="K23" s="82">
        <f t="shared" si="13"/>
        <v>0</v>
      </c>
      <c r="L23" s="17" t="s">
        <v>2</v>
      </c>
      <c r="M23" s="18" t="s">
        <v>89</v>
      </c>
      <c r="N23" s="19" t="str">
        <f t="shared" si="14"/>
        <v>2</v>
      </c>
      <c r="O23" s="17" t="s">
        <v>88</v>
      </c>
      <c r="P23" s="18" t="s">
        <v>89</v>
      </c>
      <c r="Q23" s="19">
        <f t="shared" si="15"/>
        <v>0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88</v>
      </c>
      <c r="W23" s="19" t="str">
        <f t="shared" si="17"/>
        <v>3</v>
      </c>
      <c r="X23" s="17" t="s">
        <v>88</v>
      </c>
      <c r="Y23" s="18" t="s">
        <v>89</v>
      </c>
      <c r="Z23" s="19" t="str">
        <f t="shared" si="18"/>
        <v>3</v>
      </c>
      <c r="AA23" s="17" t="s">
        <v>12</v>
      </c>
      <c r="AB23" s="18" t="s">
        <v>88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88</v>
      </c>
      <c r="E24" s="19">
        <f t="shared" si="11"/>
        <v>0</v>
      </c>
      <c r="F24" s="17" t="s">
        <v>88</v>
      </c>
      <c r="G24" s="18" t="s">
        <v>2</v>
      </c>
      <c r="H24" s="19">
        <f t="shared" si="12"/>
        <v>0</v>
      </c>
      <c r="I24" s="17" t="s">
        <v>12</v>
      </c>
      <c r="J24" s="18" t="s">
        <v>88</v>
      </c>
      <c r="K24" s="7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88</v>
      </c>
      <c r="Q24" s="19">
        <f t="shared" si="15"/>
        <v>0</v>
      </c>
      <c r="R24" s="17" t="s">
        <v>88</v>
      </c>
      <c r="S24" s="18" t="s">
        <v>12</v>
      </c>
      <c r="T24" s="19" t="str">
        <f t="shared" si="16"/>
        <v>5</v>
      </c>
      <c r="U24" s="17" t="s">
        <v>88</v>
      </c>
      <c r="V24" s="18" t="s">
        <v>12</v>
      </c>
      <c r="W24" s="19">
        <f t="shared" si="17"/>
        <v>0</v>
      </c>
      <c r="X24" s="17" t="s">
        <v>12</v>
      </c>
      <c r="Y24" s="18" t="s">
        <v>88</v>
      </c>
      <c r="Z24" s="19" t="str">
        <f t="shared" si="18"/>
        <v>5</v>
      </c>
      <c r="AA24" s="17" t="s">
        <v>88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11">
      <formula>($AG8&gt;40)</formula>
    </cfRule>
  </conditionalFormatting>
  <conditionalFormatting sqref="C4 F4 L4 O4 U4 X4 C6 F6 R6 U6 X6 AA6">
    <cfRule type="cellIs" dxfId="75" priority="3" operator="equal">
      <formula>"Schalke 04"</formula>
    </cfRule>
  </conditionalFormatting>
  <conditionalFormatting sqref="I4">
    <cfRule type="cellIs" dxfId="74" priority="1" operator="equal">
      <formula>"Schalke 04"</formula>
    </cfRule>
  </conditionalFormatting>
  <conditionalFormatting sqref="R4 AA4 I6 L6 O6">
    <cfRule type="cellIs" dxfId="73" priority="2" operator="equal">
      <formula>"Schalke 04"</formula>
    </cfRule>
  </conditionalFormatting>
  <conditionalFormatting sqref="AG1:AG26 AG28:AG1048576">
    <cfRule type="top10" dxfId="72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1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tabSelected="1" workbookViewId="0">
      <selection activeCell="AP17" sqref="AP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34</v>
      </c>
      <c r="B4" s="16"/>
      <c r="C4" s="16" t="s">
        <v>72</v>
      </c>
      <c r="F4" s="16" t="s">
        <v>85</v>
      </c>
      <c r="I4" s="16" t="s">
        <v>73</v>
      </c>
      <c r="L4" s="16" t="s">
        <v>80</v>
      </c>
      <c r="O4" s="16" t="s">
        <v>84</v>
      </c>
      <c r="R4" s="16" t="s">
        <v>78</v>
      </c>
      <c r="U4" s="16" t="s">
        <v>77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83</v>
      </c>
      <c r="I6" s="16" t="s">
        <v>86</v>
      </c>
      <c r="L6" s="16" t="s">
        <v>74</v>
      </c>
      <c r="O6" s="16" t="s">
        <v>76</v>
      </c>
      <c r="R6" s="16" t="s">
        <v>75</v>
      </c>
      <c r="U6" s="16" t="s">
        <v>11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91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12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12</v>
      </c>
      <c r="Z7" s="69" t="s">
        <v>1</v>
      </c>
      <c r="AA7" s="68" t="s">
        <v>89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63</v>
      </c>
      <c r="C8" s="17" t="s">
        <v>12</v>
      </c>
      <c r="D8" s="18" t="s">
        <v>88</v>
      </c>
      <c r="E8" s="19">
        <v>0</v>
      </c>
      <c r="F8" s="17" t="s">
        <v>88</v>
      </c>
      <c r="G8" s="18" t="s">
        <v>88</v>
      </c>
      <c r="H8" s="19" t="s">
        <v>13</v>
      </c>
      <c r="I8" s="17" t="s">
        <v>2</v>
      </c>
      <c r="J8" s="18" t="s">
        <v>12</v>
      </c>
      <c r="K8" s="19">
        <v>0</v>
      </c>
      <c r="L8" s="17" t="s">
        <v>88</v>
      </c>
      <c r="M8" s="18" t="s">
        <v>2</v>
      </c>
      <c r="N8" s="19">
        <v>0</v>
      </c>
      <c r="O8" s="17" t="s">
        <v>88</v>
      </c>
      <c r="P8" s="18" t="s">
        <v>88</v>
      </c>
      <c r="Q8" s="19">
        <v>0</v>
      </c>
      <c r="R8" s="17" t="s">
        <v>88</v>
      </c>
      <c r="S8" s="18" t="s">
        <v>12</v>
      </c>
      <c r="T8" s="19" t="s">
        <v>13</v>
      </c>
      <c r="U8" s="17" t="s">
        <v>12</v>
      </c>
      <c r="V8" s="18" t="s">
        <v>12</v>
      </c>
      <c r="W8" s="83">
        <v>0</v>
      </c>
      <c r="X8" s="17" t="s">
        <v>12</v>
      </c>
      <c r="Y8" s="18" t="s">
        <v>89</v>
      </c>
      <c r="Z8" s="19">
        <v>0</v>
      </c>
      <c r="AA8" s="17" t="s">
        <v>88</v>
      </c>
      <c r="AB8" s="18" t="s">
        <v>88</v>
      </c>
      <c r="AC8" s="19" t="s">
        <v>2</v>
      </c>
      <c r="AD8" s="27"/>
      <c r="AE8" s="25"/>
      <c r="AF8" s="19"/>
      <c r="AG8" s="20">
        <v>13</v>
      </c>
      <c r="AH8" s="21">
        <v>271</v>
      </c>
      <c r="AI8" s="28">
        <v>2</v>
      </c>
      <c r="AJ8" s="23">
        <v>284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92</v>
      </c>
      <c r="C9" s="17" t="s">
        <v>12</v>
      </c>
      <c r="D9" s="18" t="s">
        <v>88</v>
      </c>
      <c r="E9" s="19">
        <v>0</v>
      </c>
      <c r="F9" s="17" t="s">
        <v>88</v>
      </c>
      <c r="G9" s="18" t="s">
        <v>12</v>
      </c>
      <c r="H9" s="19">
        <v>0</v>
      </c>
      <c r="I9" s="17" t="s">
        <v>2</v>
      </c>
      <c r="J9" s="18" t="s">
        <v>89</v>
      </c>
      <c r="K9" s="19">
        <v>0</v>
      </c>
      <c r="L9" s="17" t="s">
        <v>88</v>
      </c>
      <c r="M9" s="18" t="s">
        <v>12</v>
      </c>
      <c r="N9" s="19">
        <v>0</v>
      </c>
      <c r="O9" s="17" t="s">
        <v>88</v>
      </c>
      <c r="P9" s="18" t="s">
        <v>88</v>
      </c>
      <c r="Q9" s="19">
        <v>0</v>
      </c>
      <c r="R9" s="17" t="s">
        <v>12</v>
      </c>
      <c r="S9" s="18" t="s">
        <v>88</v>
      </c>
      <c r="T9" s="19">
        <v>0</v>
      </c>
      <c r="U9" s="17" t="s">
        <v>12</v>
      </c>
      <c r="V9" s="18" t="s">
        <v>88</v>
      </c>
      <c r="W9" s="82" t="s">
        <v>2</v>
      </c>
      <c r="X9" s="17" t="s">
        <v>2</v>
      </c>
      <c r="Y9" s="18" t="s">
        <v>88</v>
      </c>
      <c r="Z9" s="19">
        <v>0</v>
      </c>
      <c r="AA9" s="17" t="s">
        <v>88</v>
      </c>
      <c r="AB9" s="18" t="s">
        <v>2</v>
      </c>
      <c r="AC9" s="19">
        <v>0</v>
      </c>
      <c r="AD9" s="27"/>
      <c r="AE9" s="25"/>
      <c r="AF9" s="19"/>
      <c r="AG9" s="20">
        <v>3</v>
      </c>
      <c r="AH9" s="21">
        <v>277</v>
      </c>
      <c r="AI9" s="28">
        <v>1</v>
      </c>
      <c r="AJ9" s="23">
        <v>280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2</v>
      </c>
      <c r="B10" s="20" t="s">
        <v>64</v>
      </c>
      <c r="C10" s="17" t="s">
        <v>12</v>
      </c>
      <c r="D10" s="18" t="s">
        <v>88</v>
      </c>
      <c r="E10" s="19">
        <v>0</v>
      </c>
      <c r="F10" s="17" t="s">
        <v>12</v>
      </c>
      <c r="G10" s="18" t="s">
        <v>12</v>
      </c>
      <c r="H10" s="19" t="s">
        <v>2</v>
      </c>
      <c r="I10" s="17" t="s">
        <v>12</v>
      </c>
      <c r="J10" s="18" t="s">
        <v>88</v>
      </c>
      <c r="K10" s="19">
        <v>0</v>
      </c>
      <c r="L10" s="17" t="s">
        <v>89</v>
      </c>
      <c r="M10" s="18" t="s">
        <v>12</v>
      </c>
      <c r="N10" s="19">
        <v>0</v>
      </c>
      <c r="O10" s="17" t="s">
        <v>89</v>
      </c>
      <c r="P10" s="18" t="s">
        <v>88</v>
      </c>
      <c r="Q10" s="19">
        <v>0</v>
      </c>
      <c r="R10" s="17" t="s">
        <v>88</v>
      </c>
      <c r="S10" s="18" t="s">
        <v>12</v>
      </c>
      <c r="T10" s="19" t="s">
        <v>13</v>
      </c>
      <c r="U10" s="17" t="s">
        <v>12</v>
      </c>
      <c r="V10" s="18" t="s">
        <v>88</v>
      </c>
      <c r="W10" s="82" t="s">
        <v>2</v>
      </c>
      <c r="X10" s="17" t="s">
        <v>12</v>
      </c>
      <c r="Y10" s="18" t="s">
        <v>88</v>
      </c>
      <c r="Z10" s="19">
        <v>0</v>
      </c>
      <c r="AA10" s="17" t="s">
        <v>88</v>
      </c>
      <c r="AB10" s="18" t="s">
        <v>12</v>
      </c>
      <c r="AC10" s="19">
        <v>0</v>
      </c>
      <c r="AD10" s="27"/>
      <c r="AE10" s="25"/>
      <c r="AF10" s="19"/>
      <c r="AG10" s="20">
        <v>11</v>
      </c>
      <c r="AH10" s="21">
        <v>269</v>
      </c>
      <c r="AI10" s="28">
        <v>3</v>
      </c>
      <c r="AJ10" s="23">
        <v>280</v>
      </c>
      <c r="AK10" s="24">
        <v>2</v>
      </c>
      <c r="AL10" s="72"/>
    </row>
    <row r="11" spans="1:41" ht="24.95" customHeight="1" thickBot="1" x14ac:dyDescent="0.25">
      <c r="A11" s="28">
        <v>4</v>
      </c>
      <c r="B11" s="78" t="s">
        <v>66</v>
      </c>
      <c r="C11" s="17" t="s">
        <v>2</v>
      </c>
      <c r="D11" s="18" t="s">
        <v>88</v>
      </c>
      <c r="E11" s="19">
        <v>0</v>
      </c>
      <c r="F11" s="17" t="s">
        <v>88</v>
      </c>
      <c r="G11" s="18" t="s">
        <v>88</v>
      </c>
      <c r="H11" s="19" t="s">
        <v>13</v>
      </c>
      <c r="I11" s="17" t="s">
        <v>12</v>
      </c>
      <c r="J11" s="18" t="s">
        <v>88</v>
      </c>
      <c r="K11" s="19">
        <v>0</v>
      </c>
      <c r="L11" s="17" t="s">
        <v>88</v>
      </c>
      <c r="M11" s="18" t="s">
        <v>91</v>
      </c>
      <c r="N11" s="19">
        <v>0</v>
      </c>
      <c r="O11" s="17" t="s">
        <v>88</v>
      </c>
      <c r="P11" s="18" t="s">
        <v>12</v>
      </c>
      <c r="Q11" s="19">
        <v>0</v>
      </c>
      <c r="R11" s="17" t="s">
        <v>12</v>
      </c>
      <c r="S11" s="18" t="s">
        <v>88</v>
      </c>
      <c r="T11" s="19">
        <v>0</v>
      </c>
      <c r="U11" s="17" t="s">
        <v>89</v>
      </c>
      <c r="V11" s="18" t="s">
        <v>89</v>
      </c>
      <c r="W11" s="83">
        <v>0</v>
      </c>
      <c r="X11" s="17" t="s">
        <v>12</v>
      </c>
      <c r="Y11" s="18" t="s">
        <v>88</v>
      </c>
      <c r="Z11" s="19">
        <v>0</v>
      </c>
      <c r="AA11" s="17" t="s">
        <v>88</v>
      </c>
      <c r="AB11" s="18" t="s">
        <v>88</v>
      </c>
      <c r="AC11" s="19" t="s">
        <v>2</v>
      </c>
      <c r="AD11" s="27"/>
      <c r="AE11" s="25"/>
      <c r="AF11" s="19"/>
      <c r="AG11" s="20">
        <v>8</v>
      </c>
      <c r="AH11" s="21">
        <v>260</v>
      </c>
      <c r="AI11" s="28">
        <v>4</v>
      </c>
      <c r="AJ11" s="23">
        <v>268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58</v>
      </c>
      <c r="C12" s="17" t="s">
        <v>2</v>
      </c>
      <c r="D12" s="18" t="s">
        <v>88</v>
      </c>
      <c r="E12" s="19">
        <v>0</v>
      </c>
      <c r="F12" s="17" t="s">
        <v>88</v>
      </c>
      <c r="G12" s="18" t="s">
        <v>12</v>
      </c>
      <c r="H12" s="19">
        <v>0</v>
      </c>
      <c r="I12" s="17" t="s">
        <v>12</v>
      </c>
      <c r="J12" s="18" t="s">
        <v>88</v>
      </c>
      <c r="K12" s="19">
        <v>0</v>
      </c>
      <c r="L12" s="17" t="s">
        <v>88</v>
      </c>
      <c r="M12" s="18" t="s">
        <v>2</v>
      </c>
      <c r="N12" s="19">
        <v>0</v>
      </c>
      <c r="O12" s="17" t="s">
        <v>88</v>
      </c>
      <c r="P12" s="18" t="s">
        <v>12</v>
      </c>
      <c r="Q12" s="19">
        <v>0</v>
      </c>
      <c r="R12" s="17" t="s">
        <v>12</v>
      </c>
      <c r="S12" s="18" t="s">
        <v>88</v>
      </c>
      <c r="T12" s="19">
        <v>0</v>
      </c>
      <c r="U12" s="17" t="s">
        <v>2</v>
      </c>
      <c r="V12" s="18" t="s">
        <v>88</v>
      </c>
      <c r="W12" s="82" t="s">
        <v>12</v>
      </c>
      <c r="X12" s="17" t="s">
        <v>12</v>
      </c>
      <c r="Y12" s="18" t="s">
        <v>88</v>
      </c>
      <c r="Z12" s="19">
        <v>0</v>
      </c>
      <c r="AA12" s="17" t="s">
        <v>88</v>
      </c>
      <c r="AB12" s="18" t="s">
        <v>88</v>
      </c>
      <c r="AC12" s="19" t="s">
        <v>2</v>
      </c>
      <c r="AD12" s="27"/>
      <c r="AE12" s="25"/>
      <c r="AF12" s="19"/>
      <c r="AG12" s="20">
        <v>5</v>
      </c>
      <c r="AH12" s="21">
        <v>259</v>
      </c>
      <c r="AI12" s="28">
        <v>5</v>
      </c>
      <c r="AJ12" s="23">
        <v>264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57</v>
      </c>
      <c r="C13" s="17" t="s">
        <v>12</v>
      </c>
      <c r="D13" s="18" t="s">
        <v>88</v>
      </c>
      <c r="E13" s="19">
        <v>0</v>
      </c>
      <c r="F13" s="17" t="s">
        <v>12</v>
      </c>
      <c r="G13" s="18" t="s">
        <v>89</v>
      </c>
      <c r="H13" s="19">
        <v>0</v>
      </c>
      <c r="I13" s="17" t="s">
        <v>2</v>
      </c>
      <c r="J13" s="18" t="s">
        <v>88</v>
      </c>
      <c r="K13" s="19">
        <v>0</v>
      </c>
      <c r="L13" s="17" t="s">
        <v>88</v>
      </c>
      <c r="M13" s="18" t="s">
        <v>12</v>
      </c>
      <c r="N13" s="19">
        <v>0</v>
      </c>
      <c r="O13" s="17" t="s">
        <v>12</v>
      </c>
      <c r="P13" s="18" t="s">
        <v>89</v>
      </c>
      <c r="Q13" s="19" t="s">
        <v>13</v>
      </c>
      <c r="R13" s="17" t="s">
        <v>88</v>
      </c>
      <c r="S13" s="18" t="s">
        <v>88</v>
      </c>
      <c r="T13" s="19">
        <v>0</v>
      </c>
      <c r="U13" s="17" t="s">
        <v>89</v>
      </c>
      <c r="V13" s="18" t="s">
        <v>12</v>
      </c>
      <c r="W13" s="77">
        <v>0</v>
      </c>
      <c r="X13" s="17" t="s">
        <v>12</v>
      </c>
      <c r="Y13" s="18" t="s">
        <v>89</v>
      </c>
      <c r="Z13" s="19">
        <v>0</v>
      </c>
      <c r="AA13" s="17" t="s">
        <v>12</v>
      </c>
      <c r="AB13" s="18" t="s">
        <v>88</v>
      </c>
      <c r="AC13" s="19">
        <v>0</v>
      </c>
      <c r="AD13" s="27"/>
      <c r="AE13" s="25"/>
      <c r="AF13" s="19"/>
      <c r="AG13" s="20">
        <v>5</v>
      </c>
      <c r="AH13" s="21">
        <v>251</v>
      </c>
      <c r="AI13" s="28">
        <v>7</v>
      </c>
      <c r="AJ13" s="23">
        <v>256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59</v>
      </c>
      <c r="C14" s="17" t="s">
        <v>88</v>
      </c>
      <c r="D14" s="18" t="s">
        <v>88</v>
      </c>
      <c r="E14" s="19">
        <v>0</v>
      </c>
      <c r="F14" s="17" t="s">
        <v>88</v>
      </c>
      <c r="G14" s="18" t="s">
        <v>88</v>
      </c>
      <c r="H14" s="19" t="s">
        <v>13</v>
      </c>
      <c r="I14" s="17" t="s">
        <v>2</v>
      </c>
      <c r="J14" s="18" t="s">
        <v>88</v>
      </c>
      <c r="K14" s="19">
        <v>0</v>
      </c>
      <c r="L14" s="17" t="s">
        <v>12</v>
      </c>
      <c r="M14" s="18" t="s">
        <v>91</v>
      </c>
      <c r="N14" s="19">
        <v>0</v>
      </c>
      <c r="O14" s="17" t="s">
        <v>91</v>
      </c>
      <c r="P14" s="18" t="s">
        <v>12</v>
      </c>
      <c r="Q14" s="19" t="s">
        <v>2</v>
      </c>
      <c r="R14" s="17" t="s">
        <v>89</v>
      </c>
      <c r="S14" s="18" t="s">
        <v>88</v>
      </c>
      <c r="T14" s="19" t="s">
        <v>2</v>
      </c>
      <c r="U14" s="17" t="s">
        <v>88</v>
      </c>
      <c r="V14" s="18" t="s">
        <v>12</v>
      </c>
      <c r="W14" s="77">
        <v>0</v>
      </c>
      <c r="X14" s="17" t="s">
        <v>12</v>
      </c>
      <c r="Y14" s="18" t="s">
        <v>88</v>
      </c>
      <c r="Z14" s="19">
        <v>0</v>
      </c>
      <c r="AA14" s="17" t="s">
        <v>89</v>
      </c>
      <c r="AB14" s="18" t="s">
        <v>89</v>
      </c>
      <c r="AC14" s="19" t="s">
        <v>13</v>
      </c>
      <c r="AD14" s="27"/>
      <c r="AE14" s="25"/>
      <c r="AF14" s="19"/>
      <c r="AG14" s="20">
        <v>16</v>
      </c>
      <c r="AH14" s="21">
        <v>239</v>
      </c>
      <c r="AI14" s="28">
        <v>10</v>
      </c>
      <c r="AJ14" s="23">
        <v>255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56</v>
      </c>
      <c r="C15" s="17" t="s">
        <v>12</v>
      </c>
      <c r="D15" s="18" t="s">
        <v>89</v>
      </c>
      <c r="E15" s="19">
        <v>0</v>
      </c>
      <c r="F15" s="17" t="s">
        <v>88</v>
      </c>
      <c r="G15" s="18" t="s">
        <v>12</v>
      </c>
      <c r="H15" s="19">
        <v>0</v>
      </c>
      <c r="I15" s="17" t="s">
        <v>12</v>
      </c>
      <c r="J15" s="18" t="s">
        <v>89</v>
      </c>
      <c r="K15" s="19">
        <v>0</v>
      </c>
      <c r="L15" s="17" t="s">
        <v>88</v>
      </c>
      <c r="M15" s="18" t="s">
        <v>12</v>
      </c>
      <c r="N15" s="19">
        <v>0</v>
      </c>
      <c r="O15" s="17" t="s">
        <v>88</v>
      </c>
      <c r="P15" s="18" t="s">
        <v>88</v>
      </c>
      <c r="Q15" s="19">
        <v>0</v>
      </c>
      <c r="R15" s="17" t="s">
        <v>12</v>
      </c>
      <c r="S15" s="18" t="s">
        <v>89</v>
      </c>
      <c r="T15" s="19">
        <v>0</v>
      </c>
      <c r="U15" s="17" t="s">
        <v>88</v>
      </c>
      <c r="V15" s="18" t="s">
        <v>2</v>
      </c>
      <c r="W15" s="77">
        <v>0</v>
      </c>
      <c r="X15" s="17" t="s">
        <v>12</v>
      </c>
      <c r="Y15" s="18" t="s">
        <v>88</v>
      </c>
      <c r="Z15" s="19">
        <v>0</v>
      </c>
      <c r="AA15" s="17" t="s">
        <v>88</v>
      </c>
      <c r="AB15" s="18" t="s">
        <v>89</v>
      </c>
      <c r="AC15" s="19">
        <v>0</v>
      </c>
      <c r="AD15" s="27"/>
      <c r="AE15" s="25"/>
      <c r="AF15" s="19"/>
      <c r="AG15" s="20">
        <v>0</v>
      </c>
      <c r="AH15" s="21">
        <v>254</v>
      </c>
      <c r="AI15" s="28">
        <v>6</v>
      </c>
      <c r="AJ15" s="23">
        <v>254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61</v>
      </c>
      <c r="C16" s="17" t="s">
        <v>2</v>
      </c>
      <c r="D16" s="18" t="s">
        <v>12</v>
      </c>
      <c r="E16" s="19">
        <v>0</v>
      </c>
      <c r="F16" s="17" t="s">
        <v>12</v>
      </c>
      <c r="G16" s="18" t="s">
        <v>88</v>
      </c>
      <c r="H16" s="19">
        <v>0</v>
      </c>
      <c r="I16" s="17" t="s">
        <v>12</v>
      </c>
      <c r="J16" s="18" t="s">
        <v>88</v>
      </c>
      <c r="K16" s="19">
        <v>0</v>
      </c>
      <c r="L16" s="17" t="s">
        <v>88</v>
      </c>
      <c r="M16" s="18" t="s">
        <v>2</v>
      </c>
      <c r="N16" s="19">
        <v>0</v>
      </c>
      <c r="O16" s="17" t="s">
        <v>88</v>
      </c>
      <c r="P16" s="18" t="s">
        <v>12</v>
      </c>
      <c r="Q16" s="19">
        <v>0</v>
      </c>
      <c r="R16" s="17" t="s">
        <v>88</v>
      </c>
      <c r="S16" s="18" t="s">
        <v>88</v>
      </c>
      <c r="T16" s="19">
        <v>0</v>
      </c>
      <c r="U16" s="17" t="s">
        <v>88</v>
      </c>
      <c r="V16" s="18" t="s">
        <v>12</v>
      </c>
      <c r="W16" s="77">
        <v>0</v>
      </c>
      <c r="X16" s="17" t="s">
        <v>12</v>
      </c>
      <c r="Y16" s="18" t="s">
        <v>88</v>
      </c>
      <c r="Z16" s="19">
        <v>0</v>
      </c>
      <c r="AA16" s="17" t="s">
        <v>88</v>
      </c>
      <c r="AB16" s="18" t="s">
        <v>12</v>
      </c>
      <c r="AC16" s="19">
        <v>0</v>
      </c>
      <c r="AD16" s="27"/>
      <c r="AE16" s="25"/>
      <c r="AF16" s="19"/>
      <c r="AG16" s="20">
        <v>0</v>
      </c>
      <c r="AH16" s="21">
        <v>250</v>
      </c>
      <c r="AI16" s="28">
        <v>8</v>
      </c>
      <c r="AJ16" s="23">
        <v>250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65</v>
      </c>
      <c r="C17" s="17" t="s">
        <v>12</v>
      </c>
      <c r="D17" s="18" t="s">
        <v>88</v>
      </c>
      <c r="E17" s="19">
        <v>0</v>
      </c>
      <c r="F17" s="17" t="s">
        <v>89</v>
      </c>
      <c r="G17" s="18" t="s">
        <v>12</v>
      </c>
      <c r="H17" s="19">
        <v>0</v>
      </c>
      <c r="I17" s="17" t="s">
        <v>12</v>
      </c>
      <c r="J17" s="18" t="s">
        <v>88</v>
      </c>
      <c r="K17" s="19">
        <v>0</v>
      </c>
      <c r="L17" s="17" t="s">
        <v>88</v>
      </c>
      <c r="M17" s="18" t="s">
        <v>89</v>
      </c>
      <c r="N17" s="19" t="s">
        <v>13</v>
      </c>
      <c r="O17" s="17" t="s">
        <v>88</v>
      </c>
      <c r="P17" s="18" t="s">
        <v>88</v>
      </c>
      <c r="Q17" s="19">
        <v>0</v>
      </c>
      <c r="R17" s="17" t="s">
        <v>12</v>
      </c>
      <c r="S17" s="18" t="s">
        <v>88</v>
      </c>
      <c r="T17" s="19">
        <v>0</v>
      </c>
      <c r="U17" s="17" t="s">
        <v>88</v>
      </c>
      <c r="V17" s="18" t="s">
        <v>12</v>
      </c>
      <c r="W17" s="77">
        <v>0</v>
      </c>
      <c r="X17" s="17" t="s">
        <v>88</v>
      </c>
      <c r="Y17" s="18" t="s">
        <v>12</v>
      </c>
      <c r="Z17" s="19" t="s">
        <v>13</v>
      </c>
      <c r="AA17" s="17" t="s">
        <v>88</v>
      </c>
      <c r="AB17" s="18" t="s">
        <v>12</v>
      </c>
      <c r="AC17" s="19">
        <v>0</v>
      </c>
      <c r="AD17" s="27"/>
      <c r="AE17" s="25"/>
      <c r="AF17" s="19"/>
      <c r="AG17" s="20">
        <v>10</v>
      </c>
      <c r="AH17" s="21">
        <v>234</v>
      </c>
      <c r="AI17" s="28">
        <v>11</v>
      </c>
      <c r="AJ17" s="23">
        <v>244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90</v>
      </c>
      <c r="C18" s="17" t="s">
        <v>88</v>
      </c>
      <c r="D18" s="18" t="s">
        <v>88</v>
      </c>
      <c r="E18" s="19">
        <v>0</v>
      </c>
      <c r="F18" s="17" t="s">
        <v>12</v>
      </c>
      <c r="G18" s="18" t="s">
        <v>88</v>
      </c>
      <c r="H18" s="19">
        <v>0</v>
      </c>
      <c r="I18" s="17" t="s">
        <v>2</v>
      </c>
      <c r="J18" s="18" t="s">
        <v>88</v>
      </c>
      <c r="K18" s="19">
        <v>0</v>
      </c>
      <c r="L18" s="17" t="s">
        <v>88</v>
      </c>
      <c r="M18" s="18" t="s">
        <v>12</v>
      </c>
      <c r="N18" s="19">
        <v>0</v>
      </c>
      <c r="O18" s="17" t="s">
        <v>88</v>
      </c>
      <c r="P18" s="18" t="s">
        <v>12</v>
      </c>
      <c r="Q18" s="19">
        <v>0</v>
      </c>
      <c r="R18" s="17" t="s">
        <v>12</v>
      </c>
      <c r="S18" s="18" t="s">
        <v>88</v>
      </c>
      <c r="T18" s="19">
        <v>0</v>
      </c>
      <c r="U18" s="17" t="s">
        <v>88</v>
      </c>
      <c r="V18" s="18" t="s">
        <v>12</v>
      </c>
      <c r="W18" s="77">
        <v>0</v>
      </c>
      <c r="X18" s="17" t="s">
        <v>12</v>
      </c>
      <c r="Y18" s="18" t="s">
        <v>88</v>
      </c>
      <c r="Z18" s="19">
        <v>0</v>
      </c>
      <c r="AA18" s="17" t="s">
        <v>89</v>
      </c>
      <c r="AB18" s="18" t="s">
        <v>12</v>
      </c>
      <c r="AC18" s="19">
        <v>0</v>
      </c>
      <c r="AD18" s="27"/>
      <c r="AE18" s="25"/>
      <c r="AF18" s="19"/>
      <c r="AG18" s="20">
        <v>0</v>
      </c>
      <c r="AH18" s="21">
        <v>243</v>
      </c>
      <c r="AI18" s="28">
        <v>9</v>
      </c>
      <c r="AJ18" s="23">
        <v>243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69</v>
      </c>
      <c r="C19" s="17"/>
      <c r="D19" s="18"/>
      <c r="E19" s="19"/>
      <c r="F19" s="17"/>
      <c r="G19" s="18"/>
      <c r="H19" s="19"/>
      <c r="I19" s="17" t="s">
        <v>2</v>
      </c>
      <c r="J19" s="18" t="s">
        <v>88</v>
      </c>
      <c r="K19" s="19">
        <v>0</v>
      </c>
      <c r="L19" s="17" t="s">
        <v>88</v>
      </c>
      <c r="M19" s="18" t="s">
        <v>2</v>
      </c>
      <c r="N19" s="19">
        <v>0</v>
      </c>
      <c r="O19" s="17" t="s">
        <v>88</v>
      </c>
      <c r="P19" s="18" t="s">
        <v>88</v>
      </c>
      <c r="Q19" s="19">
        <v>0</v>
      </c>
      <c r="R19" s="17" t="s">
        <v>12</v>
      </c>
      <c r="S19" s="18" t="s">
        <v>12</v>
      </c>
      <c r="T19" s="19">
        <v>0</v>
      </c>
      <c r="U19" s="17" t="s">
        <v>88</v>
      </c>
      <c r="V19" s="18" t="s">
        <v>12</v>
      </c>
      <c r="W19" s="77">
        <v>0</v>
      </c>
      <c r="X19" s="17" t="s">
        <v>12</v>
      </c>
      <c r="Y19" s="18" t="s">
        <v>2</v>
      </c>
      <c r="Z19" s="19" t="s">
        <v>2</v>
      </c>
      <c r="AA19" s="17" t="s">
        <v>89</v>
      </c>
      <c r="AB19" s="18" t="s">
        <v>89</v>
      </c>
      <c r="AC19" s="19" t="s">
        <v>13</v>
      </c>
      <c r="AD19" s="27"/>
      <c r="AE19" s="25"/>
      <c r="AF19" s="19"/>
      <c r="AG19" s="20">
        <v>8</v>
      </c>
      <c r="AH19" s="21">
        <v>229</v>
      </c>
      <c r="AI19" s="28">
        <v>12</v>
      </c>
      <c r="AJ19" s="23">
        <v>237</v>
      </c>
      <c r="AK19" s="24">
        <v>12</v>
      </c>
      <c r="AL19" s="1"/>
    </row>
    <row r="20" spans="1:38" ht="24.95" customHeight="1" thickBot="1" x14ac:dyDescent="0.25">
      <c r="A20" s="28">
        <v>13</v>
      </c>
      <c r="B20" s="78" t="s">
        <v>68</v>
      </c>
      <c r="C20" s="17" t="s">
        <v>88</v>
      </c>
      <c r="D20" s="18" t="s">
        <v>88</v>
      </c>
      <c r="E20" s="19">
        <v>0</v>
      </c>
      <c r="F20" s="17" t="s">
        <v>88</v>
      </c>
      <c r="G20" s="18" t="s">
        <v>89</v>
      </c>
      <c r="H20" s="19">
        <v>0</v>
      </c>
      <c r="I20" s="17" t="s">
        <v>12</v>
      </c>
      <c r="J20" s="18" t="s">
        <v>89</v>
      </c>
      <c r="K20" s="19">
        <v>0</v>
      </c>
      <c r="L20" s="17" t="s">
        <v>88</v>
      </c>
      <c r="M20" s="18" t="s">
        <v>12</v>
      </c>
      <c r="N20" s="19">
        <v>0</v>
      </c>
      <c r="O20" s="17" t="s">
        <v>12</v>
      </c>
      <c r="P20" s="18" t="s">
        <v>88</v>
      </c>
      <c r="Q20" s="19" t="s">
        <v>12</v>
      </c>
      <c r="R20" s="17" t="s">
        <v>12</v>
      </c>
      <c r="S20" s="18" t="s">
        <v>89</v>
      </c>
      <c r="T20" s="19">
        <v>0</v>
      </c>
      <c r="U20" s="17" t="s">
        <v>88</v>
      </c>
      <c r="V20" s="18" t="s">
        <v>89</v>
      </c>
      <c r="W20" s="82" t="s">
        <v>13</v>
      </c>
      <c r="X20" s="17" t="s">
        <v>12</v>
      </c>
      <c r="Y20" s="18" t="s">
        <v>88</v>
      </c>
      <c r="Z20" s="19">
        <v>0</v>
      </c>
      <c r="AA20" s="17" t="s">
        <v>88</v>
      </c>
      <c r="AB20" s="18" t="s">
        <v>89</v>
      </c>
      <c r="AC20" s="19">
        <v>0</v>
      </c>
      <c r="AD20" s="27"/>
      <c r="AE20" s="25"/>
      <c r="AF20" s="19"/>
      <c r="AG20" s="20">
        <v>7</v>
      </c>
      <c r="AH20" s="21">
        <v>219</v>
      </c>
      <c r="AI20" s="28">
        <v>13</v>
      </c>
      <c r="AJ20" s="23">
        <v>226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60</v>
      </c>
      <c r="C21" s="17" t="s">
        <v>12</v>
      </c>
      <c r="D21" s="18" t="s">
        <v>88</v>
      </c>
      <c r="E21" s="19">
        <v>0</v>
      </c>
      <c r="F21" s="17" t="s">
        <v>89</v>
      </c>
      <c r="G21" s="18" t="s">
        <v>12</v>
      </c>
      <c r="H21" s="19">
        <v>0</v>
      </c>
      <c r="I21" s="17" t="s">
        <v>88</v>
      </c>
      <c r="J21" s="18" t="s">
        <v>89</v>
      </c>
      <c r="K21" s="19">
        <v>0</v>
      </c>
      <c r="L21" s="17" t="s">
        <v>88</v>
      </c>
      <c r="M21" s="18" t="s">
        <v>12</v>
      </c>
      <c r="N21" s="19">
        <v>0</v>
      </c>
      <c r="O21" s="17" t="s">
        <v>88</v>
      </c>
      <c r="P21" s="18" t="s">
        <v>88</v>
      </c>
      <c r="Q21" s="19">
        <v>0</v>
      </c>
      <c r="R21" s="17" t="s">
        <v>88</v>
      </c>
      <c r="S21" s="18" t="s">
        <v>89</v>
      </c>
      <c r="T21" s="19">
        <v>0</v>
      </c>
      <c r="U21" s="17" t="s">
        <v>88</v>
      </c>
      <c r="V21" s="18" t="s">
        <v>88</v>
      </c>
      <c r="W21" s="83">
        <v>0</v>
      </c>
      <c r="X21" s="17" t="s">
        <v>89</v>
      </c>
      <c r="Y21" s="18" t="s">
        <v>12</v>
      </c>
      <c r="Z21" s="19" t="s">
        <v>12</v>
      </c>
      <c r="AA21" s="17" t="s">
        <v>88</v>
      </c>
      <c r="AB21" s="18" t="s">
        <v>2</v>
      </c>
      <c r="AC21" s="19">
        <v>0</v>
      </c>
      <c r="AD21" s="27"/>
      <c r="AE21" s="25"/>
      <c r="AF21" s="19"/>
      <c r="AG21" s="20">
        <v>2</v>
      </c>
      <c r="AH21" s="21">
        <v>214</v>
      </c>
      <c r="AI21" s="28">
        <v>14</v>
      </c>
      <c r="AJ21" s="23">
        <v>216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62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v>0</v>
      </c>
      <c r="AH22" s="21">
        <v>197</v>
      </c>
      <c r="AI22" s="28">
        <v>15</v>
      </c>
      <c r="AJ22" s="23">
        <v>197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71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79</v>
      </c>
      <c r="AI23" s="28">
        <v>16</v>
      </c>
      <c r="AJ23" s="23">
        <v>79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8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>
        <v>18</v>
      </c>
      <c r="B25" s="20" t="s">
        <v>106</v>
      </c>
      <c r="C25" s="17" t="s">
        <v>2</v>
      </c>
      <c r="D25" s="18" t="s">
        <v>88</v>
      </c>
      <c r="E25" s="19">
        <v>0</v>
      </c>
      <c r="F25" s="17" t="s">
        <v>12</v>
      </c>
      <c r="G25" s="18" t="s">
        <v>88</v>
      </c>
      <c r="H25" s="19">
        <v>0</v>
      </c>
      <c r="I25" s="17" t="s">
        <v>2</v>
      </c>
      <c r="J25" s="18" t="s">
        <v>88</v>
      </c>
      <c r="K25" s="19">
        <v>0</v>
      </c>
      <c r="L25" s="17" t="s">
        <v>88</v>
      </c>
      <c r="M25" s="18" t="s">
        <v>12</v>
      </c>
      <c r="N25" s="19">
        <v>0</v>
      </c>
      <c r="O25" s="17" t="s">
        <v>12</v>
      </c>
      <c r="P25" s="18" t="s">
        <v>88</v>
      </c>
      <c r="Q25" s="19" t="s">
        <v>12</v>
      </c>
      <c r="R25" s="17" t="s">
        <v>12</v>
      </c>
      <c r="S25" s="18" t="s">
        <v>88</v>
      </c>
      <c r="T25" s="19">
        <v>0</v>
      </c>
      <c r="U25" s="17" t="s">
        <v>88</v>
      </c>
      <c r="V25" s="18" t="s">
        <v>12</v>
      </c>
      <c r="W25" s="77">
        <v>0</v>
      </c>
      <c r="X25" s="17" t="s">
        <v>12</v>
      </c>
      <c r="Y25" s="18" t="s">
        <v>88</v>
      </c>
      <c r="Z25" s="19">
        <v>0</v>
      </c>
      <c r="AA25" s="17" t="s">
        <v>12</v>
      </c>
      <c r="AB25" s="18" t="s">
        <v>88</v>
      </c>
      <c r="AC25" s="19">
        <v>0</v>
      </c>
      <c r="AD25" s="27"/>
      <c r="AE25" s="25"/>
      <c r="AF25" s="19"/>
      <c r="AG25" s="20">
        <v>2</v>
      </c>
      <c r="AH25" s="21">
        <v>0</v>
      </c>
      <c r="AI25" s="28">
        <v>0</v>
      </c>
      <c r="AJ25" s="23">
        <v>2</v>
      </c>
      <c r="AK25" s="24"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0" priority="8">
      <formula>($AG8&gt;40)</formula>
    </cfRule>
  </conditionalFormatting>
  <conditionalFormatting sqref="C4 F4 O4 R4 U4 X4 C6 F6 I6 L6 R6 U6 X6 AA6">
    <cfRule type="cellIs" dxfId="69" priority="2" operator="equal">
      <formula>"Schalke 04"</formula>
    </cfRule>
  </conditionalFormatting>
  <conditionalFormatting sqref="I4 L4 AA4 O6">
    <cfRule type="cellIs" dxfId="68" priority="1" operator="equal">
      <formula>"Schalke 04"</formula>
    </cfRule>
  </conditionalFormatting>
  <conditionalFormatting sqref="AG28:AG1048576 AG1:AG26">
    <cfRule type="top10" dxfId="67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U2" sqref="U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67</v>
      </c>
      <c r="F4" s="16" t="s">
        <v>79</v>
      </c>
      <c r="I4" s="16" t="s">
        <v>11</v>
      </c>
      <c r="L4" s="16" t="s">
        <v>75</v>
      </c>
      <c r="O4" s="16" t="s">
        <v>82</v>
      </c>
      <c r="R4" s="16" t="s">
        <v>76</v>
      </c>
      <c r="U4" s="16" t="s">
        <v>74</v>
      </c>
      <c r="X4" s="16" t="s">
        <v>83</v>
      </c>
      <c r="AA4" s="16" t="s">
        <v>86</v>
      </c>
      <c r="AD4" s="16"/>
      <c r="AE4" s="67"/>
      <c r="AF4" s="67"/>
      <c r="AK4" s="44"/>
    </row>
    <row r="5" spans="1:41" ht="13.5" thickBot="1" x14ac:dyDescent="0.25">
      <c r="B5" s="16"/>
      <c r="F5" s="1"/>
      <c r="U5" s="13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81</v>
      </c>
      <c r="I6" s="16" t="s">
        <v>85</v>
      </c>
      <c r="L6" s="16" t="s">
        <v>77</v>
      </c>
      <c r="O6" s="16" t="s">
        <v>72</v>
      </c>
      <c r="R6" s="16" t="s">
        <v>73</v>
      </c>
      <c r="U6" s="16" t="s">
        <v>84</v>
      </c>
      <c r="X6" s="16" t="s">
        <v>78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284</v>
      </c>
      <c r="AI8" s="28">
        <f>'21.Spieltag'!AK8</f>
        <v>1</v>
      </c>
      <c r="AJ8" s="23">
        <f t="shared" ref="AJ8:AJ19" si="10">AG8+AH8</f>
        <v>329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280</v>
      </c>
      <c r="AI9" s="28">
        <f>'21.Spieltag'!AK9</f>
        <v>2</v>
      </c>
      <c r="AJ9" s="23">
        <f t="shared" si="10"/>
        <v>325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280</v>
      </c>
      <c r="AI10" s="28">
        <f>'21.Spieltag'!AK10</f>
        <v>2</v>
      </c>
      <c r="AJ10" s="23">
        <f t="shared" si="10"/>
        <v>325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268</v>
      </c>
      <c r="AI11" s="28">
        <f>'21.Spieltag'!AK11</f>
        <v>4</v>
      </c>
      <c r="AJ11" s="23">
        <f t="shared" si="10"/>
        <v>313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264</v>
      </c>
      <c r="AI12" s="28">
        <f>'21.Spieltag'!AK12</f>
        <v>5</v>
      </c>
      <c r="AJ12" s="23">
        <f t="shared" si="10"/>
        <v>309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256</v>
      </c>
      <c r="AI13" s="28">
        <f>'21.Spieltag'!AK13</f>
        <v>6</v>
      </c>
      <c r="AJ13" s="23">
        <f t="shared" si="10"/>
        <v>301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255</v>
      </c>
      <c r="AI14" s="28">
        <f>'21.Spieltag'!AK14</f>
        <v>7</v>
      </c>
      <c r="AJ14" s="23">
        <f t="shared" si="10"/>
        <v>300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254</v>
      </c>
      <c r="AI15" s="28">
        <f>'21.Spieltag'!AK15</f>
        <v>8</v>
      </c>
      <c r="AJ15" s="23">
        <f t="shared" si="10"/>
        <v>299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250</v>
      </c>
      <c r="AI16" s="28">
        <f>'21.Spieltag'!AK16</f>
        <v>9</v>
      </c>
      <c r="AJ16" s="23">
        <f t="shared" si="10"/>
        <v>295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244</v>
      </c>
      <c r="AI17" s="28">
        <f>'21.Spieltag'!AK17</f>
        <v>10</v>
      </c>
      <c r="AJ17" s="23">
        <f t="shared" si="10"/>
        <v>289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243</v>
      </c>
      <c r="AI18" s="28">
        <f>'21.Spieltag'!AK18</f>
        <v>11</v>
      </c>
      <c r="AJ18" s="23">
        <f t="shared" si="10"/>
        <v>288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237</v>
      </c>
      <c r="AI19" s="28">
        <f>'21.Spieltag'!AK19</f>
        <v>12</v>
      </c>
      <c r="AJ19" s="23">
        <f t="shared" si="10"/>
        <v>282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226</v>
      </c>
      <c r="AI20" s="28">
        <f>'21.Spieltag'!AK20</f>
        <v>13</v>
      </c>
      <c r="AJ20" s="23">
        <f>AG20+AH20</f>
        <v>271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216</v>
      </c>
      <c r="AI21" s="28">
        <f>'21.Spieltag'!AK21</f>
        <v>14</v>
      </c>
      <c r="AJ21" s="23">
        <f>AG21+AH21</f>
        <v>261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197</v>
      </c>
      <c r="AI22" s="28">
        <f>'21.Spieltag'!AK22</f>
        <v>15</v>
      </c>
      <c r="AJ22" s="23">
        <f>AG22+AH22</f>
        <v>242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79</v>
      </c>
      <c r="AI23" s="28">
        <f>'21.Spieltag'!AK23</f>
        <v>16</v>
      </c>
      <c r="AJ23" s="23">
        <f>AG23+AH23</f>
        <v>124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7</v>
      </c>
      <c r="AI24" s="28">
        <f>'21.Spieltag'!AK24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5" priority="8">
      <formula>($AG8&gt;40)</formula>
    </cfRule>
  </conditionalFormatting>
  <conditionalFormatting sqref="C4 R4 U4 F6">
    <cfRule type="cellIs" dxfId="64" priority="1" operator="equal">
      <formula>"Schalke 04"</formula>
    </cfRule>
  </conditionalFormatting>
  <conditionalFormatting sqref="F4 I4 L4 O4 X4 AA4 C6 I6 L6 O6 R6 U6 X6 AA6">
    <cfRule type="cellIs" dxfId="63" priority="2" operator="equal">
      <formula>"Schalke 04"</formula>
    </cfRule>
  </conditionalFormatting>
  <conditionalFormatting sqref="AG1:AG26 AG28:AG1048576">
    <cfRule type="top10" dxfId="62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36</v>
      </c>
      <c r="B4" s="16"/>
      <c r="C4" s="16" t="s">
        <v>77</v>
      </c>
      <c r="F4" s="16" t="s">
        <v>85</v>
      </c>
      <c r="I4" s="16" t="s">
        <v>78</v>
      </c>
      <c r="L4" s="16" t="s">
        <v>84</v>
      </c>
      <c r="O4" s="16" t="s">
        <v>87</v>
      </c>
      <c r="R4" s="16" t="s">
        <v>80</v>
      </c>
      <c r="U4" s="16" t="s">
        <v>72</v>
      </c>
      <c r="X4" s="16" t="s">
        <v>73</v>
      </c>
      <c r="AA4" s="16" t="s">
        <v>81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75</v>
      </c>
      <c r="I6" s="16" t="s">
        <v>76</v>
      </c>
      <c r="L6" s="16" t="s">
        <v>67</v>
      </c>
      <c r="O6" s="16" t="s">
        <v>79</v>
      </c>
      <c r="R6" s="16" t="s">
        <v>11</v>
      </c>
      <c r="U6" s="16" t="s">
        <v>86</v>
      </c>
      <c r="X6" s="16" t="s">
        <v>82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329</v>
      </c>
      <c r="AI8" s="28">
        <f>'22.Spieltag'!AK8</f>
        <v>1</v>
      </c>
      <c r="AJ8" s="23">
        <f t="shared" ref="AJ8:AJ19" si="10">AG8+AH8</f>
        <v>374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325</v>
      </c>
      <c r="AI9" s="28">
        <f>'22.Spieltag'!AK9</f>
        <v>2</v>
      </c>
      <c r="AJ9" s="23">
        <f t="shared" si="10"/>
        <v>370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325</v>
      </c>
      <c r="AI10" s="28">
        <f>'22.Spieltag'!AK10</f>
        <v>2</v>
      </c>
      <c r="AJ10" s="23">
        <f t="shared" si="10"/>
        <v>370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313</v>
      </c>
      <c r="AI11" s="28">
        <f>'22.Spieltag'!AK11</f>
        <v>4</v>
      </c>
      <c r="AJ11" s="23">
        <f t="shared" si="10"/>
        <v>358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309</v>
      </c>
      <c r="AI12" s="28">
        <f>'22.Spieltag'!AK12</f>
        <v>5</v>
      </c>
      <c r="AJ12" s="23">
        <f t="shared" si="10"/>
        <v>354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301</v>
      </c>
      <c r="AI13" s="28">
        <f>'22.Spieltag'!AK13</f>
        <v>6</v>
      </c>
      <c r="AJ13" s="23">
        <f t="shared" si="10"/>
        <v>346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300</v>
      </c>
      <c r="AI14" s="28">
        <f>'22.Spieltag'!AK14</f>
        <v>7</v>
      </c>
      <c r="AJ14" s="23">
        <f t="shared" si="10"/>
        <v>345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299</v>
      </c>
      <c r="AI15" s="28">
        <f>'22.Spieltag'!AK15</f>
        <v>8</v>
      </c>
      <c r="AJ15" s="23">
        <f t="shared" si="10"/>
        <v>344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295</v>
      </c>
      <c r="AI16" s="28">
        <f>'22.Spieltag'!AK16</f>
        <v>9</v>
      </c>
      <c r="AJ16" s="23">
        <f t="shared" si="10"/>
        <v>340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289</v>
      </c>
      <c r="AI17" s="28">
        <f>'22.Spieltag'!AK17</f>
        <v>10</v>
      </c>
      <c r="AJ17" s="23">
        <f t="shared" si="10"/>
        <v>334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288</v>
      </c>
      <c r="AI18" s="28">
        <f>'22.Spieltag'!AK18</f>
        <v>11</v>
      </c>
      <c r="AJ18" s="23">
        <f t="shared" si="10"/>
        <v>333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282</v>
      </c>
      <c r="AI19" s="28">
        <f>'22.Spieltag'!AK19</f>
        <v>12</v>
      </c>
      <c r="AJ19" s="23">
        <f t="shared" si="10"/>
        <v>327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271</v>
      </c>
      <c r="AI20" s="28">
        <f>'22.Spieltag'!AK20</f>
        <v>13</v>
      </c>
      <c r="AJ20" s="23">
        <f>AG20+AH20</f>
        <v>316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261</v>
      </c>
      <c r="AI21" s="28">
        <f>'22.Spieltag'!AK21</f>
        <v>14</v>
      </c>
      <c r="AJ21" s="23">
        <f>AG21+AH21</f>
        <v>306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242</v>
      </c>
      <c r="AI22" s="28">
        <f>'22.Spieltag'!AK22</f>
        <v>15</v>
      </c>
      <c r="AJ22" s="23">
        <f>AG22+AH22</f>
        <v>287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124</v>
      </c>
      <c r="AI23" s="28">
        <f>'22.Spieltag'!AK23</f>
        <v>16</v>
      </c>
      <c r="AJ23" s="23">
        <f>AG23+AH23</f>
        <v>169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52</v>
      </c>
      <c r="AI24" s="28">
        <f>'22.Spieltag'!AK24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I4 L4 O4 R4 U4 X4 AA4 C6 F6 I6 L6 O6 R6 U6 X6 AA6">
    <cfRule type="cellIs" dxfId="59" priority="2" operator="equal">
      <formula>"Schalke 04"</formula>
    </cfRule>
  </conditionalFormatting>
  <conditionalFormatting sqref="AG1:AG26 AG28:AG1048576">
    <cfRule type="top10" dxfId="58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C4" sqref="C4:L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37</v>
      </c>
      <c r="B4" s="16"/>
      <c r="C4" s="16" t="s">
        <v>11</v>
      </c>
      <c r="F4" s="16" t="s">
        <v>67</v>
      </c>
      <c r="I4" s="16" t="s">
        <v>79</v>
      </c>
      <c r="L4" s="16" t="s">
        <v>82</v>
      </c>
      <c r="O4" s="16" t="s">
        <v>83</v>
      </c>
      <c r="R4" s="16" t="s">
        <v>76</v>
      </c>
      <c r="U4" s="16" t="s">
        <v>72</v>
      </c>
      <c r="X4" s="16" t="s">
        <v>75</v>
      </c>
      <c r="AA4" s="16" t="s">
        <v>86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77</v>
      </c>
      <c r="I6" s="16" t="s">
        <v>73</v>
      </c>
      <c r="L6" s="16" t="s">
        <v>78</v>
      </c>
      <c r="O6" s="16" t="s">
        <v>84</v>
      </c>
      <c r="R6" s="16" t="s">
        <v>81</v>
      </c>
      <c r="U6" s="16" t="s">
        <v>87</v>
      </c>
      <c r="X6" s="16" t="s">
        <v>80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374</v>
      </c>
      <c r="AI8" s="28">
        <f>'23.Spieltag'!AK8</f>
        <v>1</v>
      </c>
      <c r="AJ8" s="23">
        <f t="shared" ref="AJ8:AJ19" si="10">AG8+AH8</f>
        <v>419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370</v>
      </c>
      <c r="AI9" s="28">
        <f>'23.Spieltag'!AK9</f>
        <v>2</v>
      </c>
      <c r="AJ9" s="23">
        <f t="shared" si="10"/>
        <v>415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370</v>
      </c>
      <c r="AI10" s="28">
        <f>'23.Spieltag'!AK10</f>
        <v>2</v>
      </c>
      <c r="AJ10" s="23">
        <f t="shared" si="10"/>
        <v>415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358</v>
      </c>
      <c r="AI11" s="28">
        <f>'23.Spieltag'!AK11</f>
        <v>4</v>
      </c>
      <c r="AJ11" s="23">
        <f t="shared" si="10"/>
        <v>403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354</v>
      </c>
      <c r="AI12" s="28">
        <f>'23.Spieltag'!AK12</f>
        <v>5</v>
      </c>
      <c r="AJ12" s="23">
        <f t="shared" si="10"/>
        <v>399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346</v>
      </c>
      <c r="AI13" s="28">
        <f>'23.Spieltag'!AK13</f>
        <v>6</v>
      </c>
      <c r="AJ13" s="23">
        <f t="shared" si="10"/>
        <v>391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345</v>
      </c>
      <c r="AI14" s="28">
        <f>'23.Spieltag'!AK14</f>
        <v>7</v>
      </c>
      <c r="AJ14" s="23">
        <f t="shared" si="10"/>
        <v>390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344</v>
      </c>
      <c r="AI15" s="28">
        <f>'23.Spieltag'!AK15</f>
        <v>8</v>
      </c>
      <c r="AJ15" s="23">
        <f t="shared" si="10"/>
        <v>389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340</v>
      </c>
      <c r="AI16" s="28">
        <f>'23.Spieltag'!AK16</f>
        <v>9</v>
      </c>
      <c r="AJ16" s="23">
        <f t="shared" si="10"/>
        <v>385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334</v>
      </c>
      <c r="AI17" s="28">
        <f>'23.Spieltag'!AK17</f>
        <v>10</v>
      </c>
      <c r="AJ17" s="23">
        <f t="shared" si="10"/>
        <v>379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333</v>
      </c>
      <c r="AI18" s="28">
        <f>'23.Spieltag'!AK18</f>
        <v>11</v>
      </c>
      <c r="AJ18" s="23">
        <f t="shared" si="10"/>
        <v>378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327</v>
      </c>
      <c r="AI19" s="28">
        <f>'23.Spieltag'!AK19</f>
        <v>12</v>
      </c>
      <c r="AJ19" s="23">
        <f t="shared" si="10"/>
        <v>372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316</v>
      </c>
      <c r="AI20" s="28">
        <f>'23.Spieltag'!AK20</f>
        <v>13</v>
      </c>
      <c r="AJ20" s="23">
        <f>AG20+AH20</f>
        <v>361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306</v>
      </c>
      <c r="AI21" s="28">
        <f>'23.Spieltag'!AK21</f>
        <v>14</v>
      </c>
      <c r="AJ21" s="23">
        <f>AG21+AH21</f>
        <v>351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287</v>
      </c>
      <c r="AI22" s="28">
        <f>'23.Spieltag'!AK22</f>
        <v>15</v>
      </c>
      <c r="AJ22" s="23">
        <f>AG22+AH22</f>
        <v>332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169</v>
      </c>
      <c r="AI23" s="28">
        <f>'23.Spieltag'!AK23</f>
        <v>16</v>
      </c>
      <c r="AJ23" s="23">
        <f>AG23+AH23</f>
        <v>214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97</v>
      </c>
      <c r="AI24" s="28">
        <f>'23.Spieltag'!AK24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8">
      <formula>($AG8&gt;40)</formula>
    </cfRule>
  </conditionalFormatting>
  <conditionalFormatting sqref="C4 F4 O4 U4 X4 C6 F6 I6 O6 R6 U6 X6">
    <cfRule type="cellIs" dxfId="55" priority="2" operator="equal">
      <formula>"Schalke 04"</formula>
    </cfRule>
  </conditionalFormatting>
  <conditionalFormatting sqref="I4 L4 R4 AA4 L6 AA6">
    <cfRule type="cellIs" dxfId="54" priority="1" operator="equal">
      <formula>"Schalke 04"</formula>
    </cfRule>
  </conditionalFormatting>
  <conditionalFormatting sqref="AG1:AG26 AG28:AG1048576">
    <cfRule type="top10" dxfId="53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workbookViewId="0">
      <selection activeCell="V2" sqref="V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38</v>
      </c>
      <c r="B4" s="16"/>
      <c r="C4" s="16" t="s">
        <v>73</v>
      </c>
      <c r="F4" s="16" t="s">
        <v>84</v>
      </c>
      <c r="I4" s="16" t="s">
        <v>11</v>
      </c>
      <c r="L4" s="16" t="s">
        <v>77</v>
      </c>
      <c r="O4" s="16" t="s">
        <v>85</v>
      </c>
      <c r="R4" s="16" t="s">
        <v>80</v>
      </c>
      <c r="U4" s="16" t="s">
        <v>74</v>
      </c>
      <c r="X4" s="16" t="s">
        <v>78</v>
      </c>
      <c r="AA4" s="16" t="s">
        <v>81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82</v>
      </c>
      <c r="I6" s="16" t="s">
        <v>75</v>
      </c>
      <c r="L6" s="16" t="s">
        <v>76</v>
      </c>
      <c r="O6" s="16" t="s">
        <v>79</v>
      </c>
      <c r="R6" s="16" t="s">
        <v>83</v>
      </c>
      <c r="U6" s="16" t="s">
        <v>67</v>
      </c>
      <c r="X6" s="16" t="s">
        <v>87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419</v>
      </c>
      <c r="AI8" s="28">
        <f>'24.Spieltag'!AK8</f>
        <v>1</v>
      </c>
      <c r="AJ8" s="23">
        <f t="shared" ref="AJ8:AJ19" si="10">AG8+AH8</f>
        <v>464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415</v>
      </c>
      <c r="AI9" s="28">
        <f>'24.Spieltag'!AK9</f>
        <v>2</v>
      </c>
      <c r="AJ9" s="23">
        <f t="shared" si="10"/>
        <v>460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415</v>
      </c>
      <c r="AI10" s="28">
        <f>'24.Spieltag'!AK10</f>
        <v>2</v>
      </c>
      <c r="AJ10" s="23">
        <f t="shared" si="10"/>
        <v>460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403</v>
      </c>
      <c r="AI11" s="28">
        <f>'24.Spieltag'!AK11</f>
        <v>4</v>
      </c>
      <c r="AJ11" s="23">
        <f t="shared" si="10"/>
        <v>448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399</v>
      </c>
      <c r="AI12" s="28">
        <f>'24.Spieltag'!AK12</f>
        <v>5</v>
      </c>
      <c r="AJ12" s="23">
        <f t="shared" si="10"/>
        <v>444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391</v>
      </c>
      <c r="AI13" s="28">
        <f>'24.Spieltag'!AK13</f>
        <v>6</v>
      </c>
      <c r="AJ13" s="23">
        <f t="shared" si="10"/>
        <v>436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390</v>
      </c>
      <c r="AI14" s="28">
        <f>'24.Spieltag'!AK14</f>
        <v>7</v>
      </c>
      <c r="AJ14" s="23">
        <f t="shared" si="10"/>
        <v>435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389</v>
      </c>
      <c r="AI15" s="28">
        <f>'24.Spieltag'!AK15</f>
        <v>8</v>
      </c>
      <c r="AJ15" s="23">
        <f t="shared" si="10"/>
        <v>434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385</v>
      </c>
      <c r="AI16" s="28">
        <f>'24.Spieltag'!AK16</f>
        <v>9</v>
      </c>
      <c r="AJ16" s="23">
        <f t="shared" si="10"/>
        <v>430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379</v>
      </c>
      <c r="AI17" s="28">
        <f>'24.Spieltag'!AK17</f>
        <v>10</v>
      </c>
      <c r="AJ17" s="23">
        <f t="shared" si="10"/>
        <v>424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378</v>
      </c>
      <c r="AI18" s="28">
        <f>'24.Spieltag'!AK18</f>
        <v>11</v>
      </c>
      <c r="AJ18" s="23">
        <f t="shared" si="10"/>
        <v>423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372</v>
      </c>
      <c r="AI19" s="28">
        <f>'24.Spieltag'!AK19</f>
        <v>12</v>
      </c>
      <c r="AJ19" s="23">
        <f t="shared" si="10"/>
        <v>417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361</v>
      </c>
      <c r="AI20" s="28">
        <f>'24.Spieltag'!AK20</f>
        <v>13</v>
      </c>
      <c r="AJ20" s="23">
        <f>AG20+AH20</f>
        <v>406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351</v>
      </c>
      <c r="AI21" s="28">
        <f>'24.Spieltag'!AK21</f>
        <v>14</v>
      </c>
      <c r="AJ21" s="23">
        <f>AG21+AH21</f>
        <v>396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332</v>
      </c>
      <c r="AI22" s="28">
        <f>'24.Spieltag'!AK22</f>
        <v>15</v>
      </c>
      <c r="AJ22" s="23">
        <f>AG22+AH22</f>
        <v>377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214</v>
      </c>
      <c r="AI23" s="28">
        <f>'24.Spieltag'!AK23</f>
        <v>16</v>
      </c>
      <c r="AJ23" s="23">
        <f>AG23+AH23</f>
        <v>259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142</v>
      </c>
      <c r="AI24" s="28">
        <f>'24.Spieltag'!AK24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4 O4 U4 AA4 F6 O6">
    <cfRule type="cellIs" dxfId="50" priority="2" operator="equal">
      <formula>"Schalke 04"</formula>
    </cfRule>
  </conditionalFormatting>
  <conditionalFormatting sqref="F4 I4 L4 R4 X4 C6 I6 L6 R6 U6 X6 AA6">
    <cfRule type="cellIs" dxfId="49" priority="3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C13" sqref="C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75</v>
      </c>
      <c r="F4" s="16" t="s">
        <v>87</v>
      </c>
      <c r="I4" s="16" t="s">
        <v>82</v>
      </c>
      <c r="L4" s="16" t="s">
        <v>83</v>
      </c>
      <c r="O4" s="16" t="s">
        <v>86</v>
      </c>
      <c r="R4" s="16" t="s">
        <v>79</v>
      </c>
      <c r="U4" s="16" t="s">
        <v>67</v>
      </c>
      <c r="X4" s="16" t="s">
        <v>72</v>
      </c>
      <c r="AA4" s="16" t="s">
        <v>76</v>
      </c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84</v>
      </c>
      <c r="F6" s="16" t="s">
        <v>73</v>
      </c>
      <c r="I6" s="16" t="s">
        <v>81</v>
      </c>
      <c r="L6" s="16" t="s">
        <v>74</v>
      </c>
      <c r="O6" s="16" t="s">
        <v>77</v>
      </c>
      <c r="R6" s="16" t="s">
        <v>78</v>
      </c>
      <c r="U6" s="16" t="s">
        <v>11</v>
      </c>
      <c r="X6" s="16" t="s">
        <v>85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464</v>
      </c>
      <c r="AI8" s="28">
        <f>'25.Spieltag'!AK8</f>
        <v>1</v>
      </c>
      <c r="AJ8" s="23">
        <f t="shared" ref="AJ8:AJ19" si="10">AG8+AH8</f>
        <v>509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460</v>
      </c>
      <c r="AI9" s="28">
        <f>'25.Spieltag'!AK9</f>
        <v>2</v>
      </c>
      <c r="AJ9" s="23">
        <f t="shared" si="10"/>
        <v>505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460</v>
      </c>
      <c r="AI10" s="28">
        <f>'25.Spieltag'!AK10</f>
        <v>2</v>
      </c>
      <c r="AJ10" s="23">
        <f t="shared" si="10"/>
        <v>505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448</v>
      </c>
      <c r="AI11" s="28">
        <f>'25.Spieltag'!AK11</f>
        <v>4</v>
      </c>
      <c r="AJ11" s="23">
        <f t="shared" si="10"/>
        <v>493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444</v>
      </c>
      <c r="AI12" s="28">
        <f>'25.Spieltag'!AK12</f>
        <v>5</v>
      </c>
      <c r="AJ12" s="23">
        <f t="shared" si="10"/>
        <v>489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436</v>
      </c>
      <c r="AI13" s="28">
        <f>'25.Spieltag'!AK13</f>
        <v>6</v>
      </c>
      <c r="AJ13" s="23">
        <f t="shared" si="10"/>
        <v>481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435</v>
      </c>
      <c r="AI14" s="28">
        <f>'25.Spieltag'!AK14</f>
        <v>7</v>
      </c>
      <c r="AJ14" s="23">
        <f t="shared" si="10"/>
        <v>480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434</v>
      </c>
      <c r="AI15" s="28">
        <f>'25.Spieltag'!AK15</f>
        <v>8</v>
      </c>
      <c r="AJ15" s="23">
        <f t="shared" si="10"/>
        <v>479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430</v>
      </c>
      <c r="AI16" s="28">
        <f>'25.Spieltag'!AK16</f>
        <v>9</v>
      </c>
      <c r="AJ16" s="23">
        <f t="shared" si="10"/>
        <v>475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424</v>
      </c>
      <c r="AI17" s="28">
        <f>'25.Spieltag'!AK17</f>
        <v>10</v>
      </c>
      <c r="AJ17" s="23">
        <f t="shared" si="10"/>
        <v>469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423</v>
      </c>
      <c r="AI18" s="28">
        <f>'25.Spieltag'!AK18</f>
        <v>11</v>
      </c>
      <c r="AJ18" s="23">
        <f t="shared" si="10"/>
        <v>468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417</v>
      </c>
      <c r="AI19" s="28">
        <f>'25.Spieltag'!AK19</f>
        <v>12</v>
      </c>
      <c r="AJ19" s="23">
        <f t="shared" si="10"/>
        <v>462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406</v>
      </c>
      <c r="AI20" s="28">
        <f>'25.Spieltag'!AK20</f>
        <v>13</v>
      </c>
      <c r="AJ20" s="23">
        <f>AG20+AH20</f>
        <v>451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396</v>
      </c>
      <c r="AI21" s="28">
        <f>'25.Spieltag'!AK21</f>
        <v>14</v>
      </c>
      <c r="AJ21" s="23">
        <f>AG21+AH21</f>
        <v>441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377</v>
      </c>
      <c r="AI22" s="28">
        <f>'25.Spieltag'!AK22</f>
        <v>15</v>
      </c>
      <c r="AJ22" s="23">
        <f>AG22+AH22</f>
        <v>422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259</v>
      </c>
      <c r="AI23" s="28">
        <f>'25.Spieltag'!AK23</f>
        <v>16</v>
      </c>
      <c r="AJ23" s="23">
        <f>AG23+AH23</f>
        <v>304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187</v>
      </c>
      <c r="AI24" s="28">
        <f>'25.Spieltag'!AK24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4 I4 O4 R4 U4 X4 C6 L6 O6 R6 U6 AA6">
    <cfRule type="cellIs" dxfId="44" priority="3" operator="equal">
      <formula>"Schalke 04"</formula>
    </cfRule>
  </conditionalFormatting>
  <conditionalFormatting sqref="F4 L4 AA4 F6 I6 X6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509</v>
      </c>
      <c r="AI8" s="28">
        <f>'26.Spieltag'!AK8</f>
        <v>1</v>
      </c>
      <c r="AJ8" s="23">
        <f t="shared" ref="AJ8:AJ19" si="10">AG8+AH8</f>
        <v>554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505</v>
      </c>
      <c r="AI9" s="28">
        <f>'26.Spieltag'!AK9</f>
        <v>2</v>
      </c>
      <c r="AJ9" s="23">
        <f t="shared" si="10"/>
        <v>550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505</v>
      </c>
      <c r="AI10" s="28">
        <f>'26.Spieltag'!AK10</f>
        <v>2</v>
      </c>
      <c r="AJ10" s="23">
        <f t="shared" si="10"/>
        <v>550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493</v>
      </c>
      <c r="AI11" s="28">
        <f>'26.Spieltag'!AK11</f>
        <v>4</v>
      </c>
      <c r="AJ11" s="23">
        <f t="shared" si="10"/>
        <v>538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489</v>
      </c>
      <c r="AI12" s="28">
        <f>'26.Spieltag'!AK12</f>
        <v>5</v>
      </c>
      <c r="AJ12" s="23">
        <f t="shared" si="10"/>
        <v>534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481</v>
      </c>
      <c r="AI13" s="28">
        <f>'26.Spieltag'!AK13</f>
        <v>6</v>
      </c>
      <c r="AJ13" s="23">
        <f t="shared" si="10"/>
        <v>526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480</v>
      </c>
      <c r="AI14" s="28">
        <f>'26.Spieltag'!AK14</f>
        <v>7</v>
      </c>
      <c r="AJ14" s="23">
        <f t="shared" si="10"/>
        <v>525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479</v>
      </c>
      <c r="AI15" s="28">
        <f>'26.Spieltag'!AK15</f>
        <v>8</v>
      </c>
      <c r="AJ15" s="23">
        <f t="shared" si="10"/>
        <v>524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475</v>
      </c>
      <c r="AI16" s="28">
        <f>'26.Spieltag'!AK16</f>
        <v>9</v>
      </c>
      <c r="AJ16" s="23">
        <f t="shared" si="10"/>
        <v>520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469</v>
      </c>
      <c r="AI17" s="28">
        <f>'26.Spieltag'!AK17</f>
        <v>10</v>
      </c>
      <c r="AJ17" s="23">
        <f t="shared" si="10"/>
        <v>514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468</v>
      </c>
      <c r="AI18" s="28">
        <f>'26.Spieltag'!AK18</f>
        <v>11</v>
      </c>
      <c r="AJ18" s="23">
        <f t="shared" si="10"/>
        <v>513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462</v>
      </c>
      <c r="AI19" s="28">
        <f>'26.Spieltag'!AK19</f>
        <v>12</v>
      </c>
      <c r="AJ19" s="23">
        <f t="shared" si="10"/>
        <v>507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451</v>
      </c>
      <c r="AI20" s="28">
        <f>'26.Spieltag'!AK20</f>
        <v>13</v>
      </c>
      <c r="AJ20" s="23">
        <f>AG20+AH20</f>
        <v>496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441</v>
      </c>
      <c r="AI21" s="28">
        <f>'26.Spieltag'!AK21</f>
        <v>14</v>
      </c>
      <c r="AJ21" s="23">
        <f>AG21+AH21</f>
        <v>486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422</v>
      </c>
      <c r="AI22" s="28">
        <f>'26.Spieltag'!AK22</f>
        <v>15</v>
      </c>
      <c r="AJ22" s="23">
        <f>AG22+AH22</f>
        <v>467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304</v>
      </c>
      <c r="AI23" s="28">
        <f>'26.Spieltag'!AK23</f>
        <v>16</v>
      </c>
      <c r="AJ23" s="23">
        <f>AG23+AH23</f>
        <v>349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232</v>
      </c>
      <c r="AI24" s="28">
        <f>'26.Spieltag'!AK24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554</v>
      </c>
      <c r="AI8" s="28">
        <f>'27.Spieltag'!AK8</f>
        <v>1</v>
      </c>
      <c r="AJ8" s="23">
        <f t="shared" ref="AJ8:AJ19" si="10">AG8+AH8</f>
        <v>599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550</v>
      </c>
      <c r="AI9" s="28">
        <f>'27.Spieltag'!AK9</f>
        <v>2</v>
      </c>
      <c r="AJ9" s="23">
        <f t="shared" si="10"/>
        <v>595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550</v>
      </c>
      <c r="AI10" s="28">
        <f>'27.Spieltag'!AK10</f>
        <v>2</v>
      </c>
      <c r="AJ10" s="23">
        <f t="shared" si="10"/>
        <v>595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538</v>
      </c>
      <c r="AI11" s="28">
        <f>'27.Spieltag'!AK11</f>
        <v>4</v>
      </c>
      <c r="AJ11" s="23">
        <f t="shared" si="10"/>
        <v>583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534</v>
      </c>
      <c r="AI12" s="28">
        <f>'27.Spieltag'!AK12</f>
        <v>5</v>
      </c>
      <c r="AJ12" s="23">
        <f t="shared" si="10"/>
        <v>579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526</v>
      </c>
      <c r="AI13" s="28">
        <f>'27.Spieltag'!AK13</f>
        <v>6</v>
      </c>
      <c r="AJ13" s="23">
        <f t="shared" si="10"/>
        <v>571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525</v>
      </c>
      <c r="AI14" s="28">
        <f>'27.Spieltag'!AK14</f>
        <v>7</v>
      </c>
      <c r="AJ14" s="23">
        <f t="shared" si="10"/>
        <v>570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524</v>
      </c>
      <c r="AI15" s="28">
        <f>'27.Spieltag'!AK15</f>
        <v>8</v>
      </c>
      <c r="AJ15" s="23">
        <f t="shared" si="10"/>
        <v>569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520</v>
      </c>
      <c r="AI16" s="28">
        <f>'27.Spieltag'!AK16</f>
        <v>9</v>
      </c>
      <c r="AJ16" s="23">
        <f t="shared" si="10"/>
        <v>565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514</v>
      </c>
      <c r="AI17" s="28">
        <f>'27.Spieltag'!AK17</f>
        <v>10</v>
      </c>
      <c r="AJ17" s="23">
        <f t="shared" si="10"/>
        <v>559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513</v>
      </c>
      <c r="AI18" s="28">
        <f>'27.Spieltag'!AK18</f>
        <v>11</v>
      </c>
      <c r="AJ18" s="23">
        <f t="shared" si="10"/>
        <v>558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507</v>
      </c>
      <c r="AI19" s="28">
        <f>'27.Spieltag'!AK19</f>
        <v>12</v>
      </c>
      <c r="AJ19" s="23">
        <f t="shared" si="10"/>
        <v>552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496</v>
      </c>
      <c r="AI20" s="28">
        <f>'27.Spieltag'!AK20</f>
        <v>13</v>
      </c>
      <c r="AJ20" s="23">
        <f>AG20+AH20</f>
        <v>541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486</v>
      </c>
      <c r="AI21" s="28">
        <f>'27.Spieltag'!AK21</f>
        <v>14</v>
      </c>
      <c r="AJ21" s="23">
        <f>AG21+AH21</f>
        <v>531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467</v>
      </c>
      <c r="AI22" s="28">
        <f>'27.Spieltag'!AK22</f>
        <v>15</v>
      </c>
      <c r="AJ22" s="23">
        <f>AG22+AH22</f>
        <v>512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349</v>
      </c>
      <c r="AI23" s="28">
        <f>'27.Spieltag'!AK23</f>
        <v>16</v>
      </c>
      <c r="AJ23" s="23">
        <f>AG23+AH23</f>
        <v>394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277</v>
      </c>
      <c r="AI24" s="28">
        <f>'27.Spieltag'!AK24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599</v>
      </c>
      <c r="AI8" s="28">
        <f>'28.Spieltag'!AK8</f>
        <v>1</v>
      </c>
      <c r="AJ8" s="23">
        <f t="shared" ref="AJ8:AJ24" si="10">AG8+AH8</f>
        <v>644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595</v>
      </c>
      <c r="AI9" s="28">
        <f>'28.Spieltag'!AK9</f>
        <v>2</v>
      </c>
      <c r="AJ9" s="23">
        <f t="shared" si="10"/>
        <v>640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595</v>
      </c>
      <c r="AI10" s="28">
        <f>'28.Spieltag'!AK10</f>
        <v>2</v>
      </c>
      <c r="AJ10" s="23">
        <f t="shared" si="10"/>
        <v>640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583</v>
      </c>
      <c r="AI11" s="28">
        <f>'28.Spieltag'!AK11</f>
        <v>4</v>
      </c>
      <c r="AJ11" s="23">
        <f t="shared" si="10"/>
        <v>628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579</v>
      </c>
      <c r="AI12" s="28">
        <f>'28.Spieltag'!AK12</f>
        <v>5</v>
      </c>
      <c r="AJ12" s="23">
        <f t="shared" si="10"/>
        <v>624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571</v>
      </c>
      <c r="AI13" s="28">
        <f>'28.Spieltag'!AK13</f>
        <v>6</v>
      </c>
      <c r="AJ13" s="23">
        <f t="shared" si="10"/>
        <v>616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570</v>
      </c>
      <c r="AI14" s="28">
        <f>'28.Spieltag'!AK14</f>
        <v>7</v>
      </c>
      <c r="AJ14" s="23">
        <f t="shared" si="10"/>
        <v>615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569</v>
      </c>
      <c r="AI15" s="28">
        <f>'28.Spieltag'!AK15</f>
        <v>8</v>
      </c>
      <c r="AJ15" s="23">
        <f t="shared" si="10"/>
        <v>614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565</v>
      </c>
      <c r="AI16" s="28">
        <f>'28.Spieltag'!AK16</f>
        <v>9</v>
      </c>
      <c r="AJ16" s="23">
        <f t="shared" si="10"/>
        <v>610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559</v>
      </c>
      <c r="AI17" s="28">
        <f>'28.Spieltag'!AK17</f>
        <v>10</v>
      </c>
      <c r="AJ17" s="23">
        <f t="shared" si="10"/>
        <v>604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558</v>
      </c>
      <c r="AI18" s="28">
        <f>'28.Spieltag'!AK18</f>
        <v>11</v>
      </c>
      <c r="AJ18" s="23">
        <f t="shared" si="10"/>
        <v>603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552</v>
      </c>
      <c r="AI19" s="28">
        <f>'28.Spieltag'!AK19</f>
        <v>12</v>
      </c>
      <c r="AJ19" s="23">
        <f t="shared" si="10"/>
        <v>597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541</v>
      </c>
      <c r="AI20" s="28">
        <f>'28.Spieltag'!AK20</f>
        <v>13</v>
      </c>
      <c r="AJ20" s="23">
        <f t="shared" si="10"/>
        <v>586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531</v>
      </c>
      <c r="AI21" s="28">
        <f>'28.Spieltag'!AK21</f>
        <v>14</v>
      </c>
      <c r="AJ21" s="23">
        <f t="shared" si="10"/>
        <v>576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512</v>
      </c>
      <c r="AI22" s="28">
        <f>'28.Spieltag'!AK22</f>
        <v>15</v>
      </c>
      <c r="AJ22" s="23">
        <f t="shared" si="10"/>
        <v>557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394</v>
      </c>
      <c r="AI23" s="28">
        <f>'28.Spieltag'!AK23</f>
        <v>16</v>
      </c>
      <c r="AJ23" s="23">
        <f t="shared" si="10"/>
        <v>439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322</v>
      </c>
      <c r="AI24" s="28">
        <f>'28.Spieltag'!AK24</f>
        <v>17</v>
      </c>
      <c r="AJ24" s="23">
        <f t="shared" si="10"/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644</v>
      </c>
      <c r="AI8" s="28">
        <f>'29.Spieltag'!AK8</f>
        <v>1</v>
      </c>
      <c r="AJ8" s="23">
        <f t="shared" ref="AJ8:AJ24" si="10">AG8+AH8</f>
        <v>689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640</v>
      </c>
      <c r="AI9" s="28">
        <f>'29.Spieltag'!AK9</f>
        <v>2</v>
      </c>
      <c r="AJ9" s="23">
        <f t="shared" si="10"/>
        <v>685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640</v>
      </c>
      <c r="AI10" s="28">
        <f>'29.Spieltag'!AK10</f>
        <v>2</v>
      </c>
      <c r="AJ10" s="23">
        <f t="shared" si="10"/>
        <v>685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628</v>
      </c>
      <c r="AI11" s="28">
        <f>'29.Spieltag'!AK11</f>
        <v>4</v>
      </c>
      <c r="AJ11" s="23">
        <f t="shared" si="10"/>
        <v>673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624</v>
      </c>
      <c r="AI12" s="28">
        <f>'29.Spieltag'!AK12</f>
        <v>5</v>
      </c>
      <c r="AJ12" s="23">
        <f t="shared" si="10"/>
        <v>669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616</v>
      </c>
      <c r="AI13" s="28">
        <f>'29.Spieltag'!AK13</f>
        <v>6</v>
      </c>
      <c r="AJ13" s="23">
        <f t="shared" si="10"/>
        <v>661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615</v>
      </c>
      <c r="AI14" s="28">
        <f>'29.Spieltag'!AK14</f>
        <v>7</v>
      </c>
      <c r="AJ14" s="23">
        <f t="shared" si="10"/>
        <v>660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614</v>
      </c>
      <c r="AI15" s="28">
        <f>'29.Spieltag'!AK15</f>
        <v>8</v>
      </c>
      <c r="AJ15" s="23">
        <f t="shared" si="10"/>
        <v>659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610</v>
      </c>
      <c r="AI16" s="28">
        <f>'29.Spieltag'!AK16</f>
        <v>9</v>
      </c>
      <c r="AJ16" s="23">
        <f t="shared" si="10"/>
        <v>655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604</v>
      </c>
      <c r="AI17" s="28">
        <f>'29.Spieltag'!AK17</f>
        <v>10</v>
      </c>
      <c r="AJ17" s="23">
        <f t="shared" si="10"/>
        <v>649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603</v>
      </c>
      <c r="AI18" s="28">
        <f>'29.Spieltag'!AK18</f>
        <v>11</v>
      </c>
      <c r="AJ18" s="23">
        <f t="shared" si="10"/>
        <v>648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597</v>
      </c>
      <c r="AI19" s="28">
        <f>'29.Spieltag'!AK19</f>
        <v>12</v>
      </c>
      <c r="AJ19" s="23">
        <f t="shared" si="10"/>
        <v>642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586</v>
      </c>
      <c r="AI20" s="28">
        <f>'29.Spieltag'!AK20</f>
        <v>13</v>
      </c>
      <c r="AJ20" s="23">
        <f t="shared" si="10"/>
        <v>631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576</v>
      </c>
      <c r="AI21" s="28">
        <f>'29.Spieltag'!AK21</f>
        <v>14</v>
      </c>
      <c r="AJ21" s="23">
        <f t="shared" si="10"/>
        <v>621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557</v>
      </c>
      <c r="AI22" s="28">
        <f>'29.Spieltag'!AK22</f>
        <v>15</v>
      </c>
      <c r="AJ22" s="23">
        <f t="shared" si="10"/>
        <v>602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439</v>
      </c>
      <c r="AI23" s="28">
        <f>'29.Spieltag'!AK23</f>
        <v>16</v>
      </c>
      <c r="AJ23" s="23">
        <f t="shared" si="10"/>
        <v>484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367</v>
      </c>
      <c r="AI24" s="28">
        <f>'29.Spieltag'!AK24</f>
        <v>17</v>
      </c>
      <c r="AJ24" s="23">
        <f t="shared" si="10"/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689</v>
      </c>
      <c r="AI8" s="28">
        <f>'30.Spieltag'!AK8</f>
        <v>1</v>
      </c>
      <c r="AJ8" s="23">
        <f t="shared" ref="AJ8:AJ19" si="10">AG8+AH8</f>
        <v>734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685</v>
      </c>
      <c r="AI9" s="28">
        <f>'30.Spieltag'!AK9</f>
        <v>2</v>
      </c>
      <c r="AJ9" s="23">
        <f t="shared" si="10"/>
        <v>730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685</v>
      </c>
      <c r="AI10" s="28">
        <f>'30.Spieltag'!AK10</f>
        <v>2</v>
      </c>
      <c r="AJ10" s="23">
        <f t="shared" si="10"/>
        <v>730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673</v>
      </c>
      <c r="AI11" s="28">
        <f>'30.Spieltag'!AK11</f>
        <v>4</v>
      </c>
      <c r="AJ11" s="23">
        <f t="shared" si="10"/>
        <v>718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669</v>
      </c>
      <c r="AI12" s="28">
        <f>'30.Spieltag'!AK12</f>
        <v>5</v>
      </c>
      <c r="AJ12" s="23">
        <f t="shared" si="10"/>
        <v>714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661</v>
      </c>
      <c r="AI13" s="28">
        <f>'30.Spieltag'!AK13</f>
        <v>6</v>
      </c>
      <c r="AJ13" s="23">
        <f t="shared" si="10"/>
        <v>706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660</v>
      </c>
      <c r="AI14" s="28">
        <f>'30.Spieltag'!AK14</f>
        <v>7</v>
      </c>
      <c r="AJ14" s="23">
        <f t="shared" si="10"/>
        <v>705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659</v>
      </c>
      <c r="AI15" s="28">
        <f>'30.Spieltag'!AK15</f>
        <v>8</v>
      </c>
      <c r="AJ15" s="23">
        <f t="shared" si="10"/>
        <v>704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655</v>
      </c>
      <c r="AI16" s="28">
        <f>'30.Spieltag'!AK16</f>
        <v>9</v>
      </c>
      <c r="AJ16" s="23">
        <f t="shared" si="10"/>
        <v>700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649</v>
      </c>
      <c r="AI17" s="28">
        <f>'30.Spieltag'!AK17</f>
        <v>10</v>
      </c>
      <c r="AJ17" s="23">
        <f t="shared" si="10"/>
        <v>694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648</v>
      </c>
      <c r="AI18" s="28">
        <f>'30.Spieltag'!AK18</f>
        <v>11</v>
      </c>
      <c r="AJ18" s="23">
        <f t="shared" si="10"/>
        <v>693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642</v>
      </c>
      <c r="AI19" s="28">
        <f>'30.Spieltag'!AK19</f>
        <v>12</v>
      </c>
      <c r="AJ19" s="23">
        <f t="shared" si="10"/>
        <v>687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631</v>
      </c>
      <c r="AI20" s="28">
        <f>'30.Spieltag'!AK20</f>
        <v>13</v>
      </c>
      <c r="AJ20" s="23">
        <f>AG20+AH20</f>
        <v>676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621</v>
      </c>
      <c r="AI21" s="28">
        <f>'30.Spieltag'!AK21</f>
        <v>14</v>
      </c>
      <c r="AJ21" s="23">
        <f>AG21+AH21</f>
        <v>666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602</v>
      </c>
      <c r="AI22" s="28">
        <f>'30.Spieltag'!AK22</f>
        <v>15</v>
      </c>
      <c r="AJ22" s="23">
        <f>AG22+AH22</f>
        <v>647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484</v>
      </c>
      <c r="AI23" s="28">
        <f>'30.Spieltag'!AK23</f>
        <v>16</v>
      </c>
      <c r="AJ23" s="23">
        <f>AG23+AH23</f>
        <v>529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412</v>
      </c>
      <c r="AI24" s="28">
        <f>'30.Spieltag'!AK24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734</v>
      </c>
      <c r="AI8" s="28">
        <f>'31.Spieltag'!AK8</f>
        <v>1</v>
      </c>
      <c r="AJ8" s="23">
        <f t="shared" ref="AJ8:AJ19" si="10">AG8+AH8</f>
        <v>779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730</v>
      </c>
      <c r="AI9" s="28">
        <f>'31.Spieltag'!AK9</f>
        <v>2</v>
      </c>
      <c r="AJ9" s="23">
        <f t="shared" si="10"/>
        <v>775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730</v>
      </c>
      <c r="AI10" s="28">
        <f>'31.Spieltag'!AK10</f>
        <v>2</v>
      </c>
      <c r="AJ10" s="23">
        <f t="shared" si="10"/>
        <v>775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718</v>
      </c>
      <c r="AI11" s="28">
        <f>'31.Spieltag'!AK11</f>
        <v>4</v>
      </c>
      <c r="AJ11" s="23">
        <f t="shared" si="10"/>
        <v>763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714</v>
      </c>
      <c r="AI12" s="28">
        <f>'31.Spieltag'!AK12</f>
        <v>5</v>
      </c>
      <c r="AJ12" s="23">
        <f t="shared" si="10"/>
        <v>759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706</v>
      </c>
      <c r="AI13" s="28">
        <f>'31.Spieltag'!AK13</f>
        <v>6</v>
      </c>
      <c r="AJ13" s="23">
        <f t="shared" si="10"/>
        <v>751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705</v>
      </c>
      <c r="AI14" s="28">
        <f>'31.Spieltag'!AK14</f>
        <v>7</v>
      </c>
      <c r="AJ14" s="23">
        <f t="shared" si="10"/>
        <v>750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704</v>
      </c>
      <c r="AI15" s="28">
        <f>'31.Spieltag'!AK15</f>
        <v>8</v>
      </c>
      <c r="AJ15" s="23">
        <f t="shared" si="10"/>
        <v>749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700</v>
      </c>
      <c r="AI16" s="28">
        <f>'31.Spieltag'!AK16</f>
        <v>9</v>
      </c>
      <c r="AJ16" s="23">
        <f t="shared" si="10"/>
        <v>745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694</v>
      </c>
      <c r="AI17" s="28">
        <f>'31.Spieltag'!AK17</f>
        <v>10</v>
      </c>
      <c r="AJ17" s="23">
        <f t="shared" si="10"/>
        <v>739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693</v>
      </c>
      <c r="AI18" s="28">
        <f>'31.Spieltag'!AK18</f>
        <v>11</v>
      </c>
      <c r="AJ18" s="23">
        <f t="shared" si="10"/>
        <v>738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687</v>
      </c>
      <c r="AI19" s="28">
        <f>'31.Spieltag'!AK19</f>
        <v>12</v>
      </c>
      <c r="AJ19" s="23">
        <f t="shared" si="10"/>
        <v>732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676</v>
      </c>
      <c r="AI20" s="28">
        <f>'31.Spieltag'!AK20</f>
        <v>13</v>
      </c>
      <c r="AJ20" s="23">
        <f>AG20+AH20</f>
        <v>721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666</v>
      </c>
      <c r="AI21" s="28">
        <f>'31.Spieltag'!AK21</f>
        <v>14</v>
      </c>
      <c r="AJ21" s="23">
        <f>AG21+AH21</f>
        <v>711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647</v>
      </c>
      <c r="AI22" s="28">
        <f>'31.Spieltag'!AK22</f>
        <v>15</v>
      </c>
      <c r="AJ22" s="23">
        <f>AG22+AH22</f>
        <v>692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529</v>
      </c>
      <c r="AI23" s="28">
        <f>'31.Spieltag'!AK23</f>
        <v>16</v>
      </c>
      <c r="AJ23" s="23">
        <f>AG23+AH23</f>
        <v>574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457</v>
      </c>
      <c r="AI24" s="28">
        <f>'31.Spieltag'!AK24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779</v>
      </c>
      <c r="AI8" s="28">
        <f>'32.Spieltag'!AK8</f>
        <v>1</v>
      </c>
      <c r="AJ8" s="23">
        <f t="shared" ref="AJ8:AJ19" si="10">AG8+AH8</f>
        <v>824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775</v>
      </c>
      <c r="AI9" s="28">
        <f>'32.Spieltag'!AK9</f>
        <v>2</v>
      </c>
      <c r="AJ9" s="23">
        <f t="shared" si="10"/>
        <v>820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775</v>
      </c>
      <c r="AI10" s="28">
        <f>'32.Spieltag'!AK10</f>
        <v>2</v>
      </c>
      <c r="AJ10" s="23">
        <f t="shared" si="10"/>
        <v>820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763</v>
      </c>
      <c r="AI11" s="28">
        <f>'32.Spieltag'!AK11</f>
        <v>4</v>
      </c>
      <c r="AJ11" s="23">
        <f t="shared" si="10"/>
        <v>808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759</v>
      </c>
      <c r="AI12" s="28">
        <f>'32.Spieltag'!AK12</f>
        <v>5</v>
      </c>
      <c r="AJ12" s="23">
        <f t="shared" si="10"/>
        <v>804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751</v>
      </c>
      <c r="AI13" s="28">
        <f>'32.Spieltag'!AK13</f>
        <v>6</v>
      </c>
      <c r="AJ13" s="23">
        <f t="shared" si="10"/>
        <v>796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750</v>
      </c>
      <c r="AI14" s="28">
        <f>'32.Spieltag'!AK14</f>
        <v>7</v>
      </c>
      <c r="AJ14" s="23">
        <f t="shared" si="10"/>
        <v>795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749</v>
      </c>
      <c r="AI15" s="28">
        <f>'32.Spieltag'!AK15</f>
        <v>8</v>
      </c>
      <c r="AJ15" s="23">
        <f t="shared" si="10"/>
        <v>794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745</v>
      </c>
      <c r="AI16" s="28">
        <f>'32.Spieltag'!AK16</f>
        <v>9</v>
      </c>
      <c r="AJ16" s="23">
        <f t="shared" si="10"/>
        <v>790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739</v>
      </c>
      <c r="AI17" s="28">
        <f>'32.Spieltag'!AK17</f>
        <v>10</v>
      </c>
      <c r="AJ17" s="23">
        <f t="shared" si="10"/>
        <v>784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738</v>
      </c>
      <c r="AI18" s="28">
        <f>'32.Spieltag'!AK18</f>
        <v>11</v>
      </c>
      <c r="AJ18" s="23">
        <f t="shared" si="10"/>
        <v>783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732</v>
      </c>
      <c r="AI19" s="28">
        <f>'32.Spieltag'!AK19</f>
        <v>12</v>
      </c>
      <c r="AJ19" s="23">
        <f t="shared" si="10"/>
        <v>777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721</v>
      </c>
      <c r="AI20" s="28">
        <f>'32.Spieltag'!AK20</f>
        <v>13</v>
      </c>
      <c r="AJ20" s="23">
        <f>AG20+AH20</f>
        <v>766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711</v>
      </c>
      <c r="AI21" s="28">
        <f>'32.Spieltag'!AK21</f>
        <v>14</v>
      </c>
      <c r="AJ21" s="23">
        <f>AG21+AH21</f>
        <v>756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692</v>
      </c>
      <c r="AI22" s="28">
        <f>'32.Spieltag'!AK22</f>
        <v>15</v>
      </c>
      <c r="AJ22" s="23">
        <f>AG22+AH22</f>
        <v>737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574</v>
      </c>
      <c r="AI23" s="28">
        <f>'32.Spieltag'!AK23</f>
        <v>16</v>
      </c>
      <c r="AJ23" s="23">
        <f>AG23+AH23</f>
        <v>619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502</v>
      </c>
      <c r="AI24" s="28">
        <f>'32.Spieltag'!AK24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824</v>
      </c>
      <c r="AI8" s="28">
        <f>'33.Spieltag'!AK8</f>
        <v>1</v>
      </c>
      <c r="AJ8" s="23">
        <f t="shared" ref="AJ8" si="10">AG8+AH8</f>
        <v>869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820</v>
      </c>
      <c r="AI9" s="28">
        <f>'33.Spieltag'!AK9</f>
        <v>2</v>
      </c>
      <c r="AJ9" s="23">
        <f t="shared" ref="AJ9:AJ24" si="21">AG9+AH9</f>
        <v>865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820</v>
      </c>
      <c r="AI10" s="28">
        <f>'33.Spieltag'!AK10</f>
        <v>2</v>
      </c>
      <c r="AJ10" s="23">
        <f t="shared" si="21"/>
        <v>865</v>
      </c>
      <c r="AK10" s="24">
        <f t="shared" si="22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808</v>
      </c>
      <c r="AI11" s="28">
        <f>'33.Spieltag'!AK11</f>
        <v>4</v>
      </c>
      <c r="AJ11" s="23">
        <f t="shared" si="21"/>
        <v>853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804</v>
      </c>
      <c r="AI12" s="28">
        <f>'33.Spieltag'!AK12</f>
        <v>5</v>
      </c>
      <c r="AJ12" s="23">
        <f t="shared" si="21"/>
        <v>849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796</v>
      </c>
      <c r="AI13" s="28">
        <f>'33.Spieltag'!AK13</f>
        <v>6</v>
      </c>
      <c r="AJ13" s="23">
        <f t="shared" si="21"/>
        <v>841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795</v>
      </c>
      <c r="AI14" s="28">
        <f>'33.Spieltag'!AK14</f>
        <v>7</v>
      </c>
      <c r="AJ14" s="23">
        <f t="shared" si="21"/>
        <v>840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794</v>
      </c>
      <c r="AI15" s="28">
        <f>'33.Spieltag'!AK15</f>
        <v>8</v>
      </c>
      <c r="AJ15" s="23">
        <f t="shared" si="21"/>
        <v>839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790</v>
      </c>
      <c r="AI16" s="28">
        <f>'33.Spieltag'!AK16</f>
        <v>9</v>
      </c>
      <c r="AJ16" s="23">
        <f t="shared" si="21"/>
        <v>835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784</v>
      </c>
      <c r="AI17" s="28">
        <f>'33.Spieltag'!AK17</f>
        <v>10</v>
      </c>
      <c r="AJ17" s="23">
        <f t="shared" si="21"/>
        <v>829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783</v>
      </c>
      <c r="AI18" s="28">
        <f>'33.Spieltag'!AK18</f>
        <v>11</v>
      </c>
      <c r="AJ18" s="23">
        <f t="shared" si="21"/>
        <v>828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777</v>
      </c>
      <c r="AI19" s="28">
        <f>'33.Spieltag'!AK19</f>
        <v>12</v>
      </c>
      <c r="AJ19" s="23">
        <f t="shared" si="21"/>
        <v>822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766</v>
      </c>
      <c r="AI20" s="28">
        <f>'33.Spieltag'!AK20</f>
        <v>13</v>
      </c>
      <c r="AJ20" s="23">
        <f t="shared" si="21"/>
        <v>811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756</v>
      </c>
      <c r="AI21" s="28">
        <f>'33.Spieltag'!AK21</f>
        <v>14</v>
      </c>
      <c r="AJ21" s="23">
        <f t="shared" si="21"/>
        <v>801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737</v>
      </c>
      <c r="AI22" s="28">
        <f>'33.Spieltag'!AK22</f>
        <v>15</v>
      </c>
      <c r="AJ22" s="23">
        <f t="shared" si="21"/>
        <v>782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619</v>
      </c>
      <c r="AI23" s="28">
        <f>'33.Spieltag'!AK23</f>
        <v>16</v>
      </c>
      <c r="AJ23" s="23">
        <f t="shared" si="21"/>
        <v>664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547</v>
      </c>
      <c r="AI24" s="28">
        <f>'33.Spieltag'!AK24</f>
        <v>17</v>
      </c>
      <c r="AJ24" s="23">
        <f t="shared" si="21"/>
        <v>592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2024-02-13T10:27:13Z</cp:lastPrinted>
  <dcterms:created xsi:type="dcterms:W3CDTF">1998-11-12T06:25:58Z</dcterms:created>
  <dcterms:modified xsi:type="dcterms:W3CDTF">2024-02-13T10:27:53Z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