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8F36CED0-BC26-447F-B0D7-1BC26EF366BA}" xr6:coauthVersionLast="47" xr6:coauthVersionMax="47" xr10:uidLastSave="{00000000-0000-0000-0000-000000000000}"/>
  <bookViews>
    <workbookView xWindow="-120" yWindow="-120" windowWidth="29040" windowHeight="15720" tabRatio="571" firstSheet="16" activeTab="2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'22.Spieltag'!$A$4:$AK$25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4" i="7" l="1"/>
  <c r="W23" i="7"/>
  <c r="W11" i="7"/>
  <c r="W24" i="7"/>
  <c r="W20" i="7"/>
  <c r="W13" i="7"/>
  <c r="W9" i="7"/>
  <c r="W10" i="7"/>
  <c r="W15" i="7"/>
  <c r="W17" i="7"/>
  <c r="W18" i="7"/>
  <c r="W21" i="7"/>
  <c r="W22" i="7"/>
  <c r="W25" i="7"/>
  <c r="AH25" i="7"/>
  <c r="AI25" i="7"/>
  <c r="AC25" i="7"/>
  <c r="Z25" i="7"/>
  <c r="T25" i="7"/>
  <c r="Q25" i="7"/>
  <c r="N25" i="7"/>
  <c r="K25" i="7"/>
  <c r="H25" i="7"/>
  <c r="E25" i="7"/>
  <c r="N8" i="7"/>
  <c r="W8" i="7"/>
  <c r="W24" i="18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7"/>
  <c r="H9" i="7"/>
  <c r="K9" i="7"/>
  <c r="N9" i="7"/>
  <c r="Q9" i="7"/>
  <c r="T9" i="7"/>
  <c r="Z9" i="7"/>
  <c r="AC9" i="7"/>
  <c r="K10" i="7"/>
  <c r="N10" i="7"/>
  <c r="Q10" i="7"/>
  <c r="T10" i="7"/>
  <c r="Z10" i="7"/>
  <c r="AC10" i="7"/>
  <c r="E11" i="7"/>
  <c r="H11" i="7"/>
  <c r="K11" i="7"/>
  <c r="N11" i="7"/>
  <c r="Q11" i="7"/>
  <c r="T11" i="7"/>
  <c r="Z11" i="7"/>
  <c r="AC11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W11" i="34"/>
  <c r="Z11" i="34"/>
  <c r="AC11" i="34"/>
  <c r="E12" i="34"/>
  <c r="H12" i="34"/>
  <c r="K12" i="34"/>
  <c r="N12" i="34"/>
  <c r="Q12" i="34"/>
  <c r="T12" i="34"/>
  <c r="W12" i="34"/>
  <c r="AG12" i="34" s="1"/>
  <c r="Z12" i="34"/>
  <c r="AC12" i="34"/>
  <c r="E13" i="34"/>
  <c r="H13" i="34"/>
  <c r="AG13" i="34" s="1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H18" i="34"/>
  <c r="K18" i="34"/>
  <c r="AG18" i="34" s="1"/>
  <c r="N18" i="34"/>
  <c r="Q18" i="34"/>
  <c r="T18" i="34"/>
  <c r="W18" i="34"/>
  <c r="Z18" i="34"/>
  <c r="AC18" i="34"/>
  <c r="E19" i="34"/>
  <c r="H19" i="34"/>
  <c r="K19" i="34"/>
  <c r="N19" i="34"/>
  <c r="AG19" i="34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W23" i="34"/>
  <c r="Z23" i="34"/>
  <c r="AC23" i="34"/>
  <c r="E24" i="34"/>
  <c r="H24" i="34"/>
  <c r="K24" i="34"/>
  <c r="N24" i="34"/>
  <c r="Q24" i="34"/>
  <c r="T24" i="34"/>
  <c r="W24" i="34"/>
  <c r="AG24" i="34" s="1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AG21" i="34"/>
  <c r="AG9" i="34"/>
  <c r="AG8" i="34"/>
  <c r="AG25" i="7" l="1"/>
  <c r="AJ25" i="7" s="1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7"/>
  <c r="Z8" i="7"/>
  <c r="T8" i="7"/>
  <c r="Q8" i="7"/>
  <c r="K8" i="7"/>
  <c r="H8" i="7"/>
  <c r="E8" i="7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AG22" i="22"/>
  <c r="AG13" i="24"/>
  <c r="AG22" i="24"/>
  <c r="AG22" i="25"/>
  <c r="AG23" i="26"/>
  <c r="AG21" i="26"/>
  <c r="AG22" i="26"/>
  <c r="AG24" i="26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1" i="7"/>
  <c r="AG22" i="11"/>
  <c r="AG20" i="7"/>
  <c r="AG20" i="10"/>
  <c r="AG23" i="10"/>
  <c r="AG24" i="21"/>
  <c r="AG20" i="2"/>
  <c r="AG23" i="13"/>
  <c r="AG24" i="13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6"/>
  <c r="AG21" i="6"/>
  <c r="AG24" i="6"/>
  <c r="AG20" i="11"/>
  <c r="AG21" i="11"/>
  <c r="AG24" i="11"/>
  <c r="AG20" i="12"/>
  <c r="AG21" i="12"/>
  <c r="AG24" i="12"/>
  <c r="AG20" i="13"/>
  <c r="AG20" i="14"/>
  <c r="AG21" i="14"/>
  <c r="AG24" i="14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6"/>
  <c r="AG22" i="12"/>
  <c r="AG22" i="13"/>
  <c r="AG22" i="14"/>
  <c r="AG22" i="7"/>
  <c r="AG20" i="9"/>
  <c r="AG23" i="32"/>
  <c r="AG22" i="30"/>
  <c r="AG23" i="30"/>
  <c r="AG22" i="32"/>
  <c r="AG20" i="32"/>
  <c r="AG21" i="27"/>
  <c r="AG21" i="5"/>
  <c r="AG21" i="4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18"/>
  <c r="B10" i="34"/>
  <c r="B21" i="34"/>
  <c r="B11" i="5"/>
  <c r="B11" i="34"/>
  <c r="B17" i="5"/>
  <c r="B17" i="34"/>
  <c r="B18" i="7"/>
  <c r="B18" i="34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22"/>
  <c r="B10" i="4"/>
  <c r="B10" i="24"/>
  <c r="B10" i="7"/>
  <c r="B10" i="27"/>
  <c r="B16" i="20"/>
  <c r="B22" i="10"/>
  <c r="B22" i="13"/>
  <c r="B22" i="2"/>
  <c r="B22" i="18"/>
  <c r="B22" i="24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6"/>
  <c r="B11" i="22"/>
  <c r="B11" i="18"/>
  <c r="B18" i="3"/>
  <c r="B13" i="10"/>
  <c r="B13" i="14"/>
  <c r="B17" i="4"/>
  <c r="B11" i="3"/>
  <c r="B18" i="16"/>
  <c r="B17" i="2"/>
  <c r="B24" i="18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4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7" l="1"/>
  <c r="B19" i="34"/>
  <c r="B19" i="13"/>
  <c r="B19" i="3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22" l="1"/>
  <c r="AG8" i="26"/>
  <c r="AG15" i="6"/>
  <c r="AG14" i="13"/>
  <c r="AG19" i="7"/>
  <c r="AG11" i="7"/>
  <c r="AG16" i="18"/>
  <c r="AG10" i="18"/>
  <c r="AG19" i="14"/>
  <c r="AG13" i="28"/>
  <c r="AG18" i="28"/>
  <c r="AG10" i="28"/>
  <c r="AG14" i="28"/>
  <c r="AG16" i="28"/>
  <c r="AG9" i="11"/>
  <c r="AG12" i="12"/>
  <c r="AG17" i="7"/>
  <c r="AG14" i="18"/>
  <c r="AG12" i="20"/>
  <c r="AG17" i="21"/>
  <c r="AG11" i="22"/>
  <c r="AG8" i="28"/>
  <c r="AG16" i="14"/>
  <c r="AG16" i="7"/>
  <c r="AG10" i="7"/>
  <c r="AG13" i="18"/>
  <c r="AG11" i="20"/>
  <c r="AG16" i="21"/>
  <c r="AG10" i="21"/>
  <c r="AG14" i="22"/>
  <c r="AG15" i="13"/>
  <c r="AG12" i="13"/>
  <c r="AG10" i="13"/>
  <c r="AG10" i="14"/>
  <c r="AG15" i="7"/>
  <c r="AG9" i="7"/>
  <c r="AG12" i="18"/>
  <c r="AG15" i="21"/>
  <c r="AG9" i="21"/>
  <c r="AG9" i="13"/>
  <c r="AG9" i="14"/>
  <c r="AG14" i="7"/>
  <c r="AG19" i="18"/>
  <c r="AG11" i="18"/>
  <c r="AG14" i="21"/>
  <c r="AG14" i="6"/>
  <c r="AG16" i="12"/>
  <c r="AG10" i="12"/>
  <c r="AG17" i="13"/>
  <c r="AG17" i="14"/>
  <c r="AG13" i="14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12" i="14"/>
  <c r="AG8" i="14"/>
  <c r="AG12" i="7"/>
  <c r="AG17" i="18"/>
  <c r="AG15" i="20"/>
  <c r="AG9" i="20"/>
  <c r="AG12" i="21"/>
  <c r="AG17" i="22"/>
  <c r="AG15" i="23"/>
  <c r="AG9" i="23"/>
  <c r="AG19" i="13"/>
  <c r="AG14" i="20"/>
  <c r="AG19" i="21"/>
  <c r="AG11" i="21"/>
  <c r="AG14" i="23"/>
  <c r="AG10" i="11"/>
  <c r="AG13" i="12"/>
  <c r="AG8" i="12"/>
  <c r="AG18" i="13"/>
  <c r="AG11" i="13"/>
  <c r="AG14" i="14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3" i="1" l="1"/>
  <c r="AG26" i="1"/>
  <c r="AG21" i="1"/>
  <c r="AG10" i="1"/>
  <c r="AG18" i="1"/>
  <c r="AG15" i="1"/>
  <c r="AG20" i="1"/>
  <c r="AG19" i="1"/>
  <c r="AG14" i="1"/>
  <c r="AG24" i="1"/>
  <c r="AG25" i="1"/>
  <c r="AG22" i="1"/>
  <c r="AG16" i="1"/>
  <c r="AG8" i="1"/>
  <c r="AG9" i="1"/>
  <c r="AJ13" i="1" l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2" i="7" l="1"/>
  <c r="AJ22" i="7" s="1"/>
  <c r="AH20" i="14" l="1"/>
  <c r="AJ20" i="14" s="1"/>
  <c r="AH21" i="14"/>
  <c r="AJ21" i="14" s="1"/>
  <c r="AH24" i="14"/>
  <c r="AJ24" i="14" s="1"/>
  <c r="AH23" i="14"/>
  <c r="AJ23" i="14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K12" i="26"/>
  <c r="AK9" i="26"/>
  <c r="AH9" i="7"/>
  <c r="AJ9" i="7" s="1"/>
  <c r="AJ13" i="24"/>
  <c r="AK8" i="26"/>
  <c r="AK11" i="26"/>
  <c r="A11" i="26" s="1"/>
  <c r="AK18" i="26"/>
  <c r="AK14" i="26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K11" i="25"/>
  <c r="AK10" i="25"/>
  <c r="A14" i="26"/>
  <c r="AI14" i="25"/>
  <c r="A17" i="26"/>
  <c r="AI17" i="25"/>
  <c r="A10" i="26"/>
  <c r="AI10" i="25"/>
  <c r="AK18" i="25"/>
  <c r="AH17" i="24"/>
  <c r="AJ17" i="24" s="1"/>
  <c r="AK17" i="25"/>
  <c r="AH15" i="13"/>
  <c r="AJ15" i="13" s="1"/>
  <c r="AK14" i="25"/>
  <c r="AK15" i="25"/>
  <c r="AI11" i="25"/>
  <c r="A9" i="26"/>
  <c r="AI9" i="25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25" i="7" s="1"/>
  <c r="A25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K19" i="7"/>
  <c r="AI24" i="14" l="1"/>
  <c r="AI20" i="14"/>
  <c r="AH12" i="13"/>
  <c r="AJ12" i="13" s="1"/>
  <c r="A23" i="7"/>
  <c r="A21" i="7"/>
  <c r="A24" i="7"/>
  <c r="A20" i="7"/>
  <c r="A10" i="7"/>
  <c r="A12" i="7"/>
  <c r="A16" i="7"/>
  <c r="AH8" i="27"/>
  <c r="AJ8" i="27" s="1"/>
  <c r="A18" i="7"/>
  <c r="AH13" i="13"/>
  <c r="AJ13" i="13" s="1"/>
  <c r="AH11" i="27"/>
  <c r="AJ11" i="27" s="1"/>
  <c r="A11" i="7"/>
  <c r="A15" i="7"/>
  <c r="A17" i="7"/>
  <c r="AH9" i="5"/>
  <c r="AJ9" i="5" s="1"/>
  <c r="AH10" i="5"/>
  <c r="AJ10" i="5" s="1"/>
  <c r="A8" i="7"/>
  <c r="AH17" i="14"/>
  <c r="AJ17" i="14" s="1"/>
  <c r="A19" i="7"/>
  <c r="A9" i="7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H19" i="14"/>
  <c r="AJ19" i="14" s="1"/>
  <c r="AI23" i="14" l="1"/>
  <c r="AK23" i="14"/>
  <c r="AK24" i="14"/>
  <c r="AK21" i="14"/>
  <c r="AH12" i="12"/>
  <c r="AJ12" i="12" s="1"/>
  <c r="AI22" i="14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I15" i="14"/>
  <c r="AK13" i="14"/>
  <c r="AK9" i="14"/>
  <c r="AH14" i="27"/>
  <c r="AJ14" i="27" s="1"/>
  <c r="AH13" i="12"/>
  <c r="AJ13" i="12" s="1"/>
  <c r="AI14" i="14"/>
  <c r="AI10" i="14"/>
  <c r="AH9" i="27"/>
  <c r="AJ9" i="27" s="1"/>
  <c r="AI13" i="14"/>
  <c r="AI12" i="14"/>
  <c r="AI9" i="14"/>
  <c r="AH8" i="16"/>
  <c r="AJ8" i="16" s="1"/>
  <c r="AH8" i="34" s="1"/>
  <c r="AJ8" i="34" s="1"/>
  <c r="AI19" i="14"/>
  <c r="AK12" i="14"/>
  <c r="AI18" i="14"/>
  <c r="AH11" i="16"/>
  <c r="AJ11" i="16" s="1"/>
  <c r="AH11" i="34" s="1"/>
  <c r="AJ11" i="34" s="1"/>
  <c r="AH16" i="27"/>
  <c r="AJ16" i="27" s="1"/>
  <c r="AI17" i="14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<sst xmlns="http://schemas.openxmlformats.org/spreadsheetml/2006/main" count="7940" uniqueCount="92">
  <si>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</si>
  <si>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</si>
  <si>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</si>
  <si>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</si>
  <si>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</si>
  <si>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</si>
  <si>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</si>
  <si>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</si>
  <si>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</si>
  <si>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</si>
  <si>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</si>
  <si>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</si>
  <si>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</si>
  <si>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</si>
  <si>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</si>
  <si>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</si>
  <si>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</si>
  <si>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</si>
  <si>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</si>
  <si>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</si>
  <si>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</si>
  <si>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</si>
  <si>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</si>
  <si>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</si>
  <si>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</si>
  <si>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</si>
  <si>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</si>
  <si>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</si>
  <si>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</si>
  <si>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</si>
  <si>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</si>
  <si>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</si>
  <si>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</si>
  <si>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</si>
  <si>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</si>
  <si>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</si>
  <si>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</si>
  <si>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</si>
  <si>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</si>
  <si>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</si>
  <si>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</si>
  <si>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</si>
  <si>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</si>
  <si>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</si>
  <si>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</si>
  <si>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</si>
  <si>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</si>
  <si>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</si>
  <si>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</si>
  <si>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</si>
  <si>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</si>
  <si>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</si>
  <si>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</si>
  <si>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</si>
  <si>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</si>
  <si>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</si>
  <si>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</si>
  <si>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</si>
  <si>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</si>
  <si>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</si>
  <si>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</si>
  <si>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</si>
  <si>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</si>
  <si>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</si>
  <si>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</si>
  <si>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</si>
  <si>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</si>
  <si>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</si>
  <si>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</si>
  <si>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</si>
  <si>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</si>
  <si>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</si>
  <si>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</si>
  <si>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</si>
  <si>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</si>
  <si>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</si>
  <si>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</si>
  <si>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</si>
  <si>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</si>
  <si>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</si>
  <si>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</si>
  <si>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</si>
  <si>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</si>
  <si>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</si>
  <si>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</si>
  <si>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</si>
  <si>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</si>
  <si>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</si>
  <si>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02</t>
  </si>
  <si>
    <t>6</t>
  </si>
  <si>
    <t>7</t>
  </si>
  <si>
    <t>frahe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</si>
</sst>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8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9" fillId="0" borderId="13" xfId="0" applyNumberFormat="1" applyFont="1" applyBorder="1" applyAlignment="1">
      <alignment horizontal="center"/>
    </xf>
    <xf numFmtId="1" fontId="14" fillId="4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1" fontId="14" fillId="5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12" activePane="bottomLeft" state="frozen"/>
      <selection activeCell="AP28" sqref="AP28"/>
      <selection pane="bottomLeft"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10</v>
      </c>
      <c r="B4" s="16"/>
      <c r="C4" s="16" t="s">
        <v>67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68</v>
      </c>
      <c r="U4" s="16" t="s">
        <v>76</v>
      </c>
      <c r="X4" s="16" t="s">
        <v>77</v>
      </c>
      <c r="AA4" s="16" t="s">
        <v>79</v>
      </c>
      <c r="AE4" s="48"/>
      <c r="AF4" s="48"/>
      <c r="AK4" s="44"/>
    </row>
    <row r="5" spans="1:41" ht="13.9" customHeight="1" thickBot="1" x14ac:dyDescent="0.25">
      <c r="B5" s="16"/>
      <c r="F5" s="13"/>
      <c r="I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69</v>
      </c>
      <c r="I6" s="16" t="s">
        <v>81</v>
      </c>
      <c r="L6" s="16" t="s">
        <v>71</v>
      </c>
      <c r="O6" s="16" t="s">
        <v>75</v>
      </c>
      <c r="R6" s="16" t="s">
        <v>62</v>
      </c>
      <c r="U6" s="16" t="s">
        <v>70</v>
      </c>
      <c r="X6" s="16" t="s">
        <v>78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13</v>
      </c>
      <c r="D7" s="49" t="s">
        <v>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84</v>
      </c>
      <c r="T7" s="50" t="s">
        <v>1</v>
      </c>
      <c r="U7" s="49" t="s">
        <v>13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85</v>
      </c>
      <c r="C8" s="17" t="s">
        <v>84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84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87</v>
      </c>
      <c r="C9" s="17" t="s">
        <v>83</v>
      </c>
      <c r="D9" s="18" t="s">
        <v>2</v>
      </c>
      <c r="E9" s="57">
        <f>IF(OR(EXACT($C$7,C9)*(EXACT($D$7,D9)))=TRUE,$AO$9,IF(($D$7-$C$7=D9-C9),$AO$8,IF(OR(EXACT($C$7&gt;$D$7,C9&gt;D9)*EXACT($C$7=$D$7,C9=D9)*EXACT($C$7&lt;$D$7,C9&lt;D9)),$AO$7,0)))*4</f>
        <v>0</v>
      </c>
      <c r="F9" s="17" t="s">
        <v>83</v>
      </c>
      <c r="G9" s="18" t="s">
        <v>12</v>
      </c>
      <c r="H9" s="19" t="str">
        <f t="shared" si="1"/>
        <v>5</v>
      </c>
      <c r="I9" s="17" t="s">
        <v>2</v>
      </c>
      <c r="J9" s="18" t="s">
        <v>84</v>
      </c>
      <c r="K9" s="19">
        <f t="shared" si="2"/>
        <v>0</v>
      </c>
      <c r="L9" s="17" t="s">
        <v>12</v>
      </c>
      <c r="M9" s="18" t="s">
        <v>84</v>
      </c>
      <c r="N9" s="19">
        <f t="shared" si="3"/>
        <v>0</v>
      </c>
      <c r="O9" s="17" t="s">
        <v>83</v>
      </c>
      <c r="P9" s="18" t="s">
        <v>83</v>
      </c>
      <c r="Q9" s="19" t="str">
        <f t="shared" si="4"/>
        <v>5</v>
      </c>
      <c r="R9" s="17" t="s">
        <v>12</v>
      </c>
      <c r="S9" s="18" t="s">
        <v>84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84</v>
      </c>
      <c r="Y9" s="18" t="s">
        <v>83</v>
      </c>
      <c r="Z9" s="19">
        <f t="shared" si="7"/>
        <v>0</v>
      </c>
      <c r="AA9" s="17" t="s">
        <v>83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64</v>
      </c>
      <c r="C10" s="17" t="s">
        <v>84</v>
      </c>
      <c r="D10" s="18" t="s">
        <v>12</v>
      </c>
      <c r="E10" s="5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84</v>
      </c>
      <c r="J10" s="18" t="s">
        <v>83</v>
      </c>
      <c r="K10" s="19">
        <f t="shared" si="2"/>
        <v>0</v>
      </c>
      <c r="L10" s="17" t="s">
        <v>83</v>
      </c>
      <c r="M10" s="18" t="s">
        <v>12</v>
      </c>
      <c r="N10" s="19" t="str">
        <f t="shared" si="3"/>
        <v>3</v>
      </c>
      <c r="O10" s="17" t="s">
        <v>84</v>
      </c>
      <c r="P10" s="18" t="s">
        <v>84</v>
      </c>
      <c r="Q10" s="19" t="str">
        <f t="shared" si="4"/>
        <v>3</v>
      </c>
      <c r="R10" s="17" t="s">
        <v>12</v>
      </c>
      <c r="S10" s="18" t="s">
        <v>83</v>
      </c>
      <c r="T10" s="19" t="str">
        <f t="shared" si="5"/>
        <v>3</v>
      </c>
      <c r="U10" s="17" t="s">
        <v>83</v>
      </c>
      <c r="V10" s="18" t="s">
        <v>83</v>
      </c>
      <c r="W10" s="19">
        <f t="shared" si="6"/>
        <v>0</v>
      </c>
      <c r="X10" s="17" t="s">
        <v>83</v>
      </c>
      <c r="Y10" s="18" t="s">
        <v>12</v>
      </c>
      <c r="Z10" s="19">
        <f t="shared" si="7"/>
        <v>0</v>
      </c>
      <c r="AA10" s="17" t="s">
        <v>12</v>
      </c>
      <c r="AB10" s="18" t="s">
        <v>83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53"/>
    </row>
    <row r="11" spans="1:41" ht="24.95" customHeight="1" thickBot="1" x14ac:dyDescent="0.25">
      <c r="A11" s="28">
        <f t="shared" si="0"/>
        <v>1</v>
      </c>
      <c r="B11" s="20" t="s">
        <v>59</v>
      </c>
      <c r="C11" s="17" t="s">
        <v>83</v>
      </c>
      <c r="D11" s="18" t="s">
        <v>12</v>
      </c>
      <c r="E11" s="57">
        <f>IF(OR(EXACT($C$7,C11)*(EXACT($D$7,D11)))=TRUE,$AO$9,IF(($D$7-$C$7=D11-C11),$AO$8,IF(OR(EXACT($C$7&gt;$D$7,C11&gt;D11)*EXACT($C$7=$D$7,C11=D11)*EXACT($C$7&lt;$D$7,C11&lt;D11)),$AO$7,0)))*4</f>
        <v>0</v>
      </c>
      <c r="F11" s="17" t="s">
        <v>83</v>
      </c>
      <c r="G11" s="18" t="s">
        <v>12</v>
      </c>
      <c r="H11" s="19" t="str">
        <f t="shared" si="1"/>
        <v>5</v>
      </c>
      <c r="I11" s="17" t="s">
        <v>12</v>
      </c>
      <c r="J11" s="18" t="s">
        <v>83</v>
      </c>
      <c r="K11" s="19">
        <f t="shared" si="2"/>
        <v>0</v>
      </c>
      <c r="L11" s="17" t="s">
        <v>83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83</v>
      </c>
      <c r="S11" s="18" t="s">
        <v>2</v>
      </c>
      <c r="T11" s="19">
        <f t="shared" si="5"/>
        <v>0</v>
      </c>
      <c r="U11" s="17" t="s">
        <v>83</v>
      </c>
      <c r="V11" s="18" t="s">
        <v>83</v>
      </c>
      <c r="W11" s="19">
        <f t="shared" si="6"/>
        <v>0</v>
      </c>
      <c r="X11" s="17" t="s">
        <v>83</v>
      </c>
      <c r="Y11" s="18" t="s">
        <v>12</v>
      </c>
      <c r="Z11" s="19">
        <f t="shared" si="7"/>
        <v>0</v>
      </c>
      <c r="AA11" s="17" t="s">
        <v>83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57</v>
      </c>
      <c r="C12" s="17" t="s">
        <v>83</v>
      </c>
      <c r="D12" s="18" t="s">
        <v>12</v>
      </c>
      <c r="E12" s="5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83</v>
      </c>
      <c r="H12" s="19">
        <f t="shared" si="1"/>
        <v>0</v>
      </c>
      <c r="I12" s="17" t="s">
        <v>12</v>
      </c>
      <c r="J12" s="18" t="s">
        <v>83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83</v>
      </c>
      <c r="T12" s="19" t="str">
        <f t="shared" si="5"/>
        <v>3</v>
      </c>
      <c r="U12" s="17" t="s">
        <v>84</v>
      </c>
      <c r="V12" s="18" t="s">
        <v>84</v>
      </c>
      <c r="W12" s="19">
        <f t="shared" si="6"/>
        <v>0</v>
      </c>
      <c r="X12" s="17" t="s">
        <v>83</v>
      </c>
      <c r="Y12" s="18" t="s">
        <v>84</v>
      </c>
      <c r="Z12" s="19" t="str">
        <f t="shared" si="7"/>
        <v>2</v>
      </c>
      <c r="AA12" s="17" t="s">
        <v>2</v>
      </c>
      <c r="AB12" s="18" t="s">
        <v>83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61</v>
      </c>
      <c r="C13" s="17" t="s">
        <v>83</v>
      </c>
      <c r="D13" s="18" t="s">
        <v>83</v>
      </c>
      <c r="E13" s="5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83</v>
      </c>
      <c r="H13" s="19">
        <f t="shared" si="1"/>
        <v>0</v>
      </c>
      <c r="I13" s="17" t="s">
        <v>12</v>
      </c>
      <c r="J13" s="18" t="s">
        <v>84</v>
      </c>
      <c r="K13" s="19">
        <f t="shared" si="2"/>
        <v>0</v>
      </c>
      <c r="L13" s="17" t="s">
        <v>83</v>
      </c>
      <c r="M13" s="18" t="s">
        <v>83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83</v>
      </c>
      <c r="S13" s="18" t="s">
        <v>83</v>
      </c>
      <c r="T13" s="19">
        <f t="shared" si="5"/>
        <v>0</v>
      </c>
      <c r="U13" s="17" t="s">
        <v>83</v>
      </c>
      <c r="V13" s="18" t="s">
        <v>2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2</v>
      </c>
      <c r="AA13" s="17" t="s">
        <v>12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58</v>
      </c>
      <c r="C14" s="17" t="s">
        <v>12</v>
      </c>
      <c r="D14" s="18" t="s">
        <v>2</v>
      </c>
      <c r="E14" s="5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83</v>
      </c>
      <c r="K14" s="19">
        <f t="shared" si="2"/>
        <v>0</v>
      </c>
      <c r="L14" s="17" t="s">
        <v>83</v>
      </c>
      <c r="M14" s="18" t="s">
        <v>83</v>
      </c>
      <c r="N14" s="19">
        <f t="shared" si="3"/>
        <v>0</v>
      </c>
      <c r="O14" s="17" t="s">
        <v>83</v>
      </c>
      <c r="P14" s="18" t="s">
        <v>83</v>
      </c>
      <c r="Q14" s="19" t="str">
        <f t="shared" si="4"/>
        <v>5</v>
      </c>
      <c r="R14" s="17" t="s">
        <v>12</v>
      </c>
      <c r="S14" s="18" t="s">
        <v>83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83</v>
      </c>
      <c r="Y14" s="18" t="s">
        <v>12</v>
      </c>
      <c r="Z14" s="19">
        <f t="shared" si="7"/>
        <v>0</v>
      </c>
      <c r="AA14" s="17" t="s">
        <v>83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51</v>
      </c>
      <c r="C15" s="17" t="s">
        <v>84</v>
      </c>
      <c r="D15" s="18" t="s">
        <v>12</v>
      </c>
      <c r="E15" s="57">
        <f t="shared" si="12"/>
        <v>0</v>
      </c>
      <c r="F15" s="17" t="s">
        <v>12</v>
      </c>
      <c r="G15" s="18" t="s">
        <v>83</v>
      </c>
      <c r="H15" s="19">
        <f t="shared" si="1"/>
        <v>0</v>
      </c>
      <c r="I15" s="17" t="s">
        <v>83</v>
      </c>
      <c r="J15" s="18" t="s">
        <v>84</v>
      </c>
      <c r="K15" s="19">
        <f t="shared" si="2"/>
        <v>0</v>
      </c>
      <c r="L15" s="17" t="s">
        <v>83</v>
      </c>
      <c r="M15" s="18" t="s">
        <v>83</v>
      </c>
      <c r="N15" s="19">
        <f t="shared" si="3"/>
        <v>0</v>
      </c>
      <c r="O15" s="17" t="s">
        <v>83</v>
      </c>
      <c r="P15" s="18" t="s">
        <v>12</v>
      </c>
      <c r="Q15" s="19">
        <f t="shared" si="4"/>
        <v>0</v>
      </c>
      <c r="R15" s="17" t="s">
        <v>12</v>
      </c>
      <c r="S15" s="18" t="s">
        <v>84</v>
      </c>
      <c r="T15" s="19" t="str">
        <f t="shared" si="5"/>
        <v>2</v>
      </c>
      <c r="U15" s="17" t="s">
        <v>83</v>
      </c>
      <c r="V15" s="18" t="s">
        <v>12</v>
      </c>
      <c r="W15" s="19">
        <f t="shared" si="6"/>
        <v>0</v>
      </c>
      <c r="X15" s="17" t="s">
        <v>83</v>
      </c>
      <c r="Y15" s="18" t="s">
        <v>84</v>
      </c>
      <c r="Z15" s="19" t="str">
        <f t="shared" si="7"/>
        <v>2</v>
      </c>
      <c r="AA15" s="17" t="s">
        <v>12</v>
      </c>
      <c r="AB15" s="18" t="s">
        <v>83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66</v>
      </c>
      <c r="C16" s="17" t="s">
        <v>83</v>
      </c>
      <c r="D16" s="18" t="s">
        <v>2</v>
      </c>
      <c r="E16" s="57">
        <f t="shared" si="12"/>
        <v>0</v>
      </c>
      <c r="F16" s="17" t="s">
        <v>83</v>
      </c>
      <c r="G16" s="18" t="s">
        <v>12</v>
      </c>
      <c r="H16" s="19" t="str">
        <f t="shared" si="1"/>
        <v>5</v>
      </c>
      <c r="I16" s="17" t="s">
        <v>12</v>
      </c>
      <c r="J16" s="18" t="s">
        <v>84</v>
      </c>
      <c r="K16" s="19">
        <f t="shared" si="2"/>
        <v>0</v>
      </c>
      <c r="L16" s="17" t="s">
        <v>83</v>
      </c>
      <c r="M16" s="18" t="s">
        <v>12</v>
      </c>
      <c r="N16" s="19" t="str">
        <f t="shared" si="3"/>
        <v>3</v>
      </c>
      <c r="O16" s="17" t="s">
        <v>83</v>
      </c>
      <c r="P16" s="18" t="s">
        <v>12</v>
      </c>
      <c r="Q16" s="19">
        <f t="shared" si="4"/>
        <v>0</v>
      </c>
      <c r="R16" s="17" t="s">
        <v>83</v>
      </c>
      <c r="S16" s="18" t="s">
        <v>12</v>
      </c>
      <c r="T16" s="19">
        <f t="shared" si="5"/>
        <v>0</v>
      </c>
      <c r="U16" s="17" t="s">
        <v>83</v>
      </c>
      <c r="V16" s="18" t="s">
        <v>83</v>
      </c>
      <c r="W16" s="19">
        <f t="shared" si="6"/>
        <v>0</v>
      </c>
      <c r="X16" s="17" t="s">
        <v>83</v>
      </c>
      <c r="Y16" s="18" t="s">
        <v>12</v>
      </c>
      <c r="Z16" s="19">
        <f t="shared" si="7"/>
        <v>0</v>
      </c>
      <c r="AA16" s="17" t="s">
        <v>83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54</v>
      </c>
      <c r="C17" s="17" t="s">
        <v>12</v>
      </c>
      <c r="D17" s="18" t="s">
        <v>2</v>
      </c>
      <c r="E17" s="57">
        <f t="shared" si="12"/>
        <v>0</v>
      </c>
      <c r="F17" s="17" t="s">
        <v>2</v>
      </c>
      <c r="G17" s="18" t="s">
        <v>83</v>
      </c>
      <c r="H17" s="19">
        <f t="shared" si="1"/>
        <v>0</v>
      </c>
      <c r="I17" s="17" t="s">
        <v>12</v>
      </c>
      <c r="J17" s="18" t="s">
        <v>83</v>
      </c>
      <c r="K17" s="19">
        <f t="shared" si="2"/>
        <v>0</v>
      </c>
      <c r="L17" s="17" t="s">
        <v>12</v>
      </c>
      <c r="M17" s="18" t="s">
        <v>83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84</v>
      </c>
      <c r="T17" s="19" t="str">
        <f t="shared" si="5"/>
        <v>2</v>
      </c>
      <c r="U17" s="17" t="s">
        <v>12</v>
      </c>
      <c r="V17" s="18" t="s">
        <v>86</v>
      </c>
      <c r="W17" s="19">
        <f t="shared" si="6"/>
        <v>0</v>
      </c>
      <c r="X17" s="17" t="s">
        <v>2</v>
      </c>
      <c r="Y17" s="18" t="s">
        <v>83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60</v>
      </c>
      <c r="C18" s="17" t="s">
        <v>83</v>
      </c>
      <c r="D18" s="18" t="s">
        <v>2</v>
      </c>
      <c r="E18" s="57">
        <f t="shared" si="12"/>
        <v>0</v>
      </c>
      <c r="F18" s="17" t="s">
        <v>83</v>
      </c>
      <c r="G18" s="18" t="s">
        <v>84</v>
      </c>
      <c r="H18" s="19">
        <f t="shared" si="1"/>
        <v>0</v>
      </c>
      <c r="I18" s="17" t="s">
        <v>12</v>
      </c>
      <c r="J18" s="18" t="s">
        <v>84</v>
      </c>
      <c r="K18" s="19">
        <f t="shared" si="2"/>
        <v>0</v>
      </c>
      <c r="L18" s="17" t="s">
        <v>83</v>
      </c>
      <c r="M18" s="18" t="s">
        <v>12</v>
      </c>
      <c r="N18" s="19" t="str">
        <f t="shared" si="3"/>
        <v>3</v>
      </c>
      <c r="O18" s="17" t="s">
        <v>83</v>
      </c>
      <c r="P18" s="18" t="s">
        <v>12</v>
      </c>
      <c r="Q18" s="19">
        <f t="shared" si="4"/>
        <v>0</v>
      </c>
      <c r="R18" s="17" t="s">
        <v>83</v>
      </c>
      <c r="S18" s="18" t="s">
        <v>12</v>
      </c>
      <c r="T18" s="19">
        <f t="shared" si="5"/>
        <v>0</v>
      </c>
      <c r="U18" s="17" t="s">
        <v>84</v>
      </c>
      <c r="V18" s="18" t="s">
        <v>12</v>
      </c>
      <c r="W18" s="19">
        <f t="shared" si="6"/>
        <v>0</v>
      </c>
      <c r="X18" s="17" t="s">
        <v>83</v>
      </c>
      <c r="Y18" s="18" t="s">
        <v>12</v>
      </c>
      <c r="Z18" s="19">
        <f t="shared" si="7"/>
        <v>0</v>
      </c>
      <c r="AA18" s="17" t="s">
        <v>83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65</v>
      </c>
      <c r="C19" s="17" t="s">
        <v>83</v>
      </c>
      <c r="D19" s="18" t="s">
        <v>2</v>
      </c>
      <c r="E19" s="57">
        <f t="shared" si="12"/>
        <v>0</v>
      </c>
      <c r="F19" s="17" t="s">
        <v>83</v>
      </c>
      <c r="G19" s="18" t="s">
        <v>83</v>
      </c>
      <c r="H19" s="19">
        <f t="shared" si="1"/>
        <v>0</v>
      </c>
      <c r="I19" s="17" t="s">
        <v>2</v>
      </c>
      <c r="J19" s="18" t="s">
        <v>84</v>
      </c>
      <c r="K19" s="19">
        <f t="shared" si="2"/>
        <v>0</v>
      </c>
      <c r="L19" s="17" t="s">
        <v>83</v>
      </c>
      <c r="M19" s="18" t="s">
        <v>12</v>
      </c>
      <c r="N19" s="19" t="str">
        <f t="shared" si="3"/>
        <v>3</v>
      </c>
      <c r="O19" s="17" t="s">
        <v>83</v>
      </c>
      <c r="P19" s="18" t="s">
        <v>12</v>
      </c>
      <c r="Q19" s="19">
        <f t="shared" si="4"/>
        <v>0</v>
      </c>
      <c r="R19" s="17" t="s">
        <v>12</v>
      </c>
      <c r="S19" s="18" t="s">
        <v>84</v>
      </c>
      <c r="T19" s="19" t="str">
        <f t="shared" si="5"/>
        <v>2</v>
      </c>
      <c r="U19" s="17" t="s">
        <v>84</v>
      </c>
      <c r="V19" s="18" t="s">
        <v>83</v>
      </c>
      <c r="W19" s="19">
        <f t="shared" si="6"/>
        <v>0</v>
      </c>
      <c r="X19" s="17" t="s">
        <v>84</v>
      </c>
      <c r="Y19" s="18" t="s">
        <v>12</v>
      </c>
      <c r="Z19" s="19">
        <f t="shared" si="7"/>
        <v>0</v>
      </c>
      <c r="AA19" s="17" t="s">
        <v>83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55</v>
      </c>
      <c r="C20" s="17" t="s">
        <v>84</v>
      </c>
      <c r="D20" s="18" t="s">
        <v>83</v>
      </c>
      <c r="E20" s="57">
        <f t="shared" si="12"/>
        <v>0</v>
      </c>
      <c r="F20" s="17" t="s">
        <v>84</v>
      </c>
      <c r="G20" s="18" t="s">
        <v>83</v>
      </c>
      <c r="H20" s="19" t="str">
        <f t="shared" si="1"/>
        <v>3</v>
      </c>
      <c r="I20" s="17" t="s">
        <v>12</v>
      </c>
      <c r="J20" s="18" t="s">
        <v>84</v>
      </c>
      <c r="K20" s="19">
        <f t="shared" si="2"/>
        <v>0</v>
      </c>
      <c r="L20" s="17" t="s">
        <v>83</v>
      </c>
      <c r="M20" s="18" t="s">
        <v>83</v>
      </c>
      <c r="N20" s="19">
        <f t="shared" si="3"/>
        <v>0</v>
      </c>
      <c r="O20" s="17" t="s">
        <v>84</v>
      </c>
      <c r="P20" s="18" t="s">
        <v>83</v>
      </c>
      <c r="Q20" s="19">
        <f t="shared" si="4"/>
        <v>0</v>
      </c>
      <c r="R20" s="17" t="s">
        <v>84</v>
      </c>
      <c r="S20" s="18" t="s">
        <v>84</v>
      </c>
      <c r="T20" s="19">
        <f t="shared" si="5"/>
        <v>0</v>
      </c>
      <c r="U20" s="17" t="s">
        <v>83</v>
      </c>
      <c r="V20" s="18" t="s">
        <v>12</v>
      </c>
      <c r="W20" s="19">
        <f t="shared" si="6"/>
        <v>0</v>
      </c>
      <c r="X20" s="17" t="s">
        <v>84</v>
      </c>
      <c r="Y20" s="18" t="s">
        <v>83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83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56</v>
      </c>
      <c r="C21" s="17" t="s">
        <v>83</v>
      </c>
      <c r="D21" s="18" t="s">
        <v>12</v>
      </c>
      <c r="E21" s="57">
        <f t="shared" si="12"/>
        <v>0</v>
      </c>
      <c r="F21" s="17" t="s">
        <v>83</v>
      </c>
      <c r="G21" s="18" t="s">
        <v>12</v>
      </c>
      <c r="H21" s="19" t="str">
        <f t="shared" si="1"/>
        <v>5</v>
      </c>
      <c r="I21" s="17" t="s">
        <v>12</v>
      </c>
      <c r="J21" s="18" t="s">
        <v>84</v>
      </c>
      <c r="K21" s="19">
        <f t="shared" si="2"/>
        <v>0</v>
      </c>
      <c r="L21" s="17" t="s">
        <v>83</v>
      </c>
      <c r="M21" s="18" t="s">
        <v>12</v>
      </c>
      <c r="N21" s="19" t="str">
        <f t="shared" si="3"/>
        <v>3</v>
      </c>
      <c r="O21" s="17" t="s">
        <v>83</v>
      </c>
      <c r="P21" s="18" t="s">
        <v>12</v>
      </c>
      <c r="Q21" s="19">
        <f t="shared" si="4"/>
        <v>0</v>
      </c>
      <c r="R21" s="17" t="s">
        <v>12</v>
      </c>
      <c r="S21" s="18" t="s">
        <v>83</v>
      </c>
      <c r="T21" s="19" t="str">
        <f t="shared" si="5"/>
        <v>3</v>
      </c>
      <c r="U21" s="17" t="s">
        <v>83</v>
      </c>
      <c r="V21" s="18" t="s">
        <v>12</v>
      </c>
      <c r="W21" s="19">
        <f t="shared" si="6"/>
        <v>0</v>
      </c>
      <c r="X21" s="17" t="s">
        <v>83</v>
      </c>
      <c r="Y21" s="18" t="s">
        <v>83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83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52</v>
      </c>
      <c r="C22" s="17" t="s">
        <v>83</v>
      </c>
      <c r="D22" s="18" t="s">
        <v>12</v>
      </c>
      <c r="E22" s="57">
        <f t="shared" si="12"/>
        <v>0</v>
      </c>
      <c r="F22" s="17" t="s">
        <v>83</v>
      </c>
      <c r="G22" s="18" t="s">
        <v>83</v>
      </c>
      <c r="H22" s="19">
        <f t="shared" si="1"/>
        <v>0</v>
      </c>
      <c r="I22" s="17" t="s">
        <v>84</v>
      </c>
      <c r="J22" s="18" t="s">
        <v>83</v>
      </c>
      <c r="K22" s="19">
        <f t="shared" si="2"/>
        <v>0</v>
      </c>
      <c r="L22" s="17" t="s">
        <v>12</v>
      </c>
      <c r="M22" s="18" t="s">
        <v>83</v>
      </c>
      <c r="N22" s="19">
        <f t="shared" si="3"/>
        <v>0</v>
      </c>
      <c r="O22" s="17" t="s">
        <v>12</v>
      </c>
      <c r="P22" s="18" t="s">
        <v>83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83</v>
      </c>
      <c r="W22" s="19" t="str">
        <f t="shared" si="6"/>
        <v>2</v>
      </c>
      <c r="X22" s="17" t="s">
        <v>83</v>
      </c>
      <c r="Y22" s="18" t="s">
        <v>83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60" t="s">
        <v>63</v>
      </c>
      <c r="C23" s="17" t="s">
        <v>84</v>
      </c>
      <c r="D23" s="18" t="s">
        <v>83</v>
      </c>
      <c r="E23" s="57">
        <f t="shared" si="12"/>
        <v>0</v>
      </c>
      <c r="F23" s="17" t="s">
        <v>12</v>
      </c>
      <c r="G23" s="18" t="s">
        <v>83</v>
      </c>
      <c r="H23" s="19">
        <f t="shared" si="1"/>
        <v>0</v>
      </c>
      <c r="I23" s="17" t="s">
        <v>2</v>
      </c>
      <c r="J23" s="18" t="s">
        <v>84</v>
      </c>
      <c r="K23" s="19">
        <f t="shared" si="2"/>
        <v>0</v>
      </c>
      <c r="L23" s="17" t="s">
        <v>83</v>
      </c>
      <c r="M23" s="18" t="s">
        <v>83</v>
      </c>
      <c r="N23" s="19">
        <f t="shared" si="3"/>
        <v>0</v>
      </c>
      <c r="O23" s="17" t="s">
        <v>84</v>
      </c>
      <c r="P23" s="18" t="s">
        <v>83</v>
      </c>
      <c r="Q23" s="19">
        <f t="shared" si="4"/>
        <v>0</v>
      </c>
      <c r="R23" s="17" t="s">
        <v>12</v>
      </c>
      <c r="S23" s="18" t="s">
        <v>83</v>
      </c>
      <c r="T23" s="19" t="str">
        <f t="shared" si="5"/>
        <v>3</v>
      </c>
      <c r="U23" s="17" t="s">
        <v>12</v>
      </c>
      <c r="V23" s="18" t="s">
        <v>83</v>
      </c>
      <c r="W23" s="19" t="str">
        <f t="shared" si="6"/>
        <v>2</v>
      </c>
      <c r="X23" s="17" t="s">
        <v>83</v>
      </c>
      <c r="Y23" s="18" t="s">
        <v>84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83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53</v>
      </c>
      <c r="C24" s="17" t="s">
        <v>12</v>
      </c>
      <c r="D24" s="18" t="s">
        <v>12</v>
      </c>
      <c r="E24" s="59">
        <f>IF(OR(EXACT($C$7,C24)*(EXACT($D$7,D24)))=TRUE,$AO$9,IF(($D$7-$C$7=D24-C24),$AO$8,IF(OR(EXACT($C$7&gt;$D$7,C24&gt;D24)*EXACT($C$7=$D$7,C24=D24)*EXACT($C$7&lt;$D$7,C24&lt;D24)),$AO$7,0)))*2</f>
        <v>0</v>
      </c>
      <c r="F24" s="17" t="s">
        <v>83</v>
      </c>
      <c r="G24" s="18" t="s">
        <v>12</v>
      </c>
      <c r="H24" s="19" t="str">
        <f t="shared" si="1"/>
        <v>5</v>
      </c>
      <c r="I24" s="17" t="s">
        <v>12</v>
      </c>
      <c r="J24" s="18" t="s">
        <v>83</v>
      </c>
      <c r="K24" s="19">
        <f t="shared" si="2"/>
        <v>0</v>
      </c>
      <c r="L24" s="17" t="s">
        <v>83</v>
      </c>
      <c r="M24" s="18" t="s">
        <v>83</v>
      </c>
      <c r="N24" s="19">
        <f t="shared" si="3"/>
        <v>0</v>
      </c>
      <c r="O24" s="17" t="s">
        <v>83</v>
      </c>
      <c r="P24" s="18" t="s">
        <v>12</v>
      </c>
      <c r="Q24" s="19">
        <f t="shared" si="4"/>
        <v>0</v>
      </c>
      <c r="R24" s="17" t="s">
        <v>83</v>
      </c>
      <c r="S24" s="18" t="s">
        <v>12</v>
      </c>
      <c r="T24" s="19">
        <f t="shared" si="5"/>
        <v>0</v>
      </c>
      <c r="U24" s="17" t="s">
        <v>83</v>
      </c>
      <c r="V24" s="18" t="s">
        <v>12</v>
      </c>
      <c r="W24" s="19">
        <f t="shared" si="6"/>
        <v>0</v>
      </c>
      <c r="X24" s="17" t="s">
        <v>83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83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3" priority="16">
      <formula>($AG8&gt;40)</formula>
    </cfRule>
  </conditionalFormatting>
  <conditionalFormatting sqref="C4 U4 C6 F6 L6 O6 R6 U6 X6 AA6">
    <cfRule type="cellIs" dxfId="172" priority="2" operator="equal">
      <formula>"Schalke 04"</formula>
    </cfRule>
  </conditionalFormatting>
  <conditionalFormatting sqref="F4 I4 L4 O4 R4 X4 AA4 I6">
    <cfRule type="cellIs" dxfId="171" priority="1" operator="equal">
      <formula>"Schalke 04"</formula>
    </cfRule>
  </conditionalFormatting>
  <conditionalFormatting sqref="AG28:AG1048576 AG1:AG26">
    <cfRule type="top10" dxfId="170" priority="1401" rank="3"/>
  </conditionalFormatting>
  <conditionalFormatting sqref="AL6:AL10">
    <cfRule type="top10" dxfId="169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50</v>
      </c>
      <c r="B4" s="16"/>
      <c r="C4" s="16" t="s">
        <v>62</v>
      </c>
      <c r="F4" s="16" t="s">
        <v>70</v>
      </c>
      <c r="I4" s="16" t="s">
        <v>69</v>
      </c>
      <c r="L4" s="16" t="s">
        <v>72</v>
      </c>
      <c r="O4" s="16" t="s">
        <v>81</v>
      </c>
      <c r="R4" s="16" t="s">
        <v>11</v>
      </c>
      <c r="U4" s="16" t="s">
        <v>71</v>
      </c>
      <c r="X4" s="16" t="s">
        <v>75</v>
      </c>
      <c r="AA4" s="16" t="s">
        <v>78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82</v>
      </c>
      <c r="I6" s="16" t="s">
        <v>68</v>
      </c>
      <c r="L6" s="16" t="s">
        <v>76</v>
      </c>
      <c r="O6" s="16" t="s">
        <v>77</v>
      </c>
      <c r="R6" s="16" t="s">
        <v>73</v>
      </c>
      <c r="U6" s="16" t="s">
        <v>67</v>
      </c>
      <c r="X6" s="16" t="s">
        <v>79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83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83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84</v>
      </c>
      <c r="E9" s="19">
        <f t="shared" si="1"/>
        <v>0</v>
      </c>
      <c r="F9" s="17" t="s">
        <v>83</v>
      </c>
      <c r="G9" s="18" t="s">
        <v>83</v>
      </c>
      <c r="H9" s="19" t="str">
        <f t="shared" si="2"/>
        <v>5</v>
      </c>
      <c r="I9" s="17" t="s">
        <v>12</v>
      </c>
      <c r="J9" s="18" t="s">
        <v>83</v>
      </c>
      <c r="K9" s="19">
        <f t="shared" si="3"/>
        <v>0</v>
      </c>
      <c r="L9" s="17" t="s">
        <v>83</v>
      </c>
      <c r="M9" s="18" t="s">
        <v>12</v>
      </c>
      <c r="N9" s="19">
        <f t="shared" si="4"/>
        <v>0</v>
      </c>
      <c r="O9" s="17" t="s">
        <v>83</v>
      </c>
      <c r="P9" s="18" t="s">
        <v>12</v>
      </c>
      <c r="Q9" s="19" t="str">
        <f t="shared" si="5"/>
        <v>5</v>
      </c>
      <c r="R9" s="17" t="s">
        <v>2</v>
      </c>
      <c r="S9" s="18" t="s">
        <v>84</v>
      </c>
      <c r="T9" s="5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84</v>
      </c>
      <c r="Y9" s="18" t="s">
        <v>12</v>
      </c>
      <c r="Z9" s="19">
        <f t="shared" si="7"/>
        <v>0</v>
      </c>
      <c r="AA9" s="17" t="s">
        <v>83</v>
      </c>
      <c r="AB9" s="18" t="s">
        <v>83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83</v>
      </c>
      <c r="G10" s="18" t="s">
        <v>84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83</v>
      </c>
      <c r="M10" s="18" t="s">
        <v>12</v>
      </c>
      <c r="N10" s="19">
        <f t="shared" si="4"/>
        <v>0</v>
      </c>
      <c r="O10" s="17" t="s">
        <v>83</v>
      </c>
      <c r="P10" s="18" t="s">
        <v>12</v>
      </c>
      <c r="Q10" s="19" t="str">
        <f t="shared" si="5"/>
        <v>5</v>
      </c>
      <c r="R10" s="17" t="s">
        <v>2</v>
      </c>
      <c r="S10" s="18" t="s">
        <v>83</v>
      </c>
      <c r="T10" s="5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83</v>
      </c>
      <c r="Y10" s="18" t="s">
        <v>12</v>
      </c>
      <c r="Z10" s="19">
        <f t="shared" si="7"/>
        <v>0</v>
      </c>
      <c r="AA10" s="17" t="s">
        <v>83</v>
      </c>
      <c r="AB10" s="18" t="s">
        <v>83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83</v>
      </c>
      <c r="D11" s="18" t="s">
        <v>83</v>
      </c>
      <c r="E11" s="19">
        <f t="shared" si="1"/>
        <v>0</v>
      </c>
      <c r="F11" s="17" t="s">
        <v>12</v>
      </c>
      <c r="G11" s="18" t="s">
        <v>83</v>
      </c>
      <c r="H11" s="19">
        <f t="shared" si="2"/>
        <v>0</v>
      </c>
      <c r="I11" s="17" t="s">
        <v>83</v>
      </c>
      <c r="J11" s="18" t="s">
        <v>12</v>
      </c>
      <c r="K11" s="19">
        <f t="shared" si="3"/>
        <v>0</v>
      </c>
      <c r="L11" s="17" t="s">
        <v>84</v>
      </c>
      <c r="M11" s="18" t="s">
        <v>83</v>
      </c>
      <c r="N11" s="19">
        <f t="shared" si="4"/>
        <v>0</v>
      </c>
      <c r="O11" s="17" t="s">
        <v>12</v>
      </c>
      <c r="P11" s="18" t="s">
        <v>83</v>
      </c>
      <c r="Q11" s="19">
        <f t="shared" si="5"/>
        <v>0</v>
      </c>
      <c r="R11" s="17" t="s">
        <v>12</v>
      </c>
      <c r="S11" s="18" t="s">
        <v>83</v>
      </c>
      <c r="T11" s="57">
        <f t="shared" si="11"/>
        <v>8</v>
      </c>
      <c r="U11" s="17" t="s">
        <v>83</v>
      </c>
      <c r="V11" s="18" t="s">
        <v>2</v>
      </c>
      <c r="W11" s="19">
        <f t="shared" si="6"/>
        <v>0</v>
      </c>
      <c r="X11" s="17" t="s">
        <v>12</v>
      </c>
      <c r="Y11" s="18" t="s">
        <v>83</v>
      </c>
      <c r="Z11" s="19" t="str">
        <f t="shared" si="7"/>
        <v>5</v>
      </c>
      <c r="AA11" s="17" t="s">
        <v>12</v>
      </c>
      <c r="AB11" s="18" t="s">
        <v>83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5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58" t="str">
        <f>'1.Spieltag'!B13</f>
        <v>Lola04</v>
      </c>
      <c r="C13" s="17" t="s">
        <v>12</v>
      </c>
      <c r="D13" s="18" t="s">
        <v>83</v>
      </c>
      <c r="E13" s="19">
        <f t="shared" si="1"/>
        <v>0</v>
      </c>
      <c r="F13" s="17" t="s">
        <v>12</v>
      </c>
      <c r="G13" s="18" t="s">
        <v>84</v>
      </c>
      <c r="H13" s="19">
        <f t="shared" si="2"/>
        <v>0</v>
      </c>
      <c r="I13" s="17" t="s">
        <v>12</v>
      </c>
      <c r="J13" s="18" t="s">
        <v>83</v>
      </c>
      <c r="K13" s="19">
        <f t="shared" si="3"/>
        <v>0</v>
      </c>
      <c r="L13" s="17" t="s">
        <v>83</v>
      </c>
      <c r="M13" s="18" t="s">
        <v>84</v>
      </c>
      <c r="N13" s="19" t="str">
        <f t="shared" si="4"/>
        <v>3</v>
      </c>
      <c r="O13" s="17" t="s">
        <v>12</v>
      </c>
      <c r="P13" s="18" t="s">
        <v>83</v>
      </c>
      <c r="Q13" s="19">
        <f t="shared" si="5"/>
        <v>0</v>
      </c>
      <c r="R13" s="17" t="s">
        <v>86</v>
      </c>
      <c r="S13" s="18" t="s">
        <v>2</v>
      </c>
      <c r="T13" s="57">
        <f t="shared" si="11"/>
        <v>8</v>
      </c>
      <c r="U13" s="17" t="s">
        <v>12</v>
      </c>
      <c r="V13" s="18" t="s">
        <v>83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83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83</v>
      </c>
      <c r="K14" s="19">
        <f t="shared" si="3"/>
        <v>0</v>
      </c>
      <c r="L14" s="17" t="s">
        <v>12</v>
      </c>
      <c r="M14" s="18" t="s">
        <v>83</v>
      </c>
      <c r="N14" s="19" t="str">
        <f t="shared" si="4"/>
        <v>5</v>
      </c>
      <c r="O14" s="17" t="s">
        <v>83</v>
      </c>
      <c r="P14" s="18" t="s">
        <v>84</v>
      </c>
      <c r="Q14" s="19">
        <f t="shared" si="5"/>
        <v>0</v>
      </c>
      <c r="R14" s="17" t="s">
        <v>2</v>
      </c>
      <c r="S14" s="18" t="s">
        <v>83</v>
      </c>
      <c r="T14" s="57">
        <f t="shared" si="11"/>
        <v>8</v>
      </c>
      <c r="U14" s="17" t="s">
        <v>12</v>
      </c>
      <c r="V14" s="18" t="s">
        <v>83</v>
      </c>
      <c r="W14" s="19">
        <f t="shared" si="6"/>
        <v>0</v>
      </c>
      <c r="X14" s="17" t="s">
        <v>83</v>
      </c>
      <c r="Y14" s="18" t="s">
        <v>83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84</v>
      </c>
      <c r="E15" s="19">
        <f t="shared" si="1"/>
        <v>0</v>
      </c>
      <c r="F15" s="17" t="s">
        <v>83</v>
      </c>
      <c r="G15" s="18" t="s">
        <v>84</v>
      </c>
      <c r="H15" s="19">
        <f t="shared" si="2"/>
        <v>0</v>
      </c>
      <c r="I15" s="17" t="s">
        <v>12</v>
      </c>
      <c r="J15" s="18" t="s">
        <v>84</v>
      </c>
      <c r="K15" s="19">
        <f t="shared" si="3"/>
        <v>0</v>
      </c>
      <c r="L15" s="17" t="s">
        <v>12</v>
      </c>
      <c r="M15" s="18" t="s">
        <v>83</v>
      </c>
      <c r="N15" s="19" t="str">
        <f t="shared" si="4"/>
        <v>5</v>
      </c>
      <c r="O15" s="17" t="s">
        <v>12</v>
      </c>
      <c r="P15" s="18" t="s">
        <v>84</v>
      </c>
      <c r="Q15" s="19">
        <f t="shared" si="5"/>
        <v>0</v>
      </c>
      <c r="R15" s="17" t="s">
        <v>12</v>
      </c>
      <c r="S15" s="18" t="s">
        <v>84</v>
      </c>
      <c r="T15" s="57">
        <f t="shared" si="11"/>
        <v>8</v>
      </c>
      <c r="U15" s="17" t="s">
        <v>83</v>
      </c>
      <c r="V15" s="18" t="s">
        <v>83</v>
      </c>
      <c r="W15" s="19" t="str">
        <f t="shared" si="6"/>
        <v>3</v>
      </c>
      <c r="X15" s="17" t="s">
        <v>12</v>
      </c>
      <c r="Y15" s="18" t="s">
        <v>84</v>
      </c>
      <c r="Z15" s="19" t="str">
        <f t="shared" si="7"/>
        <v>2</v>
      </c>
      <c r="AA15" s="17" t="s">
        <v>83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83</v>
      </c>
      <c r="K16" s="19">
        <f t="shared" si="3"/>
        <v>0</v>
      </c>
      <c r="L16" s="17" t="s">
        <v>83</v>
      </c>
      <c r="M16" s="18" t="s">
        <v>84</v>
      </c>
      <c r="N16" s="19" t="str">
        <f t="shared" si="4"/>
        <v>3</v>
      </c>
      <c r="O16" s="17" t="s">
        <v>83</v>
      </c>
      <c r="P16" s="18" t="s">
        <v>83</v>
      </c>
      <c r="Q16" s="19">
        <f t="shared" si="5"/>
        <v>0</v>
      </c>
      <c r="R16" s="17" t="s">
        <v>12</v>
      </c>
      <c r="S16" s="18" t="s">
        <v>84</v>
      </c>
      <c r="T16" s="57">
        <f t="shared" si="11"/>
        <v>8</v>
      </c>
      <c r="U16" s="17" t="s">
        <v>83</v>
      </c>
      <c r="V16" s="18" t="s">
        <v>86</v>
      </c>
      <c r="W16" s="19">
        <f t="shared" si="6"/>
        <v>0</v>
      </c>
      <c r="X16" s="17" t="s">
        <v>83</v>
      </c>
      <c r="Y16" s="18" t="s">
        <v>83</v>
      </c>
      <c r="Z16" s="19">
        <f t="shared" si="7"/>
        <v>0</v>
      </c>
      <c r="AA16" s="17" t="s">
        <v>83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83</v>
      </c>
      <c r="D17" s="18" t="s">
        <v>84</v>
      </c>
      <c r="E17" s="19">
        <f t="shared" si="1"/>
        <v>0</v>
      </c>
      <c r="F17" s="17" t="s">
        <v>83</v>
      </c>
      <c r="G17" s="18" t="s">
        <v>84</v>
      </c>
      <c r="H17" s="19">
        <f t="shared" si="2"/>
        <v>0</v>
      </c>
      <c r="I17" s="17" t="s">
        <v>12</v>
      </c>
      <c r="J17" s="18" t="s">
        <v>83</v>
      </c>
      <c r="K17" s="19">
        <f t="shared" si="3"/>
        <v>0</v>
      </c>
      <c r="L17" s="17" t="s">
        <v>12</v>
      </c>
      <c r="M17" s="18" t="s">
        <v>83</v>
      </c>
      <c r="N17" s="19" t="str">
        <f t="shared" si="4"/>
        <v>5</v>
      </c>
      <c r="O17" s="17" t="s">
        <v>83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57">
        <f t="shared" si="11"/>
        <v>8</v>
      </c>
      <c r="U17" s="17" t="s">
        <v>12</v>
      </c>
      <c r="V17" s="18" t="s">
        <v>83</v>
      </c>
      <c r="W17" s="19">
        <f t="shared" si="6"/>
        <v>0</v>
      </c>
      <c r="X17" s="17" t="s">
        <v>12</v>
      </c>
      <c r="Y17" s="18" t="s">
        <v>84</v>
      </c>
      <c r="Z17" s="19" t="str">
        <f t="shared" si="7"/>
        <v>2</v>
      </c>
      <c r="AA17" s="17" t="s">
        <v>83</v>
      </c>
      <c r="AB17" s="18" t="s">
        <v>86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84</v>
      </c>
      <c r="K18" s="19">
        <f t="shared" si="3"/>
        <v>0</v>
      </c>
      <c r="L18" s="17" t="s">
        <v>84</v>
      </c>
      <c r="M18" s="18" t="s">
        <v>83</v>
      </c>
      <c r="N18" s="19">
        <f t="shared" si="4"/>
        <v>0</v>
      </c>
      <c r="O18" s="17" t="s">
        <v>84</v>
      </c>
      <c r="P18" s="18" t="s">
        <v>12</v>
      </c>
      <c r="Q18" s="19" t="str">
        <f t="shared" si="5"/>
        <v>2</v>
      </c>
      <c r="R18" s="17" t="s">
        <v>12</v>
      </c>
      <c r="S18" s="18" t="s">
        <v>84</v>
      </c>
      <c r="T18" s="57">
        <f t="shared" si="11"/>
        <v>8</v>
      </c>
      <c r="U18" s="17" t="s">
        <v>83</v>
      </c>
      <c r="V18" s="18" t="s">
        <v>2</v>
      </c>
      <c r="W18" s="19">
        <f t="shared" si="6"/>
        <v>0</v>
      </c>
      <c r="X18" s="17" t="s">
        <v>12</v>
      </c>
      <c r="Y18" s="18" t="s">
        <v>83</v>
      </c>
      <c r="Z18" s="19" t="str">
        <f t="shared" si="7"/>
        <v>5</v>
      </c>
      <c r="AA18" s="17" t="s">
        <v>84</v>
      </c>
      <c r="AB18" s="18" t="s">
        <v>83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84</v>
      </c>
      <c r="E20" s="19">
        <f t="shared" si="1"/>
        <v>0</v>
      </c>
      <c r="F20" s="17" t="s">
        <v>83</v>
      </c>
      <c r="G20" s="18" t="s">
        <v>83</v>
      </c>
      <c r="H20" s="19" t="str">
        <f t="shared" si="2"/>
        <v>5</v>
      </c>
      <c r="I20" s="17" t="s">
        <v>12</v>
      </c>
      <c r="J20" s="18" t="s">
        <v>84</v>
      </c>
      <c r="K20" s="19">
        <f t="shared" si="3"/>
        <v>0</v>
      </c>
      <c r="L20" s="17" t="s">
        <v>84</v>
      </c>
      <c r="M20" s="18" t="s">
        <v>83</v>
      </c>
      <c r="N20" s="19">
        <f t="shared" si="4"/>
        <v>0</v>
      </c>
      <c r="O20" s="17" t="s">
        <v>83</v>
      </c>
      <c r="P20" s="18" t="s">
        <v>12</v>
      </c>
      <c r="Q20" s="19" t="str">
        <f t="shared" si="5"/>
        <v>5</v>
      </c>
      <c r="R20" s="17" t="s">
        <v>86</v>
      </c>
      <c r="S20" s="18" t="s">
        <v>84</v>
      </c>
      <c r="T20" s="57">
        <f t="shared" si="11"/>
        <v>8</v>
      </c>
      <c r="U20" s="17" t="s">
        <v>84</v>
      </c>
      <c r="V20" s="18" t="s">
        <v>12</v>
      </c>
      <c r="W20" s="19">
        <f t="shared" si="6"/>
        <v>0</v>
      </c>
      <c r="X20" s="17" t="s">
        <v>83</v>
      </c>
      <c r="Y20" s="18" t="s">
        <v>83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83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83</v>
      </c>
      <c r="E21" s="19">
        <f t="shared" si="1"/>
        <v>0</v>
      </c>
      <c r="F21" s="17" t="s">
        <v>12</v>
      </c>
      <c r="G21" s="18" t="s">
        <v>83</v>
      </c>
      <c r="H21" s="19">
        <f t="shared" si="2"/>
        <v>0</v>
      </c>
      <c r="I21" s="17" t="s">
        <v>12</v>
      </c>
      <c r="J21" s="18" t="s">
        <v>83</v>
      </c>
      <c r="K21" s="19">
        <f t="shared" si="3"/>
        <v>0</v>
      </c>
      <c r="L21" s="17" t="s">
        <v>83</v>
      </c>
      <c r="M21" s="18" t="s">
        <v>83</v>
      </c>
      <c r="N21" s="19">
        <f t="shared" si="4"/>
        <v>0</v>
      </c>
      <c r="O21" s="17" t="s">
        <v>83</v>
      </c>
      <c r="P21" s="18" t="s">
        <v>83</v>
      </c>
      <c r="Q21" s="19">
        <f t="shared" si="5"/>
        <v>0</v>
      </c>
      <c r="R21" s="17" t="s">
        <v>2</v>
      </c>
      <c r="S21" s="18" t="s">
        <v>84</v>
      </c>
      <c r="T21" s="57">
        <f t="shared" si="11"/>
        <v>20</v>
      </c>
      <c r="U21" s="17" t="s">
        <v>83</v>
      </c>
      <c r="V21" s="18" t="s">
        <v>2</v>
      </c>
      <c r="W21" s="19">
        <f t="shared" si="6"/>
        <v>0</v>
      </c>
      <c r="X21" s="17" t="s">
        <v>83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83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84</v>
      </c>
      <c r="E22" s="19">
        <f t="shared" si="1"/>
        <v>0</v>
      </c>
      <c r="F22" s="17" t="s">
        <v>83</v>
      </c>
      <c r="G22" s="18" t="s">
        <v>83</v>
      </c>
      <c r="H22" s="19" t="str">
        <f t="shared" si="2"/>
        <v>5</v>
      </c>
      <c r="I22" s="17" t="s">
        <v>12</v>
      </c>
      <c r="J22" s="18" t="s">
        <v>88</v>
      </c>
      <c r="K22" s="19" t="str">
        <f t="shared" si="3"/>
        <v>3</v>
      </c>
      <c r="L22" s="17" t="s">
        <v>83</v>
      </c>
      <c r="M22" s="18" t="s">
        <v>83</v>
      </c>
      <c r="N22" s="19">
        <f t="shared" si="4"/>
        <v>0</v>
      </c>
      <c r="O22" s="17" t="s">
        <v>83</v>
      </c>
      <c r="P22" s="18" t="s">
        <v>84</v>
      </c>
      <c r="Q22" s="19">
        <f t="shared" si="5"/>
        <v>0</v>
      </c>
      <c r="R22" s="17" t="s">
        <v>2</v>
      </c>
      <c r="S22" s="18" t="s">
        <v>83</v>
      </c>
      <c r="T22" s="57">
        <f t="shared" si="11"/>
        <v>8</v>
      </c>
      <c r="U22" s="17" t="s">
        <v>12</v>
      </c>
      <c r="V22" s="18" t="s">
        <v>83</v>
      </c>
      <c r="W22" s="19">
        <f t="shared" si="6"/>
        <v>0</v>
      </c>
      <c r="X22" s="17" t="s">
        <v>12</v>
      </c>
      <c r="Y22" s="18" t="s">
        <v>84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84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58" t="str">
        <f>'1.Spieltag'!B23</f>
        <v>Thomas Bülles</v>
      </c>
      <c r="C23" s="17" t="s">
        <v>12</v>
      </c>
      <c r="D23" s="18" t="s">
        <v>83</v>
      </c>
      <c r="E23" s="19">
        <f t="shared" si="1"/>
        <v>0</v>
      </c>
      <c r="F23" s="17" t="s">
        <v>12</v>
      </c>
      <c r="G23" s="18" t="s">
        <v>84</v>
      </c>
      <c r="H23" s="19">
        <f t="shared" si="2"/>
        <v>0</v>
      </c>
      <c r="I23" s="17" t="s">
        <v>12</v>
      </c>
      <c r="J23" s="18" t="s">
        <v>83</v>
      </c>
      <c r="K23" s="19">
        <f t="shared" si="3"/>
        <v>0</v>
      </c>
      <c r="L23" s="17" t="s">
        <v>83</v>
      </c>
      <c r="M23" s="18" t="s">
        <v>84</v>
      </c>
      <c r="N23" s="19" t="str">
        <f t="shared" si="4"/>
        <v>3</v>
      </c>
      <c r="O23" s="17" t="s">
        <v>83</v>
      </c>
      <c r="P23" s="18" t="s">
        <v>83</v>
      </c>
      <c r="Q23" s="19">
        <f t="shared" si="5"/>
        <v>0</v>
      </c>
      <c r="R23" s="17" t="s">
        <v>2</v>
      </c>
      <c r="S23" s="18" t="s">
        <v>83</v>
      </c>
      <c r="T23" s="57">
        <f t="shared" si="11"/>
        <v>8</v>
      </c>
      <c r="U23" s="17" t="s">
        <v>83</v>
      </c>
      <c r="V23" s="18" t="s">
        <v>12</v>
      </c>
      <c r="W23" s="19">
        <f t="shared" si="6"/>
        <v>0</v>
      </c>
      <c r="X23" s="17" t="s">
        <v>83</v>
      </c>
      <c r="Y23" s="18" t="s">
        <v>84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83</v>
      </c>
      <c r="E24" s="19">
        <f t="shared" si="1"/>
        <v>0</v>
      </c>
      <c r="F24" s="17" t="s">
        <v>2</v>
      </c>
      <c r="G24" s="18" t="s">
        <v>83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83</v>
      </c>
      <c r="N24" s="19" t="str">
        <f t="shared" si="4"/>
        <v>5</v>
      </c>
      <c r="O24" s="17" t="s">
        <v>83</v>
      </c>
      <c r="P24" s="18" t="s">
        <v>12</v>
      </c>
      <c r="Q24" s="19" t="str">
        <f t="shared" si="5"/>
        <v>5</v>
      </c>
      <c r="R24" s="17" t="s">
        <v>12</v>
      </c>
      <c r="S24" s="18" t="s">
        <v>83</v>
      </c>
      <c r="T24" s="57">
        <f t="shared" si="11"/>
        <v>8</v>
      </c>
      <c r="U24" s="17" t="s">
        <v>83</v>
      </c>
      <c r="V24" s="18" t="s">
        <v>2</v>
      </c>
      <c r="W24" s="19">
        <f t="shared" si="6"/>
        <v>0</v>
      </c>
      <c r="X24" s="17" t="s">
        <v>12</v>
      </c>
      <c r="Y24" s="18" t="s">
        <v>83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83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8" priority="6">
      <formula>($AG8&gt;40)</formula>
    </cfRule>
  </conditionalFormatting>
  <conditionalFormatting sqref="C4 I4 L4 X4 AA4 C6 F6 X6 AA6">
    <cfRule type="cellIs" dxfId="167" priority="5" operator="equal">
      <formula>"Schalke 04"</formula>
    </cfRule>
  </conditionalFormatting>
  <conditionalFormatting sqref="F4 U4 I6 L6 O6 R6">
    <cfRule type="cellIs" dxfId="166" priority="4" operator="equal">
      <formula>"Schalke 04"</formula>
    </cfRule>
  </conditionalFormatting>
  <conditionalFormatting sqref="O4 R4 U6">
    <cfRule type="cellIs" dxfId="165" priority="1" operator="equal">
      <formula>"Schalke 04"</formula>
    </cfRule>
  </conditionalFormatting>
  <conditionalFormatting sqref="AG1:AG26 AG28:AG1048576">
    <cfRule type="top10" dxfId="164" priority="1561" rank="3"/>
  </conditionalFormatting>
  <conditionalFormatting sqref="AL6:AL10">
    <cfRule type="top10" dxfId="163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.75" x14ac:dyDescent="0.2">
      <c r="B2" s="16"/>
      <c r="F2" s="1"/>
      <c r="I2" s="13"/>
      <c r="L2" s="5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16</v>
      </c>
      <c r="B4" s="16"/>
      <c r="C4" s="16" t="s">
        <v>73</v>
      </c>
      <c r="F4" s="16" t="s">
        <v>80</v>
      </c>
      <c r="I4" s="16" t="s">
        <v>68</v>
      </c>
      <c r="L4" s="16" t="s">
        <v>76</v>
      </c>
      <c r="O4" s="16" t="s">
        <v>77</v>
      </c>
      <c r="R4" s="16" t="s">
        <v>67</v>
      </c>
      <c r="U4" s="16" t="s">
        <v>72</v>
      </c>
      <c r="X4" s="16" t="s">
        <v>79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70</v>
      </c>
      <c r="L6" s="16" t="s">
        <v>69</v>
      </c>
      <c r="O6" s="16" t="s">
        <v>74</v>
      </c>
      <c r="R6" s="16" t="s">
        <v>62</v>
      </c>
      <c r="U6" s="16" t="s">
        <v>75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83</v>
      </c>
      <c r="G7" s="49" t="s">
        <v>84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86</v>
      </c>
      <c r="W7" s="50" t="s">
        <v>1</v>
      </c>
      <c r="X7" s="49" t="s">
        <v>83</v>
      </c>
      <c r="Y7" s="49" t="s">
        <v>84</v>
      </c>
      <c r="Z7" s="50" t="s">
        <v>1</v>
      </c>
      <c r="AA7" s="49" t="s">
        <v>12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86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83</v>
      </c>
      <c r="V8" s="18" t="s">
        <v>84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57">
        <f>IF(OR(EXACT($X$7,X8)*(EXACT($Y$7,Y8)))=TRUE,$AO$9,IF(($Y$7-$X$7=Y8-X8),$AO$8,IF(OR(EXACT($X$7&gt;$Y$7,X8&gt;Y8)*EXACT($X$7=$Y$7,X8=Y8)*EXACT($X$7&lt;$Y$7,X8&lt;Y8)),$AO$7,0)))*4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5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83</v>
      </c>
      <c r="D10" s="18" t="s">
        <v>84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84</v>
      </c>
      <c r="G10" s="18" t="s">
        <v>83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83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83</v>
      </c>
      <c r="M10" s="18" t="s">
        <v>83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84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86</v>
      </c>
      <c r="S10" s="18" t="s">
        <v>83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83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83</v>
      </c>
      <c r="Y10" s="18" t="s">
        <v>2</v>
      </c>
      <c r="Z10" s="5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83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83</v>
      </c>
      <c r="G11" s="18" t="s">
        <v>84</v>
      </c>
      <c r="H11" s="19" t="str">
        <f t="shared" si="12"/>
        <v>5</v>
      </c>
      <c r="I11" s="17" t="s">
        <v>12</v>
      </c>
      <c r="J11" s="18" t="s">
        <v>83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2</v>
      </c>
      <c r="P11" s="18" t="s">
        <v>83</v>
      </c>
      <c r="Q11" s="19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12</v>
      </c>
      <c r="V11" s="18" t="s">
        <v>83</v>
      </c>
      <c r="W11" s="19">
        <f t="shared" si="17"/>
        <v>0</v>
      </c>
      <c r="X11" s="17" t="s">
        <v>84</v>
      </c>
      <c r="Y11" s="18" t="s">
        <v>12</v>
      </c>
      <c r="Z11" s="57">
        <f t="shared" si="18"/>
        <v>0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2</v>
      </c>
      <c r="S12" s="18" t="s">
        <v>84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5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3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84</v>
      </c>
      <c r="Q13" s="19">
        <f t="shared" si="15"/>
        <v>0</v>
      </c>
      <c r="R13" s="17" t="s">
        <v>83</v>
      </c>
      <c r="S13" s="18" t="s">
        <v>84</v>
      </c>
      <c r="T13" s="19" t="str">
        <f t="shared" si="16"/>
        <v>2</v>
      </c>
      <c r="U13" s="17" t="s">
        <v>12</v>
      </c>
      <c r="V13" s="18" t="s">
        <v>83</v>
      </c>
      <c r="W13" s="19">
        <f t="shared" si="17"/>
        <v>0</v>
      </c>
      <c r="X13" s="17" t="s">
        <v>83</v>
      </c>
      <c r="Y13" s="18" t="s">
        <v>12</v>
      </c>
      <c r="Z13" s="57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2</v>
      </c>
      <c r="M14" s="18" t="s">
        <v>83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83</v>
      </c>
      <c r="Y14" s="18" t="s">
        <v>12</v>
      </c>
      <c r="Z14" s="57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83</v>
      </c>
      <c r="E15" s="19" t="str">
        <f t="shared" si="11"/>
        <v>3</v>
      </c>
      <c r="F15" s="17" t="s">
        <v>84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 t="str">
        <f t="shared" si="14"/>
        <v>3</v>
      </c>
      <c r="O15" s="17" t="s">
        <v>83</v>
      </c>
      <c r="P15" s="18" t="s">
        <v>12</v>
      </c>
      <c r="Q15" s="19" t="str">
        <f t="shared" si="15"/>
        <v>5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>
        <f t="shared" si="17"/>
        <v>0</v>
      </c>
      <c r="X15" s="17" t="s">
        <v>84</v>
      </c>
      <c r="Y15" s="18" t="s">
        <v>12</v>
      </c>
      <c r="Z15" s="57">
        <f t="shared" si="18"/>
        <v>0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5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86</v>
      </c>
      <c r="D17" s="18" t="s">
        <v>83</v>
      </c>
      <c r="E17" s="19" t="str">
        <f t="shared" si="11"/>
        <v>2</v>
      </c>
      <c r="F17" s="17" t="s">
        <v>84</v>
      </c>
      <c r="G17" s="18" t="s">
        <v>83</v>
      </c>
      <c r="H17" s="19">
        <f t="shared" si="12"/>
        <v>0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83</v>
      </c>
      <c r="N17" s="19" t="str">
        <f t="shared" si="14"/>
        <v>3</v>
      </c>
      <c r="O17" s="17" t="s">
        <v>83</v>
      </c>
      <c r="P17" s="18" t="s">
        <v>83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83</v>
      </c>
      <c r="Y17" s="18" t="s">
        <v>12</v>
      </c>
      <c r="Z17" s="57">
        <f t="shared" si="18"/>
        <v>0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5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5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84</v>
      </c>
      <c r="G20" s="18" t="s">
        <v>12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12</v>
      </c>
      <c r="N20" s="19">
        <f t="shared" si="14"/>
        <v>0</v>
      </c>
      <c r="O20" s="17" t="s">
        <v>12</v>
      </c>
      <c r="P20" s="18" t="s">
        <v>83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2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12</v>
      </c>
      <c r="Z20" s="57">
        <f t="shared" si="18"/>
        <v>0</v>
      </c>
      <c r="AA20" s="17" t="s">
        <v>84</v>
      </c>
      <c r="AB20" s="18" t="s">
        <v>83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84</v>
      </c>
      <c r="Y21" s="18" t="s">
        <v>12</v>
      </c>
      <c r="Z21" s="57">
        <f t="shared" si="18"/>
        <v>0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84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 t="str">
        <f t="shared" si="15"/>
        <v>2</v>
      </c>
      <c r="R22" s="17" t="s">
        <v>2</v>
      </c>
      <c r="S22" s="18" t="s">
        <v>83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2</v>
      </c>
      <c r="Z22" s="57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83</v>
      </c>
      <c r="E23" s="19" t="str">
        <f t="shared" si="11"/>
        <v>3</v>
      </c>
      <c r="F23" s="17" t="s">
        <v>83</v>
      </c>
      <c r="G23" s="18" t="s">
        <v>12</v>
      </c>
      <c r="H23" s="19">
        <f t="shared" si="12"/>
        <v>0</v>
      </c>
      <c r="I23" s="17" t="s">
        <v>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84</v>
      </c>
      <c r="Q23" s="19">
        <f t="shared" si="15"/>
        <v>0</v>
      </c>
      <c r="R23" s="17" t="s">
        <v>2</v>
      </c>
      <c r="S23" s="18" t="s">
        <v>84</v>
      </c>
      <c r="T23" s="19" t="str">
        <f t="shared" si="16"/>
        <v>5</v>
      </c>
      <c r="U23" s="17" t="s">
        <v>83</v>
      </c>
      <c r="V23" s="18" t="s">
        <v>12</v>
      </c>
      <c r="W23" s="19" t="str">
        <f t="shared" si="17"/>
        <v>2</v>
      </c>
      <c r="X23" s="17" t="s">
        <v>83</v>
      </c>
      <c r="Y23" s="18" t="s">
        <v>12</v>
      </c>
      <c r="Z23" s="57">
        <f t="shared" si="18"/>
        <v>0</v>
      </c>
      <c r="AA23" s="17" t="s">
        <v>83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83</v>
      </c>
      <c r="E24" s="19" t="str">
        <f t="shared" si="11"/>
        <v>3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19" t="str">
        <f t="shared" si="17"/>
        <v>2</v>
      </c>
      <c r="X24" s="17" t="s">
        <v>84</v>
      </c>
      <c r="Y24" s="18" t="s">
        <v>12</v>
      </c>
      <c r="Z24" s="57">
        <f t="shared" si="18"/>
        <v>0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2" priority="5">
      <formula>($AG8&gt;40)</formula>
    </cfRule>
  </conditionalFormatting>
  <conditionalFormatting sqref="L2 C4 F4 I4 O4 R4 U4 F6 I6 L6 O6 U6 AA6">
    <cfRule type="cellIs" dxfId="161" priority="3" operator="equal">
      <formula>"Schalke 04"</formula>
    </cfRule>
  </conditionalFormatting>
  <conditionalFormatting sqref="L4 X4 AA4 C6 R6">
    <cfRule type="cellIs" dxfId="160" priority="2" operator="equal">
      <formula>"Schalke 04"</formula>
    </cfRule>
  </conditionalFormatting>
  <conditionalFormatting sqref="X6">
    <cfRule type="cellIs" dxfId="159" priority="1" operator="equal">
      <formula>"Schalke 04"</formula>
    </cfRule>
  </conditionalFormatting>
  <conditionalFormatting sqref="AG1:AG26 AG28:AG1048576">
    <cfRule type="top10" dxfId="158" priority="1557" rank="3"/>
  </conditionalFormatting>
  <conditionalFormatting sqref="AL6:AL10">
    <cfRule type="top10" dxfId="157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17</v>
      </c>
      <c r="B4" s="16"/>
      <c r="C4" s="16" t="s">
        <v>11</v>
      </c>
      <c r="F4" s="16" t="s">
        <v>70</v>
      </c>
      <c r="I4" s="16" t="s">
        <v>62</v>
      </c>
      <c r="L4" s="16" t="s">
        <v>77</v>
      </c>
      <c r="O4" s="16" t="s">
        <v>81</v>
      </c>
      <c r="R4" s="16" t="s">
        <v>74</v>
      </c>
      <c r="U4" s="16" t="s">
        <v>69</v>
      </c>
      <c r="X4" s="16" t="s">
        <v>71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73</v>
      </c>
      <c r="I6" s="16" t="s">
        <v>76</v>
      </c>
      <c r="L6" s="16" t="s">
        <v>82</v>
      </c>
      <c r="O6" s="16" t="s">
        <v>68</v>
      </c>
      <c r="R6" s="16" t="s">
        <v>67</v>
      </c>
      <c r="U6" s="16" t="s">
        <v>75</v>
      </c>
      <c r="X6" s="16" t="s">
        <v>79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12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13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84</v>
      </c>
      <c r="P7" s="49" t="s">
        <v>13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84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83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84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83</v>
      </c>
      <c r="S9" s="18" t="s">
        <v>83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84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83</v>
      </c>
      <c r="E10" s="57">
        <f t="shared" si="11"/>
        <v>0</v>
      </c>
      <c r="F10" s="17" t="s">
        <v>12</v>
      </c>
      <c r="G10" s="18" t="s">
        <v>83</v>
      </c>
      <c r="H10" s="19">
        <f t="shared" si="12"/>
        <v>0</v>
      </c>
      <c r="I10" s="17" t="s">
        <v>84</v>
      </c>
      <c r="J10" s="18" t="s">
        <v>83</v>
      </c>
      <c r="K10" s="19">
        <f t="shared" si="13"/>
        <v>0</v>
      </c>
      <c r="L10" s="17" t="s">
        <v>83</v>
      </c>
      <c r="M10" s="18" t="s">
        <v>83</v>
      </c>
      <c r="N10" s="19">
        <f t="shared" si="14"/>
        <v>0</v>
      </c>
      <c r="O10" s="17" t="s">
        <v>83</v>
      </c>
      <c r="P10" s="18" t="s">
        <v>2</v>
      </c>
      <c r="Q10" s="19" t="str">
        <f t="shared" si="15"/>
        <v>2</v>
      </c>
      <c r="R10" s="17" t="s">
        <v>83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83</v>
      </c>
      <c r="Z10" s="19" t="str">
        <f t="shared" si="18"/>
        <v>2</v>
      </c>
      <c r="AA10" s="17" t="s">
        <v>83</v>
      </c>
      <c r="AB10" s="18" t="s">
        <v>84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83</v>
      </c>
      <c r="E11" s="57">
        <f t="shared" si="11"/>
        <v>0</v>
      </c>
      <c r="F11" s="17" t="s">
        <v>83</v>
      </c>
      <c r="G11" s="18" t="s">
        <v>12</v>
      </c>
      <c r="H11" s="19" t="str">
        <f t="shared" si="12"/>
        <v>5</v>
      </c>
      <c r="I11" s="17" t="s">
        <v>83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 t="str">
        <f t="shared" si="15"/>
        <v>2</v>
      </c>
      <c r="R11" s="17" t="s">
        <v>83</v>
      </c>
      <c r="S11" s="18" t="s">
        <v>12</v>
      </c>
      <c r="T11" s="19" t="str">
        <f t="shared" si="16"/>
        <v>3</v>
      </c>
      <c r="U11" s="17" t="s">
        <v>12</v>
      </c>
      <c r="V11" s="18" t="s">
        <v>83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83</v>
      </c>
      <c r="E12" s="5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83</v>
      </c>
      <c r="J12" s="18" t="s">
        <v>12</v>
      </c>
      <c r="K12" s="19">
        <f t="shared" si="13"/>
        <v>0</v>
      </c>
      <c r="L12" s="17" t="s">
        <v>12</v>
      </c>
      <c r="M12" s="18" t="s">
        <v>83</v>
      </c>
      <c r="N12" s="19" t="str">
        <f t="shared" si="14"/>
        <v>5</v>
      </c>
      <c r="O12" s="17" t="s">
        <v>83</v>
      </c>
      <c r="P12" s="18" t="s">
        <v>2</v>
      </c>
      <c r="Q12" s="19" t="str">
        <f t="shared" si="15"/>
        <v>2</v>
      </c>
      <c r="R12" s="17" t="s">
        <v>83</v>
      </c>
      <c r="S12" s="18" t="s">
        <v>2</v>
      </c>
      <c r="T12" s="19" t="str">
        <f t="shared" si="16"/>
        <v>2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83</v>
      </c>
      <c r="E13" s="57">
        <f t="shared" si="11"/>
        <v>0</v>
      </c>
      <c r="F13" s="17" t="s">
        <v>12</v>
      </c>
      <c r="G13" s="18" t="s">
        <v>83</v>
      </c>
      <c r="H13" s="19">
        <f t="shared" si="12"/>
        <v>0</v>
      </c>
      <c r="I13" s="17" t="s">
        <v>83</v>
      </c>
      <c r="J13" s="18" t="s">
        <v>84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19" t="str">
        <f t="shared" si="15"/>
        <v>2</v>
      </c>
      <c r="R13" s="17" t="s">
        <v>84</v>
      </c>
      <c r="S13" s="18" t="s">
        <v>12</v>
      </c>
      <c r="T13" s="19" t="str">
        <f t="shared" si="16"/>
        <v>2</v>
      </c>
      <c r="U13" s="17" t="s">
        <v>2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83</v>
      </c>
      <c r="E14" s="57">
        <f t="shared" si="11"/>
        <v>0</v>
      </c>
      <c r="F14" s="17" t="s">
        <v>12</v>
      </c>
      <c r="G14" s="18" t="s">
        <v>84</v>
      </c>
      <c r="H14" s="19">
        <f t="shared" si="12"/>
        <v>0</v>
      </c>
      <c r="I14" s="17" t="s">
        <v>83</v>
      </c>
      <c r="J14" s="18" t="s">
        <v>2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83</v>
      </c>
      <c r="W14" s="19">
        <f t="shared" si="17"/>
        <v>0</v>
      </c>
      <c r="X14" s="17" t="s">
        <v>83</v>
      </c>
      <c r="Y14" s="18" t="s">
        <v>84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84</v>
      </c>
      <c r="E15" s="57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83</v>
      </c>
      <c r="K15" s="19" t="str">
        <f t="shared" si="13"/>
        <v>2</v>
      </c>
      <c r="L15" s="17" t="s">
        <v>12</v>
      </c>
      <c r="M15" s="18" t="s">
        <v>84</v>
      </c>
      <c r="N15" s="19" t="str">
        <f t="shared" si="14"/>
        <v>2</v>
      </c>
      <c r="O15" s="17" t="s">
        <v>83</v>
      </c>
      <c r="P15" s="18" t="s">
        <v>84</v>
      </c>
      <c r="Q15" s="19">
        <f t="shared" si="15"/>
        <v>0</v>
      </c>
      <c r="R15" s="17" t="s">
        <v>83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5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83</v>
      </c>
      <c r="E17" s="57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12</v>
      </c>
      <c r="J17" s="18" t="s">
        <v>86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5</v>
      </c>
      <c r="O17" s="17" t="s">
        <v>84</v>
      </c>
      <c r="P17" s="18" t="s">
        <v>83</v>
      </c>
      <c r="Q17" s="19" t="str">
        <f t="shared" si="15"/>
        <v>2</v>
      </c>
      <c r="R17" s="17" t="s">
        <v>12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 t="str">
        <f t="shared" si="17"/>
        <v>3</v>
      </c>
      <c r="X17" s="17" t="s">
        <v>2</v>
      </c>
      <c r="Y17" s="18" t="s">
        <v>83</v>
      </c>
      <c r="Z17" s="19" t="str">
        <f t="shared" si="18"/>
        <v>3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83</v>
      </c>
      <c r="E18" s="57">
        <f t="shared" si="11"/>
        <v>0</v>
      </c>
      <c r="F18" s="17" t="s">
        <v>83</v>
      </c>
      <c r="G18" s="18" t="s">
        <v>12</v>
      </c>
      <c r="H18" s="19" t="str">
        <f t="shared" si="12"/>
        <v>5</v>
      </c>
      <c r="I18" s="17" t="s">
        <v>84</v>
      </c>
      <c r="J18" s="18" t="s">
        <v>83</v>
      </c>
      <c r="K18" s="19">
        <f t="shared" si="13"/>
        <v>0</v>
      </c>
      <c r="L18" s="17" t="s">
        <v>12</v>
      </c>
      <c r="M18" s="18" t="s">
        <v>83</v>
      </c>
      <c r="N18" s="19" t="str">
        <f t="shared" si="14"/>
        <v>5</v>
      </c>
      <c r="O18" s="17" t="s">
        <v>84</v>
      </c>
      <c r="P18" s="18" t="s">
        <v>12</v>
      </c>
      <c r="Q18" s="19" t="str">
        <f t="shared" si="15"/>
        <v>2</v>
      </c>
      <c r="R18" s="17" t="s">
        <v>84</v>
      </c>
      <c r="S18" s="18" t="s">
        <v>12</v>
      </c>
      <c r="T18" s="19" t="str">
        <f t="shared" si="16"/>
        <v>2</v>
      </c>
      <c r="U18" s="17" t="s">
        <v>84</v>
      </c>
      <c r="V18" s="18" t="s">
        <v>83</v>
      </c>
      <c r="W18" s="19">
        <f t="shared" si="17"/>
        <v>0</v>
      </c>
      <c r="X18" s="17" t="s">
        <v>83</v>
      </c>
      <c r="Y18" s="18" t="s">
        <v>83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83</v>
      </c>
      <c r="D20" s="18" t="s">
        <v>84</v>
      </c>
      <c r="E20" s="57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 t="str">
        <f t="shared" si="15"/>
        <v>2</v>
      </c>
      <c r="R20" s="17" t="s">
        <v>84</v>
      </c>
      <c r="S20" s="18" t="s">
        <v>12</v>
      </c>
      <c r="T20" s="19" t="str">
        <f t="shared" si="16"/>
        <v>2</v>
      </c>
      <c r="U20" s="17" t="s">
        <v>83</v>
      </c>
      <c r="V20" s="18" t="s">
        <v>84</v>
      </c>
      <c r="W20" s="19">
        <f t="shared" si="17"/>
        <v>0</v>
      </c>
      <c r="X20" s="17" t="s">
        <v>83</v>
      </c>
      <c r="Y20" s="18" t="s">
        <v>83</v>
      </c>
      <c r="Z20" s="19">
        <f t="shared" si="18"/>
        <v>0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83</v>
      </c>
      <c r="E21" s="57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12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5</v>
      </c>
      <c r="O21" s="17" t="s">
        <v>83</v>
      </c>
      <c r="P21" s="18" t="s">
        <v>12</v>
      </c>
      <c r="Q21" s="19" t="str">
        <f t="shared" si="15"/>
        <v>2</v>
      </c>
      <c r="R21" s="17" t="s">
        <v>83</v>
      </c>
      <c r="S21" s="18" t="s">
        <v>2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84</v>
      </c>
      <c r="E22" s="57">
        <f t="shared" si="11"/>
        <v>0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83</v>
      </c>
      <c r="N22" s="19" t="str">
        <f t="shared" si="14"/>
        <v>5</v>
      </c>
      <c r="O22" s="17" t="s">
        <v>83</v>
      </c>
      <c r="P22" s="18" t="s">
        <v>12</v>
      </c>
      <c r="Q22" s="19" t="str">
        <f t="shared" si="15"/>
        <v>2</v>
      </c>
      <c r="R22" s="17" t="s">
        <v>83</v>
      </c>
      <c r="S22" s="18" t="s">
        <v>12</v>
      </c>
      <c r="T22" s="19" t="str">
        <f t="shared" si="16"/>
        <v>3</v>
      </c>
      <c r="U22" s="17" t="s">
        <v>12</v>
      </c>
      <c r="V22" s="18" t="s">
        <v>84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5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84</v>
      </c>
      <c r="E23" s="57">
        <f t="shared" si="11"/>
        <v>0</v>
      </c>
      <c r="F23" s="17" t="s">
        <v>2</v>
      </c>
      <c r="G23" s="18" t="s">
        <v>83</v>
      </c>
      <c r="H23" s="19">
        <f t="shared" si="12"/>
        <v>0</v>
      </c>
      <c r="I23" s="17" t="s">
        <v>83</v>
      </c>
      <c r="J23" s="18" t="s">
        <v>83</v>
      </c>
      <c r="K23" s="19">
        <f t="shared" si="13"/>
        <v>0</v>
      </c>
      <c r="L23" s="17" t="s">
        <v>12</v>
      </c>
      <c r="M23" s="18" t="s">
        <v>84</v>
      </c>
      <c r="N23" s="19" t="str">
        <f t="shared" si="14"/>
        <v>2</v>
      </c>
      <c r="O23" s="17" t="s">
        <v>84</v>
      </c>
      <c r="P23" s="18" t="s">
        <v>83</v>
      </c>
      <c r="Q23" s="19" t="str">
        <f t="shared" si="15"/>
        <v>2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12</v>
      </c>
      <c r="Y23" s="18" t="s">
        <v>83</v>
      </c>
      <c r="Z23" s="19" t="str">
        <f t="shared" si="18"/>
        <v>2</v>
      </c>
      <c r="AA23" s="17" t="s">
        <v>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83</v>
      </c>
      <c r="E24" s="5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 t="str">
        <f t="shared" si="15"/>
        <v>2</v>
      </c>
      <c r="R24" s="17" t="s">
        <v>83</v>
      </c>
      <c r="S24" s="18" t="s">
        <v>2</v>
      </c>
      <c r="T24" s="19" t="str">
        <f t="shared" si="16"/>
        <v>2</v>
      </c>
      <c r="U24" s="17" t="s">
        <v>12</v>
      </c>
      <c r="V24" s="18" t="s">
        <v>83</v>
      </c>
      <c r="W24" s="19">
        <f t="shared" si="17"/>
        <v>0</v>
      </c>
      <c r="X24" s="17" t="s">
        <v>83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6" priority="4">
      <formula>($AG8&gt;40)</formula>
    </cfRule>
  </conditionalFormatting>
  <conditionalFormatting sqref="C4 F4 I4 L4 O4 R4 U4 AA4 C6 F6 I6 R6 X6 AA6">
    <cfRule type="cellIs" dxfId="155" priority="2" operator="equal">
      <formula>"Schalke 04"</formula>
    </cfRule>
  </conditionalFormatting>
  <conditionalFormatting sqref="X4 L6 O6 U6">
    <cfRule type="cellIs" dxfId="154" priority="1" operator="equal">
      <formula>"Schalke 04"</formula>
    </cfRule>
  </conditionalFormatting>
  <conditionalFormatting sqref="AG1:AG26 AG28:AG1048576">
    <cfRule type="top10" dxfId="153" priority="1552" rank="3"/>
  </conditionalFormatting>
  <conditionalFormatting sqref="AL6:AL10">
    <cfRule type="top10" dxfId="152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46"/>
      <c r="AK1" s="31"/>
    </row>
    <row r="2" spans="1:41" ht="12" x14ac:dyDescent="0.2"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18</v>
      </c>
      <c r="B4" s="16"/>
      <c r="C4" s="16" t="s">
        <v>68</v>
      </c>
      <c r="F4" s="16" t="s">
        <v>79</v>
      </c>
      <c r="I4" s="16" t="s">
        <v>72</v>
      </c>
      <c r="L4" s="16" t="s">
        <v>75</v>
      </c>
      <c r="O4" s="16" t="s">
        <v>80</v>
      </c>
      <c r="R4" s="16" t="s">
        <v>73</v>
      </c>
      <c r="U4" s="16" t="s">
        <v>67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69</v>
      </c>
      <c r="I6" s="16" t="s">
        <v>70</v>
      </c>
      <c r="L6" s="16" t="s">
        <v>62</v>
      </c>
      <c r="O6" s="16" t="s">
        <v>11</v>
      </c>
      <c r="R6" s="16" t="s">
        <v>78</v>
      </c>
      <c r="U6" s="16" t="s">
        <v>77</v>
      </c>
      <c r="X6" s="16" t="s">
        <v>74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89</v>
      </c>
      <c r="M7" s="49" t="s">
        <v>86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12</v>
      </c>
      <c r="Q8" s="5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5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84</v>
      </c>
      <c r="K10" s="19" t="str">
        <f t="shared" si="13"/>
        <v>3</v>
      </c>
      <c r="L10" s="17" t="s">
        <v>83</v>
      </c>
      <c r="M10" s="18" t="s">
        <v>12</v>
      </c>
      <c r="N10" s="19">
        <f t="shared" si="14"/>
        <v>0</v>
      </c>
      <c r="O10" s="17" t="s">
        <v>84</v>
      </c>
      <c r="P10" s="18" t="s">
        <v>83</v>
      </c>
      <c r="Q10" s="57">
        <f t="shared" si="15"/>
        <v>0</v>
      </c>
      <c r="R10" s="17" t="s">
        <v>83</v>
      </c>
      <c r="S10" s="18" t="s">
        <v>12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5</v>
      </c>
      <c r="X10" s="17" t="s">
        <v>84</v>
      </c>
      <c r="Y10" s="18" t="s">
        <v>83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83</v>
      </c>
      <c r="E11" s="19" t="str">
        <f t="shared" si="11"/>
        <v>5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57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2</v>
      </c>
      <c r="V11" s="18" t="s">
        <v>83</v>
      </c>
      <c r="W11" s="19" t="str">
        <f t="shared" si="17"/>
        <v>3</v>
      </c>
      <c r="X11" s="17" t="s">
        <v>83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83</v>
      </c>
      <c r="E12" s="19" t="str">
        <f t="shared" si="11"/>
        <v>5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84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83</v>
      </c>
      <c r="P12" s="18" t="s">
        <v>12</v>
      </c>
      <c r="Q12" s="57">
        <f t="shared" si="15"/>
        <v>0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84</v>
      </c>
      <c r="W12" s="19" t="str">
        <f t="shared" si="17"/>
        <v>5</v>
      </c>
      <c r="X12" s="17" t="s">
        <v>83</v>
      </c>
      <c r="Y12" s="18" t="s">
        <v>12</v>
      </c>
      <c r="Z12" s="19" t="str">
        <f t="shared" si="18"/>
        <v>2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58" t="str">
        <f>'4.Spieltag'!B13</f>
        <v>Lola04</v>
      </c>
      <c r="C13" s="17" t="s">
        <v>12</v>
      </c>
      <c r="D13" s="18" t="s">
        <v>84</v>
      </c>
      <c r="E13" s="19" t="str">
        <f t="shared" si="11"/>
        <v>3</v>
      </c>
      <c r="F13" s="17" t="s">
        <v>83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 t="str">
        <f t="shared" si="13"/>
        <v>5</v>
      </c>
      <c r="L13" s="17" t="s">
        <v>83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5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83</v>
      </c>
      <c r="W13" s="19" t="str">
        <f t="shared" si="17"/>
        <v>3</v>
      </c>
      <c r="X13" s="17" t="s">
        <v>83</v>
      </c>
      <c r="Y13" s="18" t="s">
        <v>83</v>
      </c>
      <c r="Z13" s="19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83</v>
      </c>
      <c r="E14" s="19" t="str">
        <f t="shared" si="11"/>
        <v>5</v>
      </c>
      <c r="F14" s="17" t="s">
        <v>83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83</v>
      </c>
      <c r="P14" s="18" t="s">
        <v>12</v>
      </c>
      <c r="Q14" s="5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84</v>
      </c>
      <c r="W14" s="19" t="str">
        <f t="shared" si="17"/>
        <v>5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83</v>
      </c>
      <c r="E15" s="19" t="str">
        <f t="shared" si="11"/>
        <v>2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 t="str">
        <f t="shared" si="14"/>
        <v>2</v>
      </c>
      <c r="O15" s="17" t="s">
        <v>84</v>
      </c>
      <c r="P15" s="18" t="s">
        <v>12</v>
      </c>
      <c r="Q15" s="57">
        <f t="shared" si="15"/>
        <v>0</v>
      </c>
      <c r="R15" s="17" t="s">
        <v>12</v>
      </c>
      <c r="S15" s="18" t="s">
        <v>84</v>
      </c>
      <c r="T15" s="19" t="str">
        <f t="shared" si="16"/>
        <v>3</v>
      </c>
      <c r="U15" s="17" t="s">
        <v>12</v>
      </c>
      <c r="V15" s="18" t="s">
        <v>84</v>
      </c>
      <c r="W15" s="19" t="str">
        <f t="shared" si="17"/>
        <v>5</v>
      </c>
      <c r="X15" s="17" t="s">
        <v>84</v>
      </c>
      <c r="Y15" s="18" t="s">
        <v>12</v>
      </c>
      <c r="Z15" s="19" t="str">
        <f t="shared" si="18"/>
        <v>3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5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84</v>
      </c>
      <c r="E17" s="19" t="str">
        <f t="shared" si="11"/>
        <v>3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83</v>
      </c>
      <c r="N17" s="19" t="str">
        <f t="shared" si="14"/>
        <v>3</v>
      </c>
      <c r="O17" s="17" t="s">
        <v>12</v>
      </c>
      <c r="P17" s="18" t="s">
        <v>84</v>
      </c>
      <c r="Q17" s="5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83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84</v>
      </c>
      <c r="E18" s="19" t="str">
        <f t="shared" si="11"/>
        <v>3</v>
      </c>
      <c r="F18" s="17" t="s">
        <v>83</v>
      </c>
      <c r="G18" s="18" t="s">
        <v>2</v>
      </c>
      <c r="H18" s="19">
        <f t="shared" si="12"/>
        <v>0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57">
        <f t="shared" si="15"/>
        <v>0</v>
      </c>
      <c r="R18" s="17" t="s">
        <v>12</v>
      </c>
      <c r="S18" s="18" t="s">
        <v>83</v>
      </c>
      <c r="T18" s="19" t="str">
        <f t="shared" si="16"/>
        <v>2</v>
      </c>
      <c r="U18" s="17" t="s">
        <v>83</v>
      </c>
      <c r="V18" s="18" t="s">
        <v>83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12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5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84</v>
      </c>
      <c r="D20" s="18" t="s">
        <v>12</v>
      </c>
      <c r="E20" s="19">
        <f t="shared" si="11"/>
        <v>0</v>
      </c>
      <c r="F20" s="17" t="s">
        <v>83</v>
      </c>
      <c r="G20" s="18" t="s">
        <v>83</v>
      </c>
      <c r="H20" s="19" t="str">
        <f t="shared" si="12"/>
        <v>5</v>
      </c>
      <c r="I20" s="17" t="s">
        <v>12</v>
      </c>
      <c r="J20" s="18" t="s">
        <v>83</v>
      </c>
      <c r="K20" s="19" t="str">
        <f t="shared" si="13"/>
        <v>5</v>
      </c>
      <c r="L20" s="17" t="s">
        <v>84</v>
      </c>
      <c r="M20" s="18" t="s">
        <v>12</v>
      </c>
      <c r="N20" s="19">
        <f t="shared" si="14"/>
        <v>0</v>
      </c>
      <c r="O20" s="17" t="s">
        <v>84</v>
      </c>
      <c r="P20" s="18" t="s">
        <v>83</v>
      </c>
      <c r="Q20" s="57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 t="str">
        <f t="shared" si="13"/>
        <v>5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12</v>
      </c>
      <c r="Q21" s="57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12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83</v>
      </c>
      <c r="D22" s="18" t="s">
        <v>83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84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84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83</v>
      </c>
      <c r="M22" s="18" t="s">
        <v>83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12</v>
      </c>
      <c r="Q22" s="5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84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84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83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58" t="str">
        <f>'4.Spieltag'!B23</f>
        <v>Thomas Bülles</v>
      </c>
      <c r="C23" s="17" t="s">
        <v>12</v>
      </c>
      <c r="D23" s="18" t="s">
        <v>83</v>
      </c>
      <c r="E23" s="19" t="str">
        <f t="shared" si="11"/>
        <v>2</v>
      </c>
      <c r="F23" s="17" t="s">
        <v>84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 t="str">
        <f t="shared" si="13"/>
        <v>3</v>
      </c>
      <c r="L23" s="17" t="s">
        <v>12</v>
      </c>
      <c r="M23" s="18" t="s">
        <v>83</v>
      </c>
      <c r="N23" s="19" t="str">
        <f t="shared" si="14"/>
        <v>2</v>
      </c>
      <c r="O23" s="17" t="s">
        <v>84</v>
      </c>
      <c r="P23" s="18" t="s">
        <v>12</v>
      </c>
      <c r="Q23" s="57">
        <f t="shared" si="15"/>
        <v>0</v>
      </c>
      <c r="R23" s="17" t="s">
        <v>12</v>
      </c>
      <c r="S23" s="18" t="s">
        <v>83</v>
      </c>
      <c r="T23" s="19" t="str">
        <f t="shared" si="16"/>
        <v>2</v>
      </c>
      <c r="U23" s="17" t="s">
        <v>12</v>
      </c>
      <c r="V23" s="18" t="s">
        <v>84</v>
      </c>
      <c r="W23" s="19" t="str">
        <f t="shared" si="17"/>
        <v>5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83</v>
      </c>
      <c r="P24" s="18" t="s">
        <v>12</v>
      </c>
      <c r="Q24" s="57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83</v>
      </c>
      <c r="Y24" s="18" t="s">
        <v>12</v>
      </c>
      <c r="Z24" s="19" t="str">
        <f t="shared" si="18"/>
        <v>2</v>
      </c>
      <c r="AA24" s="17" t="s">
        <v>2</v>
      </c>
      <c r="AB24" s="18" t="s">
        <v>83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1" priority="5">
      <formula>($AG8&gt;40)</formula>
    </cfRule>
  </conditionalFormatting>
  <conditionalFormatting sqref="C4 F4 I4 L4 O4 R4 U4 AA4 I6 O6 R6 U6 X6 AA6">
    <cfRule type="cellIs" dxfId="150" priority="2" operator="equal">
      <formula>"Schalke 04"</formula>
    </cfRule>
  </conditionalFormatting>
  <conditionalFormatting sqref="X4 C6 F6 L6">
    <cfRule type="cellIs" dxfId="149" priority="1" operator="equal">
      <formula>"Schalke 04"</formula>
    </cfRule>
  </conditionalFormatting>
  <conditionalFormatting sqref="AG1:AG26 AG28:AG1048576">
    <cfRule type="top10" dxfId="148" priority="1548" rank="3"/>
  </conditionalFormatting>
  <conditionalFormatting sqref="AL6:AL10">
    <cfRule type="top10" dxfId="147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19</v>
      </c>
      <c r="B4" s="16"/>
      <c r="C4" s="16" t="s">
        <v>70</v>
      </c>
      <c r="F4" s="16" t="s">
        <v>78</v>
      </c>
      <c r="I4" s="16" t="s">
        <v>71</v>
      </c>
      <c r="L4" s="16" t="s">
        <v>77</v>
      </c>
      <c r="O4" s="16" t="s">
        <v>81</v>
      </c>
      <c r="R4" s="16" t="s">
        <v>11</v>
      </c>
      <c r="U4" s="16" t="s">
        <v>62</v>
      </c>
      <c r="X4" s="16" t="s">
        <v>69</v>
      </c>
      <c r="AA4" s="16" t="s">
        <v>74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76</v>
      </c>
      <c r="I6" s="16" t="s">
        <v>73</v>
      </c>
      <c r="L6" s="16" t="s">
        <v>68</v>
      </c>
      <c r="O6" s="16" t="s">
        <v>67</v>
      </c>
      <c r="R6" s="16" t="s">
        <v>75</v>
      </c>
      <c r="U6" s="16" t="s">
        <v>79</v>
      </c>
      <c r="X6" s="16" t="s">
        <v>72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13</v>
      </c>
      <c r="Y7" s="49" t="s">
        <v>83</v>
      </c>
      <c r="Z7" s="50" t="s">
        <v>1</v>
      </c>
      <c r="AA7" s="49" t="s">
        <v>90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83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83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5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84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12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86</v>
      </c>
      <c r="Q10" s="19">
        <f t="shared" si="15"/>
        <v>0</v>
      </c>
      <c r="R10" s="17" t="s">
        <v>83</v>
      </c>
      <c r="S10" s="18" t="s">
        <v>84</v>
      </c>
      <c r="T10" s="5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83</v>
      </c>
      <c r="Y10" s="18" t="s">
        <v>2</v>
      </c>
      <c r="Z10" s="19">
        <f t="shared" si="18"/>
        <v>0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83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12</v>
      </c>
      <c r="S11" s="18" t="s">
        <v>83</v>
      </c>
      <c r="T11" s="57">
        <f t="shared" si="16"/>
        <v>12</v>
      </c>
      <c r="U11" s="17" t="s">
        <v>83</v>
      </c>
      <c r="V11" s="18" t="s">
        <v>12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83</v>
      </c>
      <c r="E12" s="19" t="str">
        <f t="shared" si="11"/>
        <v>5</v>
      </c>
      <c r="F12" s="17" t="s">
        <v>12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83</v>
      </c>
      <c r="M12" s="18" t="s">
        <v>2</v>
      </c>
      <c r="N12" s="19" t="str">
        <f t="shared" si="14"/>
        <v>5</v>
      </c>
      <c r="O12" s="17" t="s">
        <v>84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5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83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58" t="str">
        <f>'5.Spieltag'!B13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12</v>
      </c>
      <c r="N13" s="19" t="str">
        <f t="shared" si="14"/>
        <v>2</v>
      </c>
      <c r="O13" s="17" t="s">
        <v>83</v>
      </c>
      <c r="P13" s="18" t="s">
        <v>86</v>
      </c>
      <c r="Q13" s="19">
        <f t="shared" si="15"/>
        <v>0</v>
      </c>
      <c r="R13" s="17" t="s">
        <v>12</v>
      </c>
      <c r="S13" s="18" t="s">
        <v>83</v>
      </c>
      <c r="T13" s="57">
        <f t="shared" si="16"/>
        <v>12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2</v>
      </c>
      <c r="AB13" s="18" t="s">
        <v>83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83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83</v>
      </c>
      <c r="J14" s="18" t="s">
        <v>83</v>
      </c>
      <c r="K14" s="19" t="str">
        <f t="shared" si="13"/>
        <v>5</v>
      </c>
      <c r="L14" s="17" t="s">
        <v>83</v>
      </c>
      <c r="M14" s="18" t="s">
        <v>12</v>
      </c>
      <c r="N14" s="19" t="str">
        <f t="shared" si="14"/>
        <v>2</v>
      </c>
      <c r="O14" s="17" t="s">
        <v>83</v>
      </c>
      <c r="P14" s="18" t="s">
        <v>2</v>
      </c>
      <c r="Q14" s="19">
        <f t="shared" si="15"/>
        <v>0</v>
      </c>
      <c r="R14" s="17" t="s">
        <v>12</v>
      </c>
      <c r="S14" s="18" t="s">
        <v>83</v>
      </c>
      <c r="T14" s="57">
        <f t="shared" si="16"/>
        <v>12</v>
      </c>
      <c r="U14" s="17" t="s">
        <v>12</v>
      </c>
      <c r="V14" s="18" t="s">
        <v>84</v>
      </c>
      <c r="W14" s="19" t="str">
        <f t="shared" si="17"/>
        <v>2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2</v>
      </c>
      <c r="S15" s="18" t="s">
        <v>83</v>
      </c>
      <c r="T15" s="57">
        <f t="shared" si="16"/>
        <v>8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83</v>
      </c>
      <c r="Z15" s="19" t="str">
        <f t="shared" si="18"/>
        <v>2</v>
      </c>
      <c r="AA15" s="17" t="s">
        <v>12</v>
      </c>
      <c r="AB15" s="18" t="s">
        <v>84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5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83</v>
      </c>
      <c r="E17" s="19" t="str">
        <f t="shared" si="11"/>
        <v>2</v>
      </c>
      <c r="F17" s="17" t="s">
        <v>83</v>
      </c>
      <c r="G17" s="18" t="s">
        <v>83</v>
      </c>
      <c r="H17" s="19" t="str">
        <f t="shared" si="12"/>
        <v>5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12</v>
      </c>
      <c r="N17" s="19" t="str">
        <f t="shared" si="14"/>
        <v>2</v>
      </c>
      <c r="O17" s="17" t="s">
        <v>83</v>
      </c>
      <c r="P17" s="18" t="s">
        <v>2</v>
      </c>
      <c r="Q17" s="19">
        <f t="shared" si="15"/>
        <v>0</v>
      </c>
      <c r="R17" s="17" t="s">
        <v>12</v>
      </c>
      <c r="S17" s="18" t="s">
        <v>83</v>
      </c>
      <c r="T17" s="5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83</v>
      </c>
      <c r="J18" s="18" t="s">
        <v>12</v>
      </c>
      <c r="K18" s="19">
        <f t="shared" si="13"/>
        <v>0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2</v>
      </c>
      <c r="Q18" s="19">
        <f t="shared" si="15"/>
        <v>0</v>
      </c>
      <c r="R18" s="17" t="s">
        <v>12</v>
      </c>
      <c r="S18" s="18" t="s">
        <v>84</v>
      </c>
      <c r="T18" s="57">
        <f t="shared" si="16"/>
        <v>8</v>
      </c>
      <c r="U18" s="17" t="s">
        <v>12</v>
      </c>
      <c r="V18" s="18" t="s">
        <v>84</v>
      </c>
      <c r="W18" s="19" t="str">
        <f t="shared" si="17"/>
        <v>2</v>
      </c>
      <c r="X18" s="17" t="s">
        <v>83</v>
      </c>
      <c r="Y18" s="18" t="s">
        <v>12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84</v>
      </c>
      <c r="D20" s="18" t="s">
        <v>84</v>
      </c>
      <c r="E20" s="19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84</v>
      </c>
      <c r="J20" s="18" t="s">
        <v>12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86</v>
      </c>
      <c r="Q20" s="19">
        <f t="shared" si="15"/>
        <v>0</v>
      </c>
      <c r="R20" s="17" t="s">
        <v>83</v>
      </c>
      <c r="S20" s="18" t="s">
        <v>84</v>
      </c>
      <c r="T20" s="57">
        <f t="shared" si="16"/>
        <v>12</v>
      </c>
      <c r="U20" s="17" t="s">
        <v>83</v>
      </c>
      <c r="V20" s="18" t="s">
        <v>86</v>
      </c>
      <c r="W20" s="19">
        <f t="shared" si="17"/>
        <v>0</v>
      </c>
      <c r="X20" s="17" t="s">
        <v>83</v>
      </c>
      <c r="Y20" s="18" t="s">
        <v>84</v>
      </c>
      <c r="Z20" s="19" t="str">
        <f t="shared" si="18"/>
        <v>2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84</v>
      </c>
      <c r="E21" s="19" t="str">
        <f t="shared" si="11"/>
        <v>2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 t="str">
        <f t="shared" si="14"/>
        <v>2</v>
      </c>
      <c r="O21" s="17" t="s">
        <v>84</v>
      </c>
      <c r="P21" s="18" t="s">
        <v>2</v>
      </c>
      <c r="Q21" s="19">
        <f t="shared" si="15"/>
        <v>0</v>
      </c>
      <c r="R21" s="17" t="s">
        <v>12</v>
      </c>
      <c r="S21" s="18" t="s">
        <v>83</v>
      </c>
      <c r="T21" s="57">
        <f t="shared" si="16"/>
        <v>12</v>
      </c>
      <c r="U21" s="17" t="s">
        <v>12</v>
      </c>
      <c r="V21" s="18" t="s">
        <v>83</v>
      </c>
      <c r="W21" s="19" t="str">
        <f t="shared" si="17"/>
        <v>2</v>
      </c>
      <c r="X21" s="17" t="s">
        <v>83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84</v>
      </c>
      <c r="E22" s="19" t="str">
        <f t="shared" si="11"/>
        <v>2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 t="str">
        <f t="shared" si="14"/>
        <v>3</v>
      </c>
      <c r="O22" s="17" t="s">
        <v>84</v>
      </c>
      <c r="P22" s="18" t="s">
        <v>12</v>
      </c>
      <c r="Q22" s="19">
        <f t="shared" si="15"/>
        <v>0</v>
      </c>
      <c r="R22" s="17" t="s">
        <v>12</v>
      </c>
      <c r="S22" s="18" t="s">
        <v>84</v>
      </c>
      <c r="T22" s="57">
        <f t="shared" si="16"/>
        <v>8</v>
      </c>
      <c r="U22" s="17" t="s">
        <v>2</v>
      </c>
      <c r="V22" s="18" t="s">
        <v>84</v>
      </c>
      <c r="W22" s="19" t="str">
        <f t="shared" si="17"/>
        <v>5</v>
      </c>
      <c r="X22" s="17" t="s">
        <v>83</v>
      </c>
      <c r="Y22" s="18" t="s">
        <v>83</v>
      </c>
      <c r="Z22" s="19">
        <f t="shared" si="18"/>
        <v>0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58" t="str">
        <f>'5.Spieltag'!B23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12</v>
      </c>
      <c r="M23" s="18" t="s">
        <v>83</v>
      </c>
      <c r="N23" s="19">
        <f t="shared" si="14"/>
        <v>0</v>
      </c>
      <c r="O23" s="17" t="s">
        <v>84</v>
      </c>
      <c r="P23" s="18" t="s">
        <v>12</v>
      </c>
      <c r="Q23" s="19">
        <f t="shared" si="15"/>
        <v>0</v>
      </c>
      <c r="R23" s="17" t="s">
        <v>12</v>
      </c>
      <c r="S23" s="18" t="s">
        <v>84</v>
      </c>
      <c r="T23" s="57">
        <f t="shared" si="16"/>
        <v>8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 t="str">
        <f t="shared" si="18"/>
        <v>2</v>
      </c>
      <c r="AA23" s="17" t="s">
        <v>12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83</v>
      </c>
      <c r="E24" s="19" t="str">
        <f t="shared" si="11"/>
        <v>5</v>
      </c>
      <c r="F24" s="17" t="s">
        <v>2</v>
      </c>
      <c r="G24" s="18" t="s">
        <v>83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86</v>
      </c>
      <c r="Q24" s="19">
        <f t="shared" si="15"/>
        <v>0</v>
      </c>
      <c r="R24" s="17" t="s">
        <v>12</v>
      </c>
      <c r="S24" s="18" t="s">
        <v>83</v>
      </c>
      <c r="T24" s="57">
        <f t="shared" si="16"/>
        <v>12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 t="str">
        <f t="shared" si="18"/>
        <v>2</v>
      </c>
      <c r="AA24" s="17" t="s">
        <v>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6" priority="6">
      <formula>($AG8&gt;40)</formula>
    </cfRule>
  </conditionalFormatting>
  <conditionalFormatting sqref="C4 F4 I4 O4 R4 U4 X4 AA4 C6 F6 I6 L6 O6 R6 X6 AA6">
    <cfRule type="cellIs" dxfId="145" priority="3" operator="equal">
      <formula>"Schalke 04"</formula>
    </cfRule>
  </conditionalFormatting>
  <conditionalFormatting sqref="L4 U6">
    <cfRule type="cellIs" dxfId="144" priority="2" operator="equal">
      <formula>"Schalke 04"</formula>
    </cfRule>
  </conditionalFormatting>
  <conditionalFormatting sqref="AG1:AG26 AG28:AG1048576">
    <cfRule type="top10" dxfId="143" priority="1544" rank="3"/>
  </conditionalFormatting>
  <conditionalFormatting sqref="AL6:AL10">
    <cfRule type="top10" dxfId="142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20</v>
      </c>
      <c r="B4" s="16"/>
      <c r="C4" s="16" t="s">
        <v>75</v>
      </c>
      <c r="F4" s="16" t="s">
        <v>82</v>
      </c>
      <c r="I4" s="16" t="s">
        <v>76</v>
      </c>
      <c r="L4" s="16" t="s">
        <v>79</v>
      </c>
      <c r="O4" s="16" t="s">
        <v>80</v>
      </c>
      <c r="R4" s="16" t="s">
        <v>69</v>
      </c>
      <c r="U4" s="16" t="s">
        <v>68</v>
      </c>
      <c r="X4" s="16" t="s">
        <v>72</v>
      </c>
      <c r="AA4" s="16" t="s">
        <v>73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67</v>
      </c>
      <c r="I6" s="16" t="s">
        <v>71</v>
      </c>
      <c r="L6" s="16" t="s">
        <v>78</v>
      </c>
      <c r="O6" s="16" t="s">
        <v>81</v>
      </c>
      <c r="R6" s="16" t="s">
        <v>11</v>
      </c>
      <c r="U6" s="16" t="s">
        <v>74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86</v>
      </c>
      <c r="J7" s="49" t="s">
        <v>2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12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84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84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83</v>
      </c>
      <c r="M10" s="18" t="s">
        <v>84</v>
      </c>
      <c r="N10" s="19">
        <f t="shared" si="15"/>
        <v>0</v>
      </c>
      <c r="O10" s="17" t="s">
        <v>84</v>
      </c>
      <c r="P10" s="18" t="s">
        <v>84</v>
      </c>
      <c r="Q10" s="19">
        <f t="shared" si="16"/>
        <v>0</v>
      </c>
      <c r="R10" s="17" t="s">
        <v>83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83</v>
      </c>
      <c r="Y10" s="18" t="s">
        <v>2</v>
      </c>
      <c r="Z10" s="19" t="str">
        <f t="shared" si="19"/>
        <v>2</v>
      </c>
      <c r="AA10" s="17" t="s">
        <v>83</v>
      </c>
      <c r="AB10" s="18" t="s">
        <v>84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86</v>
      </c>
      <c r="D11" s="18" t="s">
        <v>12</v>
      </c>
      <c r="E11" s="19">
        <f t="shared" si="12"/>
        <v>0</v>
      </c>
      <c r="F11" s="17" t="s">
        <v>84</v>
      </c>
      <c r="G11" s="18" t="s">
        <v>86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83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 t="str">
        <f t="shared" si="16"/>
        <v>2</v>
      </c>
      <c r="R11" s="17" t="s">
        <v>83</v>
      </c>
      <c r="S11" s="18" t="s">
        <v>12</v>
      </c>
      <c r="T11" s="19">
        <f t="shared" si="17"/>
        <v>0</v>
      </c>
      <c r="U11" s="17" t="s">
        <v>12</v>
      </c>
      <c r="V11" s="18" t="s">
        <v>83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83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83</v>
      </c>
      <c r="E12" s="19">
        <f t="shared" si="12"/>
        <v>0</v>
      </c>
      <c r="F12" s="17" t="s">
        <v>83</v>
      </c>
      <c r="G12" s="18" t="s">
        <v>2</v>
      </c>
      <c r="H12" s="19">
        <f t="shared" si="13"/>
        <v>0</v>
      </c>
      <c r="I12" s="17" t="s">
        <v>12</v>
      </c>
      <c r="J12" s="18" t="s">
        <v>83</v>
      </c>
      <c r="K12" s="19" t="str">
        <f t="shared" si="14"/>
        <v>3</v>
      </c>
      <c r="L12" s="17" t="s">
        <v>83</v>
      </c>
      <c r="M12" s="18" t="s">
        <v>12</v>
      </c>
      <c r="N12" s="19">
        <f t="shared" si="15"/>
        <v>0</v>
      </c>
      <c r="O12" s="17" t="s">
        <v>2</v>
      </c>
      <c r="P12" s="18" t="s">
        <v>84</v>
      </c>
      <c r="Q12" s="19">
        <f t="shared" si="16"/>
        <v>0</v>
      </c>
      <c r="R12" s="17" t="s">
        <v>84</v>
      </c>
      <c r="S12" s="18" t="s">
        <v>83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 t="str">
        <f t="shared" si="19"/>
        <v>3</v>
      </c>
      <c r="AA12" s="17" t="s">
        <v>2</v>
      </c>
      <c r="AB12" s="18" t="s">
        <v>83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5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83</v>
      </c>
      <c r="G13" s="18" t="s">
        <v>86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83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83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83</v>
      </c>
      <c r="J14" s="18" t="s">
        <v>83</v>
      </c>
      <c r="K14" s="19">
        <f t="shared" si="14"/>
        <v>0</v>
      </c>
      <c r="L14" s="17" t="s">
        <v>83</v>
      </c>
      <c r="M14" s="18" t="s">
        <v>83</v>
      </c>
      <c r="N14" s="19" t="str">
        <f t="shared" si="15"/>
        <v>3</v>
      </c>
      <c r="O14" s="17" t="s">
        <v>83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83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84</v>
      </c>
      <c r="G15" s="18" t="s">
        <v>12</v>
      </c>
      <c r="H15" s="19">
        <f t="shared" si="13"/>
        <v>0</v>
      </c>
      <c r="I15" s="17" t="s">
        <v>84</v>
      </c>
      <c r="J15" s="18" t="s">
        <v>12</v>
      </c>
      <c r="K15" s="19">
        <f t="shared" si="14"/>
        <v>0</v>
      </c>
      <c r="L15" s="17" t="s">
        <v>83</v>
      </c>
      <c r="M15" s="18" t="s">
        <v>83</v>
      </c>
      <c r="N15" s="19" t="str">
        <f t="shared" si="15"/>
        <v>3</v>
      </c>
      <c r="O15" s="17" t="s">
        <v>83</v>
      </c>
      <c r="P15" s="18" t="s">
        <v>12</v>
      </c>
      <c r="Q15" s="19" t="str">
        <f t="shared" si="16"/>
        <v>2</v>
      </c>
      <c r="R15" s="17" t="s">
        <v>83</v>
      </c>
      <c r="S15" s="18" t="s">
        <v>2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83</v>
      </c>
      <c r="G16" s="18" t="s">
        <v>12</v>
      </c>
      <c r="H16" s="19">
        <f t="shared" si="13"/>
        <v>0</v>
      </c>
      <c r="I16" s="17" t="s">
        <v>83</v>
      </c>
      <c r="J16" s="18" t="s">
        <v>84</v>
      </c>
      <c r="K16" s="19" t="str">
        <f t="shared" si="14"/>
        <v>3</v>
      </c>
      <c r="L16" s="17" t="s">
        <v>83</v>
      </c>
      <c r="M16" s="18" t="s">
        <v>12</v>
      </c>
      <c r="N16" s="19">
        <f t="shared" si="15"/>
        <v>0</v>
      </c>
      <c r="O16" s="17" t="s">
        <v>83</v>
      </c>
      <c r="P16" s="18" t="s">
        <v>12</v>
      </c>
      <c r="Q16" s="19" t="str">
        <f t="shared" si="16"/>
        <v>2</v>
      </c>
      <c r="R16" s="17" t="s">
        <v>84</v>
      </c>
      <c r="S16" s="18" t="s">
        <v>83</v>
      </c>
      <c r="T16" s="19">
        <f t="shared" si="17"/>
        <v>0</v>
      </c>
      <c r="U16" s="17" t="s">
        <v>83</v>
      </c>
      <c r="V16" s="18" t="s">
        <v>84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83</v>
      </c>
      <c r="G17" s="18" t="s">
        <v>12</v>
      </c>
      <c r="H17" s="19">
        <f t="shared" si="13"/>
        <v>0</v>
      </c>
      <c r="I17" s="17" t="s">
        <v>83</v>
      </c>
      <c r="J17" s="18" t="s">
        <v>12</v>
      </c>
      <c r="K17" s="19">
        <f t="shared" si="14"/>
        <v>0</v>
      </c>
      <c r="L17" s="17" t="s">
        <v>12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>
        <f t="shared" si="17"/>
        <v>0</v>
      </c>
      <c r="U17" s="17" t="s">
        <v>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>
        <f t="shared" si="19"/>
        <v>0</v>
      </c>
      <c r="AA17" s="17" t="s">
        <v>12</v>
      </c>
      <c r="AB17" s="18" t="s">
        <v>83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83</v>
      </c>
      <c r="E18" s="19">
        <f t="shared" si="12"/>
        <v>0</v>
      </c>
      <c r="F18" s="17" t="s">
        <v>83</v>
      </c>
      <c r="G18" s="18" t="s">
        <v>2</v>
      </c>
      <c r="H18" s="19">
        <f t="shared" si="13"/>
        <v>0</v>
      </c>
      <c r="I18" s="17" t="s">
        <v>83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12</v>
      </c>
      <c r="P18" s="18" t="s">
        <v>83</v>
      </c>
      <c r="Q18" s="19">
        <f t="shared" si="16"/>
        <v>0</v>
      </c>
      <c r="R18" s="17" t="s">
        <v>83</v>
      </c>
      <c r="S18" s="18" t="s">
        <v>12</v>
      </c>
      <c r="T18" s="19">
        <f t="shared" si="17"/>
        <v>0</v>
      </c>
      <c r="U18" s="17" t="s">
        <v>83</v>
      </c>
      <c r="V18" s="18" t="s">
        <v>83</v>
      </c>
      <c r="W18" s="19" t="str">
        <f t="shared" si="18"/>
        <v>5</v>
      </c>
      <c r="X18" s="17" t="s">
        <v>83</v>
      </c>
      <c r="Y18" s="18" t="s">
        <v>12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83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84</v>
      </c>
      <c r="N20" s="19">
        <f t="shared" si="15"/>
        <v>0</v>
      </c>
      <c r="O20" s="17" t="s">
        <v>12</v>
      </c>
      <c r="P20" s="18" t="s">
        <v>84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83</v>
      </c>
      <c r="V20" s="18" t="s">
        <v>84</v>
      </c>
      <c r="W20" s="19">
        <f t="shared" si="18"/>
        <v>0</v>
      </c>
      <c r="X20" s="17" t="s">
        <v>84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84</v>
      </c>
      <c r="G21" s="18" t="s">
        <v>13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3</v>
      </c>
      <c r="L21" s="17" t="s">
        <v>12</v>
      </c>
      <c r="M21" s="18" t="s">
        <v>83</v>
      </c>
      <c r="N21" s="19">
        <f t="shared" si="15"/>
        <v>0</v>
      </c>
      <c r="O21" s="17" t="s">
        <v>12</v>
      </c>
      <c r="P21" s="18" t="s">
        <v>84</v>
      </c>
      <c r="Q21" s="19">
        <f t="shared" si="16"/>
        <v>0</v>
      </c>
      <c r="R21" s="17" t="s">
        <v>83</v>
      </c>
      <c r="S21" s="18" t="s">
        <v>12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12</v>
      </c>
      <c r="AB21" s="18" t="s">
        <v>83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83</v>
      </c>
      <c r="E22" s="19">
        <f t="shared" si="12"/>
        <v>0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83</v>
      </c>
      <c r="M22" s="18" t="s">
        <v>84</v>
      </c>
      <c r="N22" s="19">
        <f t="shared" si="15"/>
        <v>0</v>
      </c>
      <c r="O22" s="17" t="s">
        <v>83</v>
      </c>
      <c r="P22" s="18" t="s">
        <v>83</v>
      </c>
      <c r="Q22" s="19">
        <f t="shared" si="16"/>
        <v>0</v>
      </c>
      <c r="R22" s="17" t="s">
        <v>84</v>
      </c>
      <c r="S22" s="18" t="s">
        <v>12</v>
      </c>
      <c r="T22" s="19">
        <f t="shared" si="17"/>
        <v>0</v>
      </c>
      <c r="U22" s="17" t="s">
        <v>12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58" t="str">
        <f>'6.Spieltag'!B23</f>
        <v>Thomas Bülles</v>
      </c>
      <c r="C23" s="17" t="s">
        <v>12</v>
      </c>
      <c r="D23" s="18" t="s">
        <v>83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83</v>
      </c>
      <c r="K23" s="19" t="str">
        <f t="shared" si="14"/>
        <v>3</v>
      </c>
      <c r="L23" s="17" t="s">
        <v>83</v>
      </c>
      <c r="M23" s="18" t="s">
        <v>84</v>
      </c>
      <c r="N23" s="19">
        <f t="shared" si="15"/>
        <v>0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12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3</v>
      </c>
      <c r="L24" s="17" t="s">
        <v>83</v>
      </c>
      <c r="M24" s="18" t="s">
        <v>12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83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83</v>
      </c>
      <c r="Y24" s="18" t="s">
        <v>12</v>
      </c>
      <c r="Z24" s="19" t="str">
        <f t="shared" si="19"/>
        <v>3</v>
      </c>
      <c r="AA24" s="17" t="s">
        <v>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1" priority="6">
      <formula>($AG8&gt;40)</formula>
    </cfRule>
  </conditionalFormatting>
  <conditionalFormatting sqref="C4 F4 I4 L4 R4 U4 X4 C6 F6 L6 R6 X6">
    <cfRule type="cellIs" dxfId="140" priority="3" operator="equal">
      <formula>"Schalke 04"</formula>
    </cfRule>
  </conditionalFormatting>
  <conditionalFormatting sqref="O4 AA4 I6 O6 U6 AA6">
    <cfRule type="cellIs" dxfId="139" priority="2" operator="equal">
      <formula>"Schalke 04"</formula>
    </cfRule>
  </conditionalFormatting>
  <conditionalFormatting sqref="AG1:AG26 AG28:AG1048576">
    <cfRule type="top10" dxfId="138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21</v>
      </c>
      <c r="B4" s="16"/>
      <c r="C4" s="16" t="s">
        <v>67</v>
      </c>
      <c r="F4" s="16" t="s">
        <v>70</v>
      </c>
      <c r="I4" s="16" t="s">
        <v>71</v>
      </c>
      <c r="L4" s="16" t="s">
        <v>74</v>
      </c>
      <c r="O4" s="16" t="s">
        <v>77</v>
      </c>
      <c r="R4" s="16" t="s">
        <v>62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11</v>
      </c>
      <c r="I6" s="16" t="s">
        <v>72</v>
      </c>
      <c r="L6" s="16" t="s">
        <v>80</v>
      </c>
      <c r="O6" s="16" t="s">
        <v>79</v>
      </c>
      <c r="R6" s="16" t="s">
        <v>69</v>
      </c>
      <c r="U6" s="16" t="s">
        <v>75</v>
      </c>
      <c r="X6" s="16" t="s">
        <v>76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84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84</v>
      </c>
      <c r="J7" s="49" t="s">
        <v>12</v>
      </c>
      <c r="K7" s="50" t="s">
        <v>1</v>
      </c>
      <c r="L7" s="49" t="s">
        <v>12</v>
      </c>
      <c r="M7" s="49" t="s">
        <v>84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83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83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84</v>
      </c>
      <c r="G10" s="18" t="s">
        <v>83</v>
      </c>
      <c r="H10" s="19">
        <f t="shared" si="13"/>
        <v>0</v>
      </c>
      <c r="I10" s="17" t="s">
        <v>83</v>
      </c>
      <c r="J10" s="18" t="s">
        <v>12</v>
      </c>
      <c r="K10" s="19" t="str">
        <f t="shared" si="14"/>
        <v>2</v>
      </c>
      <c r="L10" s="17" t="s">
        <v>83</v>
      </c>
      <c r="M10" s="18" t="s">
        <v>84</v>
      </c>
      <c r="N10" s="19" t="str">
        <f t="shared" si="15"/>
        <v>2</v>
      </c>
      <c r="O10" s="17" t="s">
        <v>83</v>
      </c>
      <c r="P10" s="18" t="s">
        <v>2</v>
      </c>
      <c r="Q10" s="19">
        <f t="shared" si="16"/>
        <v>0</v>
      </c>
      <c r="R10" s="17" t="s">
        <v>83</v>
      </c>
      <c r="S10" s="18" t="s">
        <v>2</v>
      </c>
      <c r="T10" s="19" t="str">
        <f t="shared" si="17"/>
        <v>2</v>
      </c>
      <c r="U10" s="17" t="s">
        <v>12</v>
      </c>
      <c r="V10" s="18" t="s">
        <v>86</v>
      </c>
      <c r="W10" s="19">
        <f t="shared" si="18"/>
        <v>0</v>
      </c>
      <c r="X10" s="17" t="s">
        <v>83</v>
      </c>
      <c r="Y10" s="18" t="s">
        <v>83</v>
      </c>
      <c r="Z10" s="19" t="str">
        <f t="shared" si="19"/>
        <v>5</v>
      </c>
      <c r="AA10" s="17" t="s">
        <v>83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83</v>
      </c>
      <c r="G11" s="18" t="s">
        <v>12</v>
      </c>
      <c r="H11" s="19">
        <f t="shared" si="13"/>
        <v>0</v>
      </c>
      <c r="I11" s="17" t="s">
        <v>83</v>
      </c>
      <c r="J11" s="18" t="s">
        <v>12</v>
      </c>
      <c r="K11" s="19" t="str">
        <f t="shared" si="14"/>
        <v>2</v>
      </c>
      <c r="L11" s="17" t="s">
        <v>12</v>
      </c>
      <c r="M11" s="18" t="s">
        <v>83</v>
      </c>
      <c r="N11" s="19" t="str">
        <f t="shared" si="15"/>
        <v>2</v>
      </c>
      <c r="O11" s="17" t="s">
        <v>12</v>
      </c>
      <c r="P11" s="18" t="s">
        <v>83</v>
      </c>
      <c r="Q11" s="19" t="str">
        <f t="shared" si="16"/>
        <v>3</v>
      </c>
      <c r="R11" s="17" t="s">
        <v>84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84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83</v>
      </c>
      <c r="G12" s="18" t="s">
        <v>12</v>
      </c>
      <c r="H12" s="19">
        <f t="shared" si="13"/>
        <v>0</v>
      </c>
      <c r="I12" s="17" t="s">
        <v>83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>
        <f t="shared" si="19"/>
        <v>0</v>
      </c>
      <c r="AA12" s="17" t="s">
        <v>83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58" t="str">
        <f>'7.Spieltag'!B13</f>
        <v>Lola04</v>
      </c>
      <c r="C13" s="17" t="s">
        <v>12</v>
      </c>
      <c r="D13" s="18" t="s">
        <v>86</v>
      </c>
      <c r="E13" s="19">
        <f t="shared" si="12"/>
        <v>0</v>
      </c>
      <c r="F13" s="17" t="s">
        <v>84</v>
      </c>
      <c r="G13" s="18" t="s">
        <v>84</v>
      </c>
      <c r="H13" s="19">
        <f t="shared" si="13"/>
        <v>0</v>
      </c>
      <c r="I13" s="17" t="s">
        <v>12</v>
      </c>
      <c r="J13" s="18" t="s">
        <v>83</v>
      </c>
      <c r="K13" s="19">
        <f t="shared" si="14"/>
        <v>0</v>
      </c>
      <c r="L13" s="17" t="s">
        <v>12</v>
      </c>
      <c r="M13" s="18" t="s">
        <v>83</v>
      </c>
      <c r="N13" s="19" t="str">
        <f t="shared" si="15"/>
        <v>2</v>
      </c>
      <c r="O13" s="17" t="s">
        <v>83</v>
      </c>
      <c r="P13" s="18" t="s">
        <v>83</v>
      </c>
      <c r="Q13" s="19">
        <f t="shared" si="16"/>
        <v>0</v>
      </c>
      <c r="R13" s="17" t="s">
        <v>83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84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83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2</v>
      </c>
      <c r="M14" s="18" t="s">
        <v>83</v>
      </c>
      <c r="N14" s="19" t="str">
        <f t="shared" si="15"/>
        <v>3</v>
      </c>
      <c r="O14" s="17" t="s">
        <v>83</v>
      </c>
      <c r="P14" s="18" t="s">
        <v>83</v>
      </c>
      <c r="Q14" s="19">
        <f t="shared" si="16"/>
        <v>0</v>
      </c>
      <c r="R14" s="17" t="s">
        <v>83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83</v>
      </c>
      <c r="Z14" s="19">
        <f t="shared" si="19"/>
        <v>0</v>
      </c>
      <c r="AA14" s="17" t="s">
        <v>83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84</v>
      </c>
      <c r="G15" s="18" t="s">
        <v>12</v>
      </c>
      <c r="H15" s="19">
        <f t="shared" si="13"/>
        <v>0</v>
      </c>
      <c r="I15" s="17" t="s">
        <v>12</v>
      </c>
      <c r="J15" s="18" t="s">
        <v>84</v>
      </c>
      <c r="K15" s="19">
        <f t="shared" si="14"/>
        <v>0</v>
      </c>
      <c r="L15" s="17" t="s">
        <v>2</v>
      </c>
      <c r="M15" s="18" t="s">
        <v>84</v>
      </c>
      <c r="N15" s="19" t="str">
        <f t="shared" si="15"/>
        <v>2</v>
      </c>
      <c r="O15" s="17" t="s">
        <v>83</v>
      </c>
      <c r="P15" s="18" t="s">
        <v>84</v>
      </c>
      <c r="Q15" s="19" t="str">
        <f t="shared" si="16"/>
        <v>5</v>
      </c>
      <c r="R15" s="17" t="s">
        <v>12</v>
      </c>
      <c r="S15" s="18" t="s">
        <v>83</v>
      </c>
      <c r="T15" s="19">
        <f t="shared" si="17"/>
        <v>0</v>
      </c>
      <c r="U15" s="17" t="s">
        <v>83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83</v>
      </c>
      <c r="AB15" s="18" t="s">
        <v>83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86</v>
      </c>
      <c r="E17" s="19">
        <f t="shared" si="12"/>
        <v>0</v>
      </c>
      <c r="F17" s="17" t="s">
        <v>84</v>
      </c>
      <c r="G17" s="18" t="s">
        <v>84</v>
      </c>
      <c r="H17" s="19">
        <f t="shared" si="13"/>
        <v>0</v>
      </c>
      <c r="I17" s="17" t="s">
        <v>12</v>
      </c>
      <c r="J17" s="18" t="s">
        <v>83</v>
      </c>
      <c r="K17" s="19">
        <f t="shared" si="14"/>
        <v>0</v>
      </c>
      <c r="L17" s="17" t="s">
        <v>12</v>
      </c>
      <c r="M17" s="18" t="s">
        <v>83</v>
      </c>
      <c r="N17" s="19" t="str">
        <f t="shared" si="15"/>
        <v>2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84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83</v>
      </c>
      <c r="E18" s="19" t="str">
        <f t="shared" si="12"/>
        <v>3</v>
      </c>
      <c r="F18" s="17" t="s">
        <v>84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 t="str">
        <f t="shared" si="14"/>
        <v>2</v>
      </c>
      <c r="L18" s="17" t="s">
        <v>83</v>
      </c>
      <c r="M18" s="18" t="s">
        <v>84</v>
      </c>
      <c r="N18" s="19" t="str">
        <f t="shared" si="15"/>
        <v>2</v>
      </c>
      <c r="O18" s="17" t="s">
        <v>12</v>
      </c>
      <c r="P18" s="18" t="s">
        <v>84</v>
      </c>
      <c r="Q18" s="19" t="str">
        <f t="shared" si="16"/>
        <v>2</v>
      </c>
      <c r="R18" s="17" t="s">
        <v>12</v>
      </c>
      <c r="S18" s="18" t="s">
        <v>83</v>
      </c>
      <c r="T18" s="19">
        <f t="shared" si="17"/>
        <v>0</v>
      </c>
      <c r="U18" s="17" t="s">
        <v>83</v>
      </c>
      <c r="V18" s="18" t="s">
        <v>12</v>
      </c>
      <c r="W18" s="19">
        <f t="shared" si="18"/>
        <v>0</v>
      </c>
      <c r="X18" s="17" t="s">
        <v>83</v>
      </c>
      <c r="Y18" s="18" t="s">
        <v>83</v>
      </c>
      <c r="Z18" s="19" t="str">
        <f t="shared" si="19"/>
        <v>5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84</v>
      </c>
      <c r="E20" s="19" t="str">
        <f t="shared" si="12"/>
        <v>2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>
        <f t="shared" si="15"/>
        <v>0</v>
      </c>
      <c r="O20" s="17" t="s">
        <v>12</v>
      </c>
      <c r="P20" s="18" t="s">
        <v>84</v>
      </c>
      <c r="Q20" s="19" t="str">
        <f t="shared" si="16"/>
        <v>2</v>
      </c>
      <c r="R20" s="17" t="s">
        <v>84</v>
      </c>
      <c r="S20" s="18" t="s">
        <v>83</v>
      </c>
      <c r="T20" s="19" t="str">
        <f t="shared" si="17"/>
        <v>3</v>
      </c>
      <c r="U20" s="17" t="s">
        <v>12</v>
      </c>
      <c r="V20" s="18" t="s">
        <v>83</v>
      </c>
      <c r="W20" s="19" t="str">
        <f t="shared" si="18"/>
        <v>3</v>
      </c>
      <c r="X20" s="17" t="s">
        <v>83</v>
      </c>
      <c r="Y20" s="18" t="s">
        <v>83</v>
      </c>
      <c r="Z20" s="19" t="str">
        <f t="shared" si="19"/>
        <v>5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83</v>
      </c>
      <c r="E21" s="19" t="str">
        <f t="shared" si="12"/>
        <v>3</v>
      </c>
      <c r="F21" s="17" t="s">
        <v>84</v>
      </c>
      <c r="G21" s="18" t="s">
        <v>12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12</v>
      </c>
      <c r="M21" s="18" t="s">
        <v>84</v>
      </c>
      <c r="N21" s="19" t="str">
        <f t="shared" si="15"/>
        <v>5</v>
      </c>
      <c r="O21" s="17" t="s">
        <v>83</v>
      </c>
      <c r="P21" s="18" t="s">
        <v>83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83</v>
      </c>
      <c r="E22" s="19" t="str">
        <f t="shared" si="12"/>
        <v>2</v>
      </c>
      <c r="F22" s="17" t="s">
        <v>83</v>
      </c>
      <c r="G22" s="18" t="s">
        <v>12</v>
      </c>
      <c r="H22" s="19">
        <f t="shared" si="13"/>
        <v>0</v>
      </c>
      <c r="I22" s="17" t="s">
        <v>12</v>
      </c>
      <c r="J22" s="18" t="s">
        <v>84</v>
      </c>
      <c r="K22" s="19">
        <f t="shared" si="14"/>
        <v>0</v>
      </c>
      <c r="L22" s="17" t="s">
        <v>12</v>
      </c>
      <c r="M22" s="18" t="s">
        <v>84</v>
      </c>
      <c r="N22" s="19" t="str">
        <f t="shared" si="15"/>
        <v>5</v>
      </c>
      <c r="O22" s="17" t="s">
        <v>83</v>
      </c>
      <c r="P22" s="18" t="s">
        <v>83</v>
      </c>
      <c r="Q22" s="19">
        <f t="shared" si="16"/>
        <v>0</v>
      </c>
      <c r="R22" s="17" t="s">
        <v>83</v>
      </c>
      <c r="S22" s="18" t="s">
        <v>12</v>
      </c>
      <c r="T22" s="19" t="str">
        <f t="shared" si="17"/>
        <v>5</v>
      </c>
      <c r="U22" s="17" t="s">
        <v>83</v>
      </c>
      <c r="V22" s="18" t="s">
        <v>12</v>
      </c>
      <c r="W22" s="19">
        <f t="shared" si="18"/>
        <v>0</v>
      </c>
      <c r="X22" s="17" t="s">
        <v>83</v>
      </c>
      <c r="Y22" s="18" t="s">
        <v>83</v>
      </c>
      <c r="Z22" s="19" t="str">
        <f t="shared" si="19"/>
        <v>5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58" t="str">
        <f>'7.Spieltag'!B23</f>
        <v>Thomas Bülles</v>
      </c>
      <c r="C23" s="17" t="s">
        <v>83</v>
      </c>
      <c r="D23" s="18" t="s">
        <v>83</v>
      </c>
      <c r="E23" s="19">
        <f t="shared" si="12"/>
        <v>0</v>
      </c>
      <c r="F23" s="17" t="s">
        <v>12</v>
      </c>
      <c r="G23" s="18" t="s">
        <v>83</v>
      </c>
      <c r="H23" s="19" t="str">
        <f t="shared" si="13"/>
        <v>2</v>
      </c>
      <c r="I23" s="17" t="s">
        <v>83</v>
      </c>
      <c r="J23" s="18" t="s">
        <v>84</v>
      </c>
      <c r="K23" s="19">
        <f t="shared" si="14"/>
        <v>0</v>
      </c>
      <c r="L23" s="17" t="s">
        <v>12</v>
      </c>
      <c r="M23" s="18" t="s">
        <v>84</v>
      </c>
      <c r="N23" s="19" t="str">
        <f t="shared" si="15"/>
        <v>5</v>
      </c>
      <c r="O23" s="17" t="s">
        <v>12</v>
      </c>
      <c r="P23" s="18" t="s">
        <v>83</v>
      </c>
      <c r="Q23" s="19" t="str">
        <f t="shared" si="16"/>
        <v>3</v>
      </c>
      <c r="R23" s="17" t="s">
        <v>83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83</v>
      </c>
      <c r="E24" s="19" t="str">
        <f t="shared" si="12"/>
        <v>3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2</v>
      </c>
      <c r="M24" s="18" t="s">
        <v>83</v>
      </c>
      <c r="N24" s="19" t="str">
        <f t="shared" si="15"/>
        <v>3</v>
      </c>
      <c r="O24" s="17" t="s">
        <v>12</v>
      </c>
      <c r="P24" s="18" t="s">
        <v>83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83</v>
      </c>
      <c r="W24" s="19" t="str">
        <f t="shared" si="18"/>
        <v>3</v>
      </c>
      <c r="X24" s="17" t="s">
        <v>12</v>
      </c>
      <c r="Y24" s="18" t="s">
        <v>83</v>
      </c>
      <c r="Z24" s="19">
        <f t="shared" si="19"/>
        <v>0</v>
      </c>
      <c r="AA24" s="17" t="s">
        <v>83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5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5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6" priority="6">
      <formula>($AG8&gt;40)</formula>
    </cfRule>
  </conditionalFormatting>
  <conditionalFormatting sqref="C4 F4 I4 L4 O4 X4 AA4 F6 L6 O6 R6 X6">
    <cfRule type="cellIs" dxfId="135" priority="3" operator="equal">
      <formula>"Schalke 04"</formula>
    </cfRule>
  </conditionalFormatting>
  <conditionalFormatting sqref="R4 U4 C6 I6 U6 AA6">
    <cfRule type="cellIs" dxfId="134" priority="2" operator="equal">
      <formula>"Schalke 04"</formula>
    </cfRule>
  </conditionalFormatting>
  <conditionalFormatting sqref="AG1:AG26 AG28:AG1048576">
    <cfRule type="top10" dxfId="133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2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22</v>
      </c>
      <c r="B4" s="16"/>
      <c r="C4" s="16" t="s">
        <v>68</v>
      </c>
      <c r="F4" s="16" t="s">
        <v>73</v>
      </c>
      <c r="I4" s="16" t="s">
        <v>75</v>
      </c>
      <c r="L4" s="16" t="s">
        <v>76</v>
      </c>
      <c r="O4" s="16" t="s">
        <v>80</v>
      </c>
      <c r="R4" s="16" t="s">
        <v>69</v>
      </c>
      <c r="U4" s="16" t="s">
        <v>11</v>
      </c>
      <c r="X4" s="16" t="s">
        <v>72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71</v>
      </c>
      <c r="L6" s="16" t="s">
        <v>77</v>
      </c>
      <c r="O6" s="16" t="s">
        <v>67</v>
      </c>
      <c r="R6" s="16" t="s">
        <v>78</v>
      </c>
      <c r="U6" s="16" t="s">
        <v>62</v>
      </c>
      <c r="X6" s="16" t="s">
        <v>81</v>
      </c>
      <c r="AA6" s="16" t="s">
        <v>70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13</v>
      </c>
      <c r="S7" s="49" t="s">
        <v>83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83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86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Delze1312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 t="str">
        <f t="shared" si="14"/>
        <v>3</v>
      </c>
      <c r="O10" s="17" t="s">
        <v>83</v>
      </c>
      <c r="P10" s="18" t="s">
        <v>2</v>
      </c>
      <c r="Q10" s="19">
        <f t="shared" si="15"/>
        <v>0</v>
      </c>
      <c r="R10" s="17" t="s">
        <v>2</v>
      </c>
      <c r="S10" s="18" t="s">
        <v>83</v>
      </c>
      <c r="T10" s="19" t="str">
        <f t="shared" si="16"/>
        <v>2</v>
      </c>
      <c r="U10" s="17" t="s">
        <v>83</v>
      </c>
      <c r="V10" s="18" t="s">
        <v>83</v>
      </c>
      <c r="W10" s="57">
        <f t="shared" si="17"/>
        <v>0</v>
      </c>
      <c r="X10" s="17" t="s">
        <v>12</v>
      </c>
      <c r="Y10" s="18" t="s">
        <v>83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84</v>
      </c>
      <c r="T11" s="19" t="str">
        <f t="shared" si="16"/>
        <v>2</v>
      </c>
      <c r="U11" s="17" t="s">
        <v>12</v>
      </c>
      <c r="V11" s="18" t="s">
        <v>83</v>
      </c>
      <c r="W11" s="57">
        <f t="shared" si="17"/>
        <v>0</v>
      </c>
      <c r="X11" s="17" t="s">
        <v>12</v>
      </c>
      <c r="Y11" s="18" t="s">
        <v>83</v>
      </c>
      <c r="Z11" s="19">
        <f t="shared" si="18"/>
        <v>0</v>
      </c>
      <c r="AA11" s="17" t="s">
        <v>84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83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2</v>
      </c>
      <c r="M12" s="18" t="s">
        <v>83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2</v>
      </c>
      <c r="U12" s="17" t="s">
        <v>12</v>
      </c>
      <c r="V12" s="18" t="s">
        <v>83</v>
      </c>
      <c r="W12" s="57">
        <f t="shared" si="17"/>
        <v>0</v>
      </c>
      <c r="X12" s="17" t="s">
        <v>12</v>
      </c>
      <c r="Y12" s="18" t="s">
        <v>83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'8.Spieltag'!B13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83</v>
      </c>
      <c r="M13" s="18" t="s">
        <v>83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12</v>
      </c>
      <c r="S13" s="18" t="s">
        <v>83</v>
      </c>
      <c r="T13" s="19" t="str">
        <f t="shared" si="16"/>
        <v>2</v>
      </c>
      <c r="U13" s="17" t="s">
        <v>12</v>
      </c>
      <c r="V13" s="18" t="s">
        <v>83</v>
      </c>
      <c r="W13" s="57">
        <f t="shared" si="17"/>
        <v>0</v>
      </c>
      <c r="X13" s="17" t="s">
        <v>12</v>
      </c>
      <c r="Y13" s="18" t="s">
        <v>84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83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3</v>
      </c>
      <c r="O14" s="17" t="s">
        <v>83</v>
      </c>
      <c r="P14" s="18" t="s">
        <v>2</v>
      </c>
      <c r="Q14" s="19">
        <f t="shared" si="15"/>
        <v>0</v>
      </c>
      <c r="R14" s="17" t="s">
        <v>2</v>
      </c>
      <c r="S14" s="18" t="s">
        <v>83</v>
      </c>
      <c r="T14" s="19" t="str">
        <f t="shared" si="16"/>
        <v>2</v>
      </c>
      <c r="U14" s="17" t="s">
        <v>2</v>
      </c>
      <c r="V14" s="18" t="s">
        <v>83</v>
      </c>
      <c r="W14" s="57">
        <f t="shared" si="17"/>
        <v>0</v>
      </c>
      <c r="X14" s="17" t="s">
        <v>2</v>
      </c>
      <c r="Y14" s="18" t="s">
        <v>83</v>
      </c>
      <c r="Z14" s="19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12</v>
      </c>
      <c r="G15" s="18" t="s">
        <v>83</v>
      </c>
      <c r="H15" s="19" t="str">
        <f t="shared" si="12"/>
        <v>2</v>
      </c>
      <c r="I15" s="17" t="s">
        <v>83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2</v>
      </c>
      <c r="V15" s="18" t="s">
        <v>83</v>
      </c>
      <c r="W15" s="57">
        <f t="shared" si="17"/>
        <v>0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5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86</v>
      </c>
      <c r="D17" s="18" t="s">
        <v>83</v>
      </c>
      <c r="E17" s="19">
        <f t="shared" si="11"/>
        <v>0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3</v>
      </c>
      <c r="O17" s="17" t="s">
        <v>12</v>
      </c>
      <c r="P17" s="18" t="s">
        <v>86</v>
      </c>
      <c r="Q17" s="19">
        <f t="shared" si="15"/>
        <v>0</v>
      </c>
      <c r="R17" s="17" t="s">
        <v>12</v>
      </c>
      <c r="S17" s="18" t="s">
        <v>83</v>
      </c>
      <c r="T17" s="19" t="str">
        <f t="shared" si="16"/>
        <v>2</v>
      </c>
      <c r="U17" s="17" t="s">
        <v>12</v>
      </c>
      <c r="V17" s="18" t="s">
        <v>84</v>
      </c>
      <c r="W17" s="57">
        <f t="shared" si="17"/>
        <v>0</v>
      </c>
      <c r="X17" s="17" t="s">
        <v>86</v>
      </c>
      <c r="Y17" s="18" t="s">
        <v>83</v>
      </c>
      <c r="Z17" s="19">
        <f t="shared" si="18"/>
        <v>0</v>
      </c>
      <c r="AA17" s="17" t="s">
        <v>84</v>
      </c>
      <c r="AB17" s="18" t="s">
        <v>84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84</v>
      </c>
      <c r="E18" s="19">
        <f t="shared" si="11"/>
        <v>0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57">
        <f t="shared" si="17"/>
        <v>0</v>
      </c>
      <c r="X18" s="17" t="s">
        <v>83</v>
      </c>
      <c r="Y18" s="18" t="s">
        <v>84</v>
      </c>
      <c r="Z18" s="19">
        <f t="shared" si="18"/>
        <v>0</v>
      </c>
      <c r="AA18" s="17" t="s">
        <v>84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 t="str">
        <f t="shared" si="13"/>
        <v>5</v>
      </c>
      <c r="L20" s="17" t="s">
        <v>84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83</v>
      </c>
      <c r="V20" s="18" t="s">
        <v>84</v>
      </c>
      <c r="W20" s="57">
        <f t="shared" si="17"/>
        <v>0</v>
      </c>
      <c r="X20" s="17" t="s">
        <v>84</v>
      </c>
      <c r="Y20" s="18" t="s">
        <v>83</v>
      </c>
      <c r="Z20" s="19">
        <f t="shared" si="18"/>
        <v>0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3</v>
      </c>
      <c r="O21" s="17" t="s">
        <v>83</v>
      </c>
      <c r="P21" s="18" t="s">
        <v>2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12</v>
      </c>
      <c r="V21" s="18" t="s">
        <v>83</v>
      </c>
      <c r="W21" s="57">
        <f t="shared" si="17"/>
        <v>0</v>
      </c>
      <c r="X21" s="17" t="s">
        <v>12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83</v>
      </c>
      <c r="J22" s="18" t="s">
        <v>83</v>
      </c>
      <c r="K22" s="19" t="str">
        <f t="shared" si="13"/>
        <v>5</v>
      </c>
      <c r="L22" s="17" t="s">
        <v>12</v>
      </c>
      <c r="M22" s="18" t="s">
        <v>83</v>
      </c>
      <c r="N22" s="19" t="str">
        <f t="shared" si="14"/>
        <v>3</v>
      </c>
      <c r="O22" s="17" t="s">
        <v>84</v>
      </c>
      <c r="P22" s="18" t="s">
        <v>2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12</v>
      </c>
      <c r="V22" s="18" t="s">
        <v>84</v>
      </c>
      <c r="W22" s="57">
        <f t="shared" si="17"/>
        <v>0</v>
      </c>
      <c r="X22" s="17" t="s">
        <v>12</v>
      </c>
      <c r="Y22" s="18" t="s">
        <v>84</v>
      </c>
      <c r="Z22" s="19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'8.Spieltag'!B23</f>
        <v>Thomas Bülles</v>
      </c>
      <c r="C23" s="17" t="s">
        <v>86</v>
      </c>
      <c r="D23" s="18" t="s">
        <v>84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84</v>
      </c>
      <c r="J23" s="18" t="s">
        <v>12</v>
      </c>
      <c r="K23" s="19">
        <f t="shared" si="13"/>
        <v>0</v>
      </c>
      <c r="L23" s="17" t="s">
        <v>83</v>
      </c>
      <c r="M23" s="18" t="s">
        <v>2</v>
      </c>
      <c r="N23" s="19">
        <f t="shared" si="14"/>
        <v>0</v>
      </c>
      <c r="O23" s="17" t="s">
        <v>84</v>
      </c>
      <c r="P23" s="18" t="s">
        <v>2</v>
      </c>
      <c r="Q23" s="19">
        <f t="shared" si="15"/>
        <v>0</v>
      </c>
      <c r="R23" s="17" t="s">
        <v>2</v>
      </c>
      <c r="S23" s="18" t="s">
        <v>83</v>
      </c>
      <c r="T23" s="19" t="str">
        <f t="shared" si="16"/>
        <v>2</v>
      </c>
      <c r="U23" s="17" t="s">
        <v>12</v>
      </c>
      <c r="V23" s="18" t="s">
        <v>83</v>
      </c>
      <c r="W23" s="57">
        <f t="shared" si="17"/>
        <v>0</v>
      </c>
      <c r="X23" s="17" t="s">
        <v>12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57">
        <f t="shared" si="17"/>
        <v>0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1" priority="6">
      <formula>($AG8&gt;40)</formula>
    </cfRule>
  </conditionalFormatting>
  <conditionalFormatting sqref="C4 F4 R4 AA4 C6 L6">
    <cfRule type="cellIs" dxfId="130" priority="2" operator="equal">
      <formula>"Schalke 04"</formula>
    </cfRule>
  </conditionalFormatting>
  <conditionalFormatting sqref="I4 L4 O4 U4 X4 F6 I6 O6 R6 U6 X6 AA6">
    <cfRule type="cellIs" dxfId="129" priority="3" operator="equal">
      <formula>"Schalke 04"</formula>
    </cfRule>
  </conditionalFormatting>
  <conditionalFormatting sqref="AG1:AG26 AG28:AG1048576">
    <cfRule type="top10" dxfId="128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23</v>
      </c>
      <c r="B4" s="16"/>
      <c r="C4" s="16" t="s">
        <v>74</v>
      </c>
      <c r="F4" s="16" t="s">
        <v>81</v>
      </c>
      <c r="I4" s="16" t="s">
        <v>67</v>
      </c>
      <c r="L4" s="16" t="s">
        <v>70</v>
      </c>
      <c r="O4" s="16" t="s">
        <v>82</v>
      </c>
      <c r="R4" s="16" t="s">
        <v>68</v>
      </c>
      <c r="U4" s="16" t="s">
        <v>71</v>
      </c>
      <c r="X4" s="16" t="s">
        <v>77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79</v>
      </c>
      <c r="I6" s="16" t="s">
        <v>76</v>
      </c>
      <c r="L6" s="16" t="s">
        <v>69</v>
      </c>
      <c r="O6" s="16" t="s">
        <v>80</v>
      </c>
      <c r="R6" s="16" t="s">
        <v>73</v>
      </c>
      <c r="U6" s="16" t="s">
        <v>11</v>
      </c>
      <c r="X6" s="16" t="s">
        <v>72</v>
      </c>
      <c r="AA6" s="16" t="s">
        <v>62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83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84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Delze1312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84</v>
      </c>
      <c r="Z9" s="19">
        <f t="shared" si="7"/>
        <v>0</v>
      </c>
      <c r="AA9" s="17" t="s">
        <v>83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83</v>
      </c>
      <c r="D10" s="18" t="s">
        <v>12</v>
      </c>
      <c r="E10" s="19">
        <f t="shared" si="11"/>
        <v>0</v>
      </c>
      <c r="F10" s="17" t="s">
        <v>83</v>
      </c>
      <c r="G10" s="18" t="s">
        <v>12</v>
      </c>
      <c r="H10" s="19">
        <f t="shared" si="12"/>
        <v>0</v>
      </c>
      <c r="I10" s="17" t="s">
        <v>12</v>
      </c>
      <c r="J10" s="18" t="s">
        <v>83</v>
      </c>
      <c r="K10" s="19" t="str">
        <f t="shared" si="13"/>
        <v>2</v>
      </c>
      <c r="L10" s="17" t="s">
        <v>83</v>
      </c>
      <c r="M10" s="18" t="s">
        <v>83</v>
      </c>
      <c r="N10" s="19" t="str">
        <f t="shared" si="14"/>
        <v>3</v>
      </c>
      <c r="O10" s="17" t="s">
        <v>84</v>
      </c>
      <c r="P10" s="18" t="s">
        <v>84</v>
      </c>
      <c r="Q10" s="19">
        <f t="shared" si="15"/>
        <v>0</v>
      </c>
      <c r="R10" s="17" t="s">
        <v>12</v>
      </c>
      <c r="S10" s="18" t="s">
        <v>84</v>
      </c>
      <c r="T10" s="19" t="str">
        <f t="shared" si="16"/>
        <v>2</v>
      </c>
      <c r="U10" s="17" t="s">
        <v>84</v>
      </c>
      <c r="V10" s="18" t="s">
        <v>83</v>
      </c>
      <c r="W10" s="57">
        <f t="shared" si="17"/>
        <v>0</v>
      </c>
      <c r="X10" s="17" t="s">
        <v>84</v>
      </c>
      <c r="Y10" s="18" t="s">
        <v>83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83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83</v>
      </c>
      <c r="E11" s="19" t="str">
        <f t="shared" si="11"/>
        <v>5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0</v>
      </c>
      <c r="X11" s="17" t="s">
        <v>84</v>
      </c>
      <c r="Y11" s="18" t="s">
        <v>83</v>
      </c>
      <c r="Z11" s="19" t="str">
        <f t="shared" si="19"/>
        <v>2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83</v>
      </c>
      <c r="K12" s="19" t="str">
        <f t="shared" si="13"/>
        <v>3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3</v>
      </c>
      <c r="U12" s="17" t="s">
        <v>83</v>
      </c>
      <c r="V12" s="18" t="s">
        <v>12</v>
      </c>
      <c r="W12" s="57">
        <f t="shared" si="17"/>
        <v>0</v>
      </c>
      <c r="X12" s="17" t="s">
        <v>2</v>
      </c>
      <c r="Y12" s="18" t="s">
        <v>83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'9.Spieltag'!B13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2</v>
      </c>
      <c r="S13" s="18" t="s">
        <v>84</v>
      </c>
      <c r="T13" s="19" t="str">
        <f t="shared" si="16"/>
        <v>2</v>
      </c>
      <c r="U13" s="17" t="s">
        <v>83</v>
      </c>
      <c r="V13" s="18" t="s">
        <v>12</v>
      </c>
      <c r="W13" s="57">
        <f t="shared" si="17"/>
        <v>0</v>
      </c>
      <c r="X13" s="17" t="s">
        <v>83</v>
      </c>
      <c r="Y13" s="18" t="s">
        <v>84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83</v>
      </c>
      <c r="H14" s="19" t="str">
        <f t="shared" si="12"/>
        <v>2</v>
      </c>
      <c r="I14" s="17" t="s">
        <v>12</v>
      </c>
      <c r="J14" s="18" t="s">
        <v>83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2</v>
      </c>
      <c r="W14" s="57">
        <f t="shared" si="17"/>
        <v>0</v>
      </c>
      <c r="X14" s="17" t="s">
        <v>83</v>
      </c>
      <c r="Y14" s="18" t="s">
        <v>12</v>
      </c>
      <c r="Z14" s="19" t="str">
        <f t="shared" si="19"/>
        <v>2</v>
      </c>
      <c r="AA14" s="17" t="s">
        <v>12</v>
      </c>
      <c r="AB14" s="18" t="s">
        <v>83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83</v>
      </c>
      <c r="H15" s="19" t="str">
        <f t="shared" si="12"/>
        <v>2</v>
      </c>
      <c r="I15" s="17" t="s">
        <v>2</v>
      </c>
      <c r="J15" s="18" t="s">
        <v>84</v>
      </c>
      <c r="K15" s="19" t="str">
        <f t="shared" si="13"/>
        <v>2</v>
      </c>
      <c r="L15" s="17" t="s">
        <v>83</v>
      </c>
      <c r="M15" s="18" t="s">
        <v>83</v>
      </c>
      <c r="N15" s="19" t="str">
        <f t="shared" si="14"/>
        <v>3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83</v>
      </c>
      <c r="T15" s="19" t="str">
        <f t="shared" si="16"/>
        <v>3</v>
      </c>
      <c r="U15" s="17" t="s">
        <v>83</v>
      </c>
      <c r="V15" s="18" t="s">
        <v>12</v>
      </c>
      <c r="W15" s="57">
        <f t="shared" si="17"/>
        <v>0</v>
      </c>
      <c r="X15" s="17" t="s">
        <v>84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2</v>
      </c>
      <c r="L16" s="17" t="s">
        <v>84</v>
      </c>
      <c r="M16" s="18" t="s">
        <v>83</v>
      </c>
      <c r="N16" s="19">
        <f t="shared" si="14"/>
        <v>0</v>
      </c>
      <c r="O16" s="17" t="s">
        <v>83</v>
      </c>
      <c r="P16" s="18" t="s">
        <v>83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0</v>
      </c>
      <c r="X16" s="17" t="s">
        <v>83</v>
      </c>
      <c r="Y16" s="18" t="s">
        <v>12</v>
      </c>
      <c r="Z16" s="19" t="str">
        <f t="shared" si="19"/>
        <v>2</v>
      </c>
      <c r="AA16" s="17" t="s">
        <v>12</v>
      </c>
      <c r="AB16" s="18" t="s">
        <v>83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83</v>
      </c>
      <c r="J17" s="18" t="s">
        <v>84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83</v>
      </c>
      <c r="Q17" s="19">
        <f t="shared" si="15"/>
        <v>0</v>
      </c>
      <c r="R17" s="17" t="s">
        <v>83</v>
      </c>
      <c r="S17" s="18" t="s">
        <v>84</v>
      </c>
      <c r="T17" s="19" t="str">
        <f t="shared" si="16"/>
        <v>3</v>
      </c>
      <c r="U17" s="17" t="s">
        <v>84</v>
      </c>
      <c r="V17" s="18" t="s">
        <v>83</v>
      </c>
      <c r="W17" s="57">
        <f t="shared" si="17"/>
        <v>0</v>
      </c>
      <c r="X17" s="17" t="s">
        <v>83</v>
      </c>
      <c r="Y17" s="18" t="s">
        <v>2</v>
      </c>
      <c r="Z17" s="19" t="str">
        <f t="shared" si="19"/>
        <v>5</v>
      </c>
      <c r="AA17" s="17" t="s">
        <v>12</v>
      </c>
      <c r="AB17" s="18" t="s">
        <v>83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84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19" t="str">
        <f t="shared" si="13"/>
        <v>5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84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84</v>
      </c>
      <c r="V18" s="18" t="s">
        <v>2</v>
      </c>
      <c r="W18" s="57">
        <f t="shared" si="17"/>
        <v>0</v>
      </c>
      <c r="X18" s="17" t="s">
        <v>12</v>
      </c>
      <c r="Y18" s="18" t="s">
        <v>83</v>
      </c>
      <c r="Z18" s="19">
        <f t="shared" si="19"/>
        <v>0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84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84</v>
      </c>
      <c r="M20" s="18" t="s">
        <v>2</v>
      </c>
      <c r="N20" s="19">
        <f t="shared" si="14"/>
        <v>0</v>
      </c>
      <c r="O20" s="17" t="s">
        <v>84</v>
      </c>
      <c r="P20" s="18" t="s">
        <v>84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12</v>
      </c>
      <c r="AB20" s="18" t="s">
        <v>83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86</v>
      </c>
      <c r="J21" s="18" t="s">
        <v>83</v>
      </c>
      <c r="K21" s="19" t="str">
        <f t="shared" si="13"/>
        <v>2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83</v>
      </c>
      <c r="V21" s="18" t="s">
        <v>86</v>
      </c>
      <c r="W21" s="57">
        <f t="shared" si="17"/>
        <v>0</v>
      </c>
      <c r="X21" s="17" t="s">
        <v>83</v>
      </c>
      <c r="Y21" s="18" t="s">
        <v>2</v>
      </c>
      <c r="Z21" s="19" t="str">
        <f t="shared" si="19"/>
        <v>5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83</v>
      </c>
      <c r="E22" s="19" t="str">
        <f t="shared" si="11"/>
        <v>5</v>
      </c>
      <c r="F22" s="17" t="s">
        <v>83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5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7"/>
        <v>0</v>
      </c>
      <c r="X22" s="17" t="s">
        <v>83</v>
      </c>
      <c r="Y22" s="18" t="s">
        <v>84</v>
      </c>
      <c r="Z22" s="19">
        <f t="shared" si="19"/>
        <v>0</v>
      </c>
      <c r="AA22" s="17" t="s">
        <v>83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'9.Spieltag'!B23</f>
        <v>Thomas Bülles</v>
      </c>
      <c r="C23" s="17" t="s">
        <v>12</v>
      </c>
      <c r="D23" s="18" t="s">
        <v>83</v>
      </c>
      <c r="E23" s="19" t="str">
        <f t="shared" si="11"/>
        <v>5</v>
      </c>
      <c r="F23" s="17" t="s">
        <v>83</v>
      </c>
      <c r="G23" s="18" t="s">
        <v>84</v>
      </c>
      <c r="H23" s="19" t="str">
        <f t="shared" si="12"/>
        <v>2</v>
      </c>
      <c r="I23" s="17" t="s">
        <v>83</v>
      </c>
      <c r="J23" s="18" t="s">
        <v>84</v>
      </c>
      <c r="K23" s="19" t="str">
        <f t="shared" si="13"/>
        <v>2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84</v>
      </c>
      <c r="V23" s="18" t="s">
        <v>83</v>
      </c>
      <c r="W23" s="57">
        <f t="shared" si="17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12</v>
      </c>
      <c r="AB23" s="18" t="s">
        <v>83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83</v>
      </c>
      <c r="D24" s="18" t="s">
        <v>12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2</v>
      </c>
      <c r="J24" s="18" t="s">
        <v>83</v>
      </c>
      <c r="K24" s="19" t="str">
        <f t="shared" si="13"/>
        <v>3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0</v>
      </c>
      <c r="X24" s="17" t="s">
        <v>12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6" priority="6">
      <formula>($AG8&gt;40)</formula>
    </cfRule>
  </conditionalFormatting>
  <conditionalFormatting sqref="C4 AA4">
    <cfRule type="cellIs" dxfId="125" priority="2" operator="equal">
      <formula>"Schalke 04"</formula>
    </cfRule>
  </conditionalFormatting>
  <conditionalFormatting sqref="F4 I4 L4 O4 R4 U4 X4 C6 F6 I6 L6 O6 R6 U6 X6 AA6">
    <cfRule type="cellIs" dxfId="124" priority="3" operator="equal">
      <formula>"Schalke 04"</formula>
    </cfRule>
  </conditionalFormatting>
  <conditionalFormatting sqref="AG1:AG26 AG28:AG1048576">
    <cfRule type="top10" dxfId="123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R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24</v>
      </c>
      <c r="B4" s="16"/>
      <c r="C4" s="16" t="s">
        <v>11</v>
      </c>
      <c r="F4" s="16" t="s">
        <v>62</v>
      </c>
      <c r="I4" s="16" t="s">
        <v>69</v>
      </c>
      <c r="L4" s="16" t="s">
        <v>72</v>
      </c>
      <c r="O4" s="16" t="s">
        <v>73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70</v>
      </c>
      <c r="I6" s="16" t="s">
        <v>71</v>
      </c>
      <c r="L6" s="16" t="s">
        <v>78</v>
      </c>
      <c r="O6" s="16" t="s">
        <v>67</v>
      </c>
      <c r="R6" s="16" t="s">
        <v>81</v>
      </c>
      <c r="U6" s="16" t="s">
        <v>82</v>
      </c>
      <c r="X6" s="16" t="s">
        <v>68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2</v>
      </c>
      <c r="P7" s="49" t="s">
        <v>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84</v>
      </c>
      <c r="W7" s="50" t="s">
        <v>1</v>
      </c>
      <c r="X7" s="49" t="s">
        <v>83</v>
      </c>
      <c r="Y7" s="49" t="s">
        <v>86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84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Delze1312</v>
      </c>
      <c r="C9" s="17" t="s">
        <v>12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84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84</v>
      </c>
      <c r="D10" s="18" t="s">
        <v>12</v>
      </c>
      <c r="E10" s="19">
        <f t="shared" si="11"/>
        <v>0</v>
      </c>
      <c r="F10" s="17" t="s">
        <v>83</v>
      </c>
      <c r="G10" s="18" t="s">
        <v>84</v>
      </c>
      <c r="H10" s="19" t="str">
        <f t="shared" si="12"/>
        <v>2</v>
      </c>
      <c r="I10" s="17" t="s">
        <v>2</v>
      </c>
      <c r="J10" s="18" t="s">
        <v>83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83</v>
      </c>
      <c r="P10" s="18" t="s">
        <v>2</v>
      </c>
      <c r="Q10" s="19">
        <f t="shared" si="15"/>
        <v>0</v>
      </c>
      <c r="R10" s="17" t="s">
        <v>12</v>
      </c>
      <c r="S10" s="18" t="s">
        <v>83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83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83</v>
      </c>
      <c r="E11" s="57">
        <f t="shared" si="11"/>
        <v>12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5</v>
      </c>
      <c r="L11" s="17" t="s">
        <v>12</v>
      </c>
      <c r="M11" s="18" t="s">
        <v>83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84</v>
      </c>
      <c r="W11" s="19" t="str">
        <f t="shared" si="17"/>
        <v>2</v>
      </c>
      <c r="X11" s="17" t="s">
        <v>84</v>
      </c>
      <c r="Y11" s="18" t="s">
        <v>2</v>
      </c>
      <c r="Z11" s="19" t="str">
        <f t="shared" si="18"/>
        <v>3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'10.Spieltag'!B13</f>
        <v>Lola04</v>
      </c>
      <c r="C13" s="17" t="s">
        <v>2</v>
      </c>
      <c r="D13" s="18" t="s">
        <v>83</v>
      </c>
      <c r="E13" s="57">
        <f t="shared" si="11"/>
        <v>8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84</v>
      </c>
      <c r="K13" s="19" t="str">
        <f t="shared" si="13"/>
        <v>2</v>
      </c>
      <c r="L13" s="17" t="s">
        <v>83</v>
      </c>
      <c r="M13" s="18" t="s">
        <v>84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83</v>
      </c>
      <c r="S13" s="18" t="s">
        <v>84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83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83</v>
      </c>
      <c r="E14" s="5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 t="str">
        <f t="shared" si="13"/>
        <v>2</v>
      </c>
      <c r="L14" s="17" t="s">
        <v>2</v>
      </c>
      <c r="M14" s="18" t="s">
        <v>83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83</v>
      </c>
      <c r="S14" s="18" t="s">
        <v>83</v>
      </c>
      <c r="T14" s="19">
        <f t="shared" si="16"/>
        <v>0</v>
      </c>
      <c r="U14" s="17" t="s">
        <v>2</v>
      </c>
      <c r="V14" s="18" t="s">
        <v>83</v>
      </c>
      <c r="W14" s="19" t="str">
        <f t="shared" si="17"/>
        <v>2</v>
      </c>
      <c r="X14" s="17" t="s">
        <v>83</v>
      </c>
      <c r="Y14" s="18" t="s">
        <v>2</v>
      </c>
      <c r="Z14" s="19" t="str">
        <f t="shared" si="18"/>
        <v>2</v>
      </c>
      <c r="AA14" s="17" t="s">
        <v>12</v>
      </c>
      <c r="AB14" s="18" t="s">
        <v>83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84</v>
      </c>
      <c r="E15" s="57">
        <f t="shared" si="11"/>
        <v>8</v>
      </c>
      <c r="F15" s="17" t="s">
        <v>12</v>
      </c>
      <c r="G15" s="18" t="s">
        <v>83</v>
      </c>
      <c r="H15" s="19" t="str">
        <f t="shared" si="12"/>
        <v>2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84</v>
      </c>
      <c r="W15" s="19" t="str">
        <f t="shared" si="17"/>
        <v>2</v>
      </c>
      <c r="X15" s="17" t="s">
        <v>84</v>
      </c>
      <c r="Y15" s="18" t="s">
        <v>12</v>
      </c>
      <c r="Z15" s="19" t="str">
        <f t="shared" si="18"/>
        <v>2</v>
      </c>
      <c r="AA15" s="17" t="s">
        <v>84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83</v>
      </c>
      <c r="E16" s="57">
        <f t="shared" si="11"/>
        <v>12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5</v>
      </c>
      <c r="L16" s="17" t="s">
        <v>83</v>
      </c>
      <c r="M16" s="18" t="s">
        <v>84</v>
      </c>
      <c r="N16" s="19">
        <f t="shared" si="14"/>
        <v>0</v>
      </c>
      <c r="O16" s="17" t="s">
        <v>83</v>
      </c>
      <c r="P16" s="18" t="s">
        <v>2</v>
      </c>
      <c r="Q16" s="19">
        <f t="shared" si="15"/>
        <v>0</v>
      </c>
      <c r="R16" s="17" t="s">
        <v>83</v>
      </c>
      <c r="S16" s="18" t="s">
        <v>83</v>
      </c>
      <c r="T16" s="19">
        <f t="shared" si="16"/>
        <v>0</v>
      </c>
      <c r="U16" s="17" t="s">
        <v>83</v>
      </c>
      <c r="V16" s="18" t="s">
        <v>84</v>
      </c>
      <c r="W16" s="19" t="str">
        <f t="shared" si="17"/>
        <v>2</v>
      </c>
      <c r="X16" s="17" t="s">
        <v>84</v>
      </c>
      <c r="Y16" s="18" t="s">
        <v>2</v>
      </c>
      <c r="Z16" s="19" t="str">
        <f t="shared" si="18"/>
        <v>3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83</v>
      </c>
      <c r="P17" s="18" t="s">
        <v>83</v>
      </c>
      <c r="Q17" s="19" t="str">
        <f t="shared" si="15"/>
        <v>3</v>
      </c>
      <c r="R17" s="17" t="s">
        <v>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83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83</v>
      </c>
      <c r="Q18" s="19" t="str">
        <f t="shared" si="15"/>
        <v>3</v>
      </c>
      <c r="R18" s="17" t="s">
        <v>83</v>
      </c>
      <c r="S18" s="18" t="s">
        <v>84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83</v>
      </c>
      <c r="D20" s="18" t="s">
        <v>84</v>
      </c>
      <c r="E20" s="57">
        <f t="shared" si="11"/>
        <v>12</v>
      </c>
      <c r="F20" s="17" t="s">
        <v>2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84</v>
      </c>
      <c r="S20" s="18" t="s">
        <v>84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83</v>
      </c>
      <c r="E21" s="57">
        <f t="shared" si="11"/>
        <v>8</v>
      </c>
      <c r="F21" s="17" t="s">
        <v>12</v>
      </c>
      <c r="G21" s="18" t="s">
        <v>83</v>
      </c>
      <c r="H21" s="19" t="str">
        <f t="shared" si="12"/>
        <v>2</v>
      </c>
      <c r="I21" s="17" t="s">
        <v>2</v>
      </c>
      <c r="J21" s="18" t="s">
        <v>83</v>
      </c>
      <c r="K21" s="19" t="str">
        <f t="shared" si="13"/>
        <v>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83</v>
      </c>
      <c r="E22" s="57">
        <f t="shared" si="11"/>
        <v>8</v>
      </c>
      <c r="F22" s="17" t="s">
        <v>12</v>
      </c>
      <c r="G22" s="18" t="s">
        <v>84</v>
      </c>
      <c r="H22" s="19" t="str">
        <f t="shared" si="12"/>
        <v>3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84</v>
      </c>
      <c r="N22" s="19">
        <f t="shared" si="14"/>
        <v>0</v>
      </c>
      <c r="O22" s="17" t="s">
        <v>83</v>
      </c>
      <c r="P22" s="18" t="s">
        <v>83</v>
      </c>
      <c r="Q22" s="19" t="str">
        <f t="shared" si="15"/>
        <v>3</v>
      </c>
      <c r="R22" s="17" t="s">
        <v>12</v>
      </c>
      <c r="S22" s="18" t="s">
        <v>83</v>
      </c>
      <c r="T22" s="19">
        <f t="shared" si="16"/>
        <v>0</v>
      </c>
      <c r="U22" s="17" t="s">
        <v>12</v>
      </c>
      <c r="V22" s="18" t="s">
        <v>83</v>
      </c>
      <c r="W22" s="19" t="str">
        <f t="shared" si="17"/>
        <v>2</v>
      </c>
      <c r="X22" s="17" t="s">
        <v>83</v>
      </c>
      <c r="Y22" s="18" t="s">
        <v>83</v>
      </c>
      <c r="Z22" s="19">
        <f t="shared" si="18"/>
        <v>0</v>
      </c>
      <c r="AA22" s="17" t="s">
        <v>83</v>
      </c>
      <c r="AB22" s="18" t="s">
        <v>84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58" t="str">
        <f>'10.Spieltag'!B23</f>
        <v>Thomas Bülles</v>
      </c>
      <c r="C23" s="17" t="s">
        <v>84</v>
      </c>
      <c r="D23" s="18" t="s">
        <v>12</v>
      </c>
      <c r="E23" s="19">
        <f t="shared" si="11"/>
        <v>0</v>
      </c>
      <c r="F23" s="17" t="s">
        <v>83</v>
      </c>
      <c r="G23" s="18" t="s">
        <v>84</v>
      </c>
      <c r="H23" s="19" t="str">
        <f t="shared" si="12"/>
        <v>2</v>
      </c>
      <c r="I23" s="17" t="s">
        <v>12</v>
      </c>
      <c r="J23" s="18" t="s">
        <v>84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83</v>
      </c>
      <c r="E24" s="57">
        <f t="shared" si="11"/>
        <v>12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19" t="str">
        <f t="shared" si="13"/>
        <v>2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12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1" priority="6">
      <formula>($AG8&gt;40)</formula>
    </cfRule>
  </conditionalFormatting>
  <conditionalFormatting sqref="C4 I4 L4 O4 R4 U4 X4 C6 F6 L6 O6 R6 U6 AA6">
    <cfRule type="cellIs" dxfId="120" priority="3" operator="equal">
      <formula>"Schalke 04"</formula>
    </cfRule>
  </conditionalFormatting>
  <conditionalFormatting sqref="F4 AA4 I6 X6">
    <cfRule type="cellIs" dxfId="119" priority="2" operator="equal">
      <formula>"Schalke 04"</formula>
    </cfRule>
  </conditionalFormatting>
  <conditionalFormatting sqref="AG1:AG26 AG28:AG1048576">
    <cfRule type="top10" dxfId="118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I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25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77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80</v>
      </c>
      <c r="I6" s="16" t="s">
        <v>70</v>
      </c>
      <c r="L6" s="16" t="s">
        <v>76</v>
      </c>
      <c r="O6" s="16" t="s">
        <v>79</v>
      </c>
      <c r="R6" s="16" t="s">
        <v>62</v>
      </c>
      <c r="U6" s="16" t="s">
        <v>11</v>
      </c>
      <c r="X6" s="16" t="s">
        <v>69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84</v>
      </c>
      <c r="J7" s="49" t="s">
        <v>2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84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83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86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20</v>
      </c>
      <c r="X8" s="17" t="s">
        <v>84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Delze1312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2</v>
      </c>
      <c r="G10" s="18" t="s">
        <v>83</v>
      </c>
      <c r="H10" s="19">
        <f t="shared" si="12"/>
        <v>0</v>
      </c>
      <c r="I10" s="17" t="s">
        <v>83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84</v>
      </c>
      <c r="Q10" s="19" t="str">
        <f t="shared" si="15"/>
        <v>2</v>
      </c>
      <c r="R10" s="17" t="s">
        <v>84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si="17"/>
        <v>20</v>
      </c>
      <c r="X10" s="17" t="s">
        <v>84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53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83</v>
      </c>
      <c r="E11" s="19" t="str">
        <f t="shared" si="11"/>
        <v>2</v>
      </c>
      <c r="F11" s="17" t="s">
        <v>12</v>
      </c>
      <c r="G11" s="18" t="s">
        <v>83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12</v>
      </c>
      <c r="P11" s="18" t="s">
        <v>83</v>
      </c>
      <c r="Q11" s="19" t="str">
        <f t="shared" si="15"/>
        <v>2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20</v>
      </c>
      <c r="X11" s="17" t="s">
        <v>84</v>
      </c>
      <c r="Y11" s="18" t="s">
        <v>2</v>
      </c>
      <c r="Z11" s="19" t="str">
        <f t="shared" si="18"/>
        <v>2</v>
      </c>
      <c r="AA11" s="17" t="s">
        <v>83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83</v>
      </c>
      <c r="E12" s="19" t="str">
        <f t="shared" si="11"/>
        <v>2</v>
      </c>
      <c r="F12" s="17" t="s">
        <v>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 t="str">
        <f t="shared" si="15"/>
        <v>2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57">
        <f t="shared" si="17"/>
        <v>12</v>
      </c>
      <c r="X12" s="17" t="s">
        <v>83</v>
      </c>
      <c r="Y12" s="18" t="s">
        <v>2</v>
      </c>
      <c r="Z12" s="19" t="str">
        <f t="shared" si="18"/>
        <v>3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'11.Spieltag'!B13</f>
        <v>Lola04</v>
      </c>
      <c r="C13" s="17" t="s">
        <v>2</v>
      </c>
      <c r="D13" s="18" t="s">
        <v>84</v>
      </c>
      <c r="E13" s="19" t="str">
        <f t="shared" si="11"/>
        <v>2</v>
      </c>
      <c r="F13" s="17" t="s">
        <v>2</v>
      </c>
      <c r="G13" s="18" t="s">
        <v>84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83</v>
      </c>
      <c r="N13" s="19">
        <f t="shared" si="14"/>
        <v>0</v>
      </c>
      <c r="O13" s="17" t="s">
        <v>2</v>
      </c>
      <c r="P13" s="18" t="s">
        <v>83</v>
      </c>
      <c r="Q13" s="19" t="str">
        <f t="shared" si="15"/>
        <v>3</v>
      </c>
      <c r="R13" s="17" t="s">
        <v>83</v>
      </c>
      <c r="S13" s="18" t="s">
        <v>83</v>
      </c>
      <c r="T13" s="19" t="str">
        <f t="shared" si="16"/>
        <v>3</v>
      </c>
      <c r="U13" s="17" t="s">
        <v>83</v>
      </c>
      <c r="V13" s="18" t="s">
        <v>12</v>
      </c>
      <c r="W13" s="57">
        <f t="shared" si="17"/>
        <v>20</v>
      </c>
      <c r="X13" s="17" t="s">
        <v>83</v>
      </c>
      <c r="Y13" s="18" t="s">
        <v>12</v>
      </c>
      <c r="Z13" s="19" t="str">
        <f t="shared" si="18"/>
        <v>2</v>
      </c>
      <c r="AA13" s="17" t="s">
        <v>83</v>
      </c>
      <c r="AB13" s="18" t="s">
        <v>84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83</v>
      </c>
      <c r="E14" s="19" t="str">
        <f t="shared" si="11"/>
        <v>2</v>
      </c>
      <c r="F14" s="17" t="s">
        <v>2</v>
      </c>
      <c r="G14" s="18" t="s">
        <v>83</v>
      </c>
      <c r="H14" s="19">
        <f t="shared" si="12"/>
        <v>0</v>
      </c>
      <c r="I14" s="17" t="s">
        <v>83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>
        <f t="shared" si="14"/>
        <v>0</v>
      </c>
      <c r="O14" s="17" t="s">
        <v>83</v>
      </c>
      <c r="P14" s="18" t="s">
        <v>84</v>
      </c>
      <c r="Q14" s="19" t="str">
        <f t="shared" si="15"/>
        <v>2</v>
      </c>
      <c r="R14" s="17" t="s">
        <v>83</v>
      </c>
      <c r="S14" s="18" t="s">
        <v>83</v>
      </c>
      <c r="T14" s="19" t="str">
        <f t="shared" si="16"/>
        <v>3</v>
      </c>
      <c r="U14" s="17" t="s">
        <v>83</v>
      </c>
      <c r="V14" s="18" t="s">
        <v>12</v>
      </c>
      <c r="W14" s="57">
        <f t="shared" si="17"/>
        <v>20</v>
      </c>
      <c r="X14" s="17" t="s">
        <v>83</v>
      </c>
      <c r="Y14" s="18" t="s">
        <v>2</v>
      </c>
      <c r="Z14" s="19" t="str">
        <f t="shared" si="18"/>
        <v>3</v>
      </c>
      <c r="AA14" s="17" t="s">
        <v>83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83</v>
      </c>
      <c r="E15" s="19" t="str">
        <f t="shared" si="11"/>
        <v>3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12</v>
      </c>
      <c r="M15" s="18" t="s">
        <v>84</v>
      </c>
      <c r="N15" s="19">
        <f t="shared" si="14"/>
        <v>0</v>
      </c>
      <c r="O15" s="17" t="s">
        <v>12</v>
      </c>
      <c r="P15" s="18" t="s">
        <v>84</v>
      </c>
      <c r="Q15" s="19" t="str">
        <f t="shared" si="15"/>
        <v>5</v>
      </c>
      <c r="R15" s="17" t="s">
        <v>83</v>
      </c>
      <c r="S15" s="18" t="s">
        <v>12</v>
      </c>
      <c r="T15" s="19">
        <f t="shared" si="16"/>
        <v>0</v>
      </c>
      <c r="U15" s="17" t="s">
        <v>84</v>
      </c>
      <c r="V15" s="18" t="s">
        <v>12</v>
      </c>
      <c r="W15" s="57">
        <f t="shared" si="17"/>
        <v>8</v>
      </c>
      <c r="X15" s="17" t="s">
        <v>83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83</v>
      </c>
      <c r="M16" s="18" t="s">
        <v>12</v>
      </c>
      <c r="N16" s="19" t="str">
        <f t="shared" si="14"/>
        <v>2</v>
      </c>
      <c r="O16" s="17" t="s">
        <v>83</v>
      </c>
      <c r="P16" s="18" t="s">
        <v>83</v>
      </c>
      <c r="Q16" s="19">
        <f t="shared" si="15"/>
        <v>0</v>
      </c>
      <c r="R16" s="17" t="s">
        <v>83</v>
      </c>
      <c r="S16" s="18" t="s">
        <v>12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20</v>
      </c>
      <c r="X16" s="17" t="s">
        <v>84</v>
      </c>
      <c r="Y16" s="18" t="s">
        <v>2</v>
      </c>
      <c r="Z16" s="19" t="str">
        <f t="shared" si="18"/>
        <v>2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83</v>
      </c>
      <c r="E17" s="19" t="str">
        <f t="shared" si="11"/>
        <v>3</v>
      </c>
      <c r="F17" s="17" t="s">
        <v>2</v>
      </c>
      <c r="G17" s="18" t="s">
        <v>84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84</v>
      </c>
      <c r="N17" s="19">
        <f t="shared" si="14"/>
        <v>0</v>
      </c>
      <c r="O17" s="17" t="s">
        <v>12</v>
      </c>
      <c r="P17" s="18" t="s">
        <v>84</v>
      </c>
      <c r="Q17" s="19" t="str">
        <f t="shared" si="15"/>
        <v>5</v>
      </c>
      <c r="R17" s="17" t="s">
        <v>83</v>
      </c>
      <c r="S17" s="18" t="s">
        <v>84</v>
      </c>
      <c r="T17" s="19">
        <f t="shared" si="16"/>
        <v>0</v>
      </c>
      <c r="U17" s="17" t="s">
        <v>83</v>
      </c>
      <c r="V17" s="18" t="s">
        <v>12</v>
      </c>
      <c r="W17" s="57">
        <f t="shared" si="17"/>
        <v>20</v>
      </c>
      <c r="X17" s="17" t="s">
        <v>84</v>
      </c>
      <c r="Y17" s="18" t="s">
        <v>84</v>
      </c>
      <c r="Z17" s="19">
        <f t="shared" si="18"/>
        <v>0</v>
      </c>
      <c r="AA17" s="17" t="s">
        <v>84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84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84</v>
      </c>
      <c r="J18" s="18" t="s">
        <v>83</v>
      </c>
      <c r="K18" s="19" t="str">
        <f t="shared" si="13"/>
        <v>2</v>
      </c>
      <c r="L18" s="17" t="s">
        <v>12</v>
      </c>
      <c r="M18" s="18" t="s">
        <v>84</v>
      </c>
      <c r="N18" s="19">
        <f t="shared" si="14"/>
        <v>0</v>
      </c>
      <c r="O18" s="17" t="s">
        <v>83</v>
      </c>
      <c r="P18" s="18" t="s">
        <v>84</v>
      </c>
      <c r="Q18" s="19" t="str">
        <f t="shared" si="15"/>
        <v>2</v>
      </c>
      <c r="R18" s="17" t="s">
        <v>83</v>
      </c>
      <c r="S18" s="18" t="s">
        <v>84</v>
      </c>
      <c r="T18" s="19">
        <f t="shared" si="16"/>
        <v>0</v>
      </c>
      <c r="U18" s="17" t="s">
        <v>83</v>
      </c>
      <c r="V18" s="18" t="s">
        <v>12</v>
      </c>
      <c r="W18" s="57">
        <f t="shared" si="17"/>
        <v>20</v>
      </c>
      <c r="X18" s="17" t="s">
        <v>83</v>
      </c>
      <c r="Y18" s="18" t="s">
        <v>12</v>
      </c>
      <c r="Z18" s="19" t="str">
        <f t="shared" si="18"/>
        <v>2</v>
      </c>
      <c r="AA18" s="17" t="s">
        <v>84</v>
      </c>
      <c r="AB18" s="18" t="s">
        <v>83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84</v>
      </c>
      <c r="E20" s="19" t="str">
        <f t="shared" si="11"/>
        <v>5</v>
      </c>
      <c r="F20" s="17" t="s">
        <v>2</v>
      </c>
      <c r="G20" s="18" t="s">
        <v>83</v>
      </c>
      <c r="H20" s="19">
        <f t="shared" si="12"/>
        <v>0</v>
      </c>
      <c r="I20" s="17" t="s">
        <v>83</v>
      </c>
      <c r="J20" s="18" t="s">
        <v>83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83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12</v>
      </c>
      <c r="X20" s="17" t="s">
        <v>83</v>
      </c>
      <c r="Y20" s="18" t="s">
        <v>2</v>
      </c>
      <c r="Z20" s="19" t="str">
        <f t="shared" si="18"/>
        <v>3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12</v>
      </c>
      <c r="G21" s="18" t="s">
        <v>84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12</v>
      </c>
      <c r="P21" s="18" t="s">
        <v>83</v>
      </c>
      <c r="Q21" s="19" t="str">
        <f t="shared" si="15"/>
        <v>2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12</v>
      </c>
      <c r="W21" s="57">
        <f t="shared" si="17"/>
        <v>20</v>
      </c>
      <c r="X21" s="17" t="s">
        <v>83</v>
      </c>
      <c r="Y21" s="18" t="s">
        <v>12</v>
      </c>
      <c r="Z21" s="19" t="str">
        <f t="shared" si="18"/>
        <v>2</v>
      </c>
      <c r="AA21" s="17" t="s">
        <v>83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84</v>
      </c>
      <c r="E22" s="19" t="str">
        <f t="shared" si="11"/>
        <v>5</v>
      </c>
      <c r="F22" s="17" t="s">
        <v>12</v>
      </c>
      <c r="G22" s="18" t="s">
        <v>84</v>
      </c>
      <c r="H22" s="19">
        <f t="shared" si="12"/>
        <v>0</v>
      </c>
      <c r="I22" s="17" t="s">
        <v>83</v>
      </c>
      <c r="J22" s="18" t="s">
        <v>83</v>
      </c>
      <c r="K22" s="19">
        <f t="shared" si="13"/>
        <v>0</v>
      </c>
      <c r="L22" s="17" t="s">
        <v>12</v>
      </c>
      <c r="M22" s="18" t="s">
        <v>84</v>
      </c>
      <c r="N22" s="19">
        <f t="shared" si="14"/>
        <v>0</v>
      </c>
      <c r="O22" s="17" t="s">
        <v>2</v>
      </c>
      <c r="P22" s="18" t="s">
        <v>84</v>
      </c>
      <c r="Q22" s="19" t="str">
        <f t="shared" si="15"/>
        <v>2</v>
      </c>
      <c r="R22" s="17" t="s">
        <v>83</v>
      </c>
      <c r="S22" s="18" t="s">
        <v>83</v>
      </c>
      <c r="T22" s="19" t="str">
        <f t="shared" si="16"/>
        <v>3</v>
      </c>
      <c r="U22" s="17" t="s">
        <v>83</v>
      </c>
      <c r="V22" s="18" t="s">
        <v>2</v>
      </c>
      <c r="W22" s="57">
        <f t="shared" si="17"/>
        <v>8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83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58" t="str">
        <f>'11.Spieltag'!B23</f>
        <v>Thomas Bülles</v>
      </c>
      <c r="C23" s="17" t="s">
        <v>86</v>
      </c>
      <c r="D23" s="18" t="s">
        <v>12</v>
      </c>
      <c r="E23" s="19" t="str">
        <f t="shared" si="11"/>
        <v>3</v>
      </c>
      <c r="F23" s="17" t="s">
        <v>2</v>
      </c>
      <c r="G23" s="18" t="s">
        <v>83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84</v>
      </c>
      <c r="Q23" s="19" t="str">
        <f t="shared" si="15"/>
        <v>2</v>
      </c>
      <c r="R23" s="17" t="s">
        <v>83</v>
      </c>
      <c r="S23" s="18" t="s">
        <v>2</v>
      </c>
      <c r="T23" s="19">
        <f t="shared" si="16"/>
        <v>0</v>
      </c>
      <c r="U23" s="17" t="s">
        <v>83</v>
      </c>
      <c r="V23" s="18" t="s">
        <v>2</v>
      </c>
      <c r="W23" s="5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84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83</v>
      </c>
      <c r="E24" s="19" t="str">
        <f t="shared" si="11"/>
        <v>3</v>
      </c>
      <c r="F24" s="17" t="s">
        <v>2</v>
      </c>
      <c r="G24" s="18" t="s">
        <v>83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12</v>
      </c>
      <c r="M24" s="18" t="s">
        <v>84</v>
      </c>
      <c r="N24" s="19">
        <f t="shared" si="14"/>
        <v>0</v>
      </c>
      <c r="O24" s="17" t="s">
        <v>12</v>
      </c>
      <c r="P24" s="18" t="s">
        <v>83</v>
      </c>
      <c r="Q24" s="19" t="str">
        <f t="shared" si="15"/>
        <v>2</v>
      </c>
      <c r="R24" s="17" t="s">
        <v>83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20</v>
      </c>
      <c r="X24" s="17" t="s">
        <v>83</v>
      </c>
      <c r="Y24" s="18" t="s">
        <v>2</v>
      </c>
      <c r="Z24" s="19" t="str">
        <f t="shared" si="18"/>
        <v>3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F4 I4 R4 U4 AA4 O6 U6">
    <cfRule type="cellIs" dxfId="115" priority="2" operator="equal">
      <formula>"Schalke 04"</formula>
    </cfRule>
  </conditionalFormatting>
  <conditionalFormatting sqref="L4 O4 X4 C6 F6 I6 L6 R6 X6 AA6">
    <cfRule type="cellIs" dxfId="114" priority="3" operator="equal">
      <formula>"Schalke 04"</formula>
    </cfRule>
  </conditionalFormatting>
  <conditionalFormatting sqref="AG1:AG26 AG28:AG1048576">
    <cfRule type="top10" dxfId="113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8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27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72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74</v>
      </c>
      <c r="L6" s="16" t="s">
        <v>78</v>
      </c>
      <c r="O6" s="16" t="s">
        <v>67</v>
      </c>
      <c r="R6" s="16" t="s">
        <v>77</v>
      </c>
      <c r="U6" s="16" t="s">
        <v>68</v>
      </c>
      <c r="X6" s="16" t="s">
        <v>82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12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86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86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Delze1312</v>
      </c>
      <c r="C9" s="17" t="s">
        <v>2</v>
      </c>
      <c r="D9" s="18" t="s">
        <v>83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84</v>
      </c>
      <c r="H10" s="19">
        <f t="shared" si="13"/>
        <v>0</v>
      </c>
      <c r="I10" s="17" t="s">
        <v>12</v>
      </c>
      <c r="J10" s="18" t="s">
        <v>83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2</v>
      </c>
      <c r="Q10" s="19">
        <f t="shared" si="16"/>
        <v>0</v>
      </c>
      <c r="R10" s="17" t="s">
        <v>84</v>
      </c>
      <c r="S10" s="18" t="s">
        <v>84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53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83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83</v>
      </c>
      <c r="T11" s="19">
        <f t="shared" si="17"/>
        <v>0</v>
      </c>
      <c r="U11" s="17" t="s">
        <v>12</v>
      </c>
      <c r="V11" s="18" t="s">
        <v>84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12</v>
      </c>
      <c r="AB11" s="18" t="s">
        <v>83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83</v>
      </c>
      <c r="Y12" s="18" t="s">
        <v>83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58" t="str">
        <f>'12.Spieltag'!B13</f>
        <v>Lola04</v>
      </c>
      <c r="C13" s="17" t="s">
        <v>12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>
        <f t="shared" si="13"/>
        <v>0</v>
      </c>
      <c r="I13" s="17" t="s">
        <v>2</v>
      </c>
      <c r="J13" s="18" t="s">
        <v>83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83</v>
      </c>
      <c r="P13" s="18" t="s">
        <v>12</v>
      </c>
      <c r="Q13" s="19">
        <f t="shared" si="16"/>
        <v>0</v>
      </c>
      <c r="R13" s="17" t="s">
        <v>12</v>
      </c>
      <c r="S13" s="18" t="s">
        <v>83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83</v>
      </c>
      <c r="Y13" s="18" t="s">
        <v>83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83</v>
      </c>
      <c r="E14" s="19">
        <f t="shared" si="12"/>
        <v>0</v>
      </c>
      <c r="F14" s="17" t="s">
        <v>12</v>
      </c>
      <c r="G14" s="18" t="s">
        <v>84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83</v>
      </c>
      <c r="T14" s="19">
        <f t="shared" si="17"/>
        <v>0</v>
      </c>
      <c r="U14" s="17" t="s">
        <v>83</v>
      </c>
      <c r="V14" s="18" t="s">
        <v>83</v>
      </c>
      <c r="W14" s="19">
        <f t="shared" si="18"/>
        <v>0</v>
      </c>
      <c r="X14" s="17" t="s">
        <v>83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>
        <f t="shared" si="13"/>
        <v>0</v>
      </c>
      <c r="I15" s="17" t="s">
        <v>12</v>
      </c>
      <c r="J15" s="18" t="s">
        <v>83</v>
      </c>
      <c r="K15" s="19">
        <f t="shared" si="14"/>
        <v>0</v>
      </c>
      <c r="L15" s="17" t="s">
        <v>12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84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 t="str">
        <f t="shared" si="19"/>
        <v>3</v>
      </c>
      <c r="AA15" s="17" t="s">
        <v>84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84</v>
      </c>
      <c r="E17" s="19">
        <f t="shared" si="12"/>
        <v>0</v>
      </c>
      <c r="F17" s="17" t="s">
        <v>83</v>
      </c>
      <c r="G17" s="18" t="s">
        <v>83</v>
      </c>
      <c r="H17" s="19" t="str">
        <f t="shared" si="13"/>
        <v>3</v>
      </c>
      <c r="I17" s="17" t="s">
        <v>12</v>
      </c>
      <c r="J17" s="18" t="s">
        <v>83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86</v>
      </c>
      <c r="W17" s="19">
        <f t="shared" si="18"/>
        <v>0</v>
      </c>
      <c r="X17" s="17" t="s">
        <v>83</v>
      </c>
      <c r="Y17" s="18" t="s">
        <v>83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12</v>
      </c>
      <c r="G18" s="18" t="s">
        <v>84</v>
      </c>
      <c r="H18" s="19">
        <f t="shared" si="13"/>
        <v>0</v>
      </c>
      <c r="I18" s="17" t="s">
        <v>83</v>
      </c>
      <c r="J18" s="18" t="s">
        <v>83</v>
      </c>
      <c r="K18" s="19" t="str">
        <f t="shared" si="14"/>
        <v>3</v>
      </c>
      <c r="L18" s="17" t="s">
        <v>83</v>
      </c>
      <c r="M18" s="18" t="s">
        <v>12</v>
      </c>
      <c r="N18" s="19" t="str">
        <f t="shared" si="15"/>
        <v>2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12</v>
      </c>
      <c r="T18" s="19" t="str">
        <f t="shared" si="17"/>
        <v>5</v>
      </c>
      <c r="U18" s="17" t="s">
        <v>84</v>
      </c>
      <c r="V18" s="18" t="s">
        <v>12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83</v>
      </c>
      <c r="G20" s="18" t="s">
        <v>84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2</v>
      </c>
      <c r="O20" s="17" t="s">
        <v>83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 t="str">
        <f t="shared" si="17"/>
        <v>3</v>
      </c>
      <c r="U20" s="17" t="s">
        <v>83</v>
      </c>
      <c r="V20" s="18" t="s">
        <v>83</v>
      </c>
      <c r="W20" s="19">
        <f t="shared" si="18"/>
        <v>0</v>
      </c>
      <c r="X20" s="17" t="s">
        <v>84</v>
      </c>
      <c r="Y20" s="18" t="s">
        <v>12</v>
      </c>
      <c r="Z20" s="19">
        <f t="shared" si="19"/>
        <v>0</v>
      </c>
      <c r="AA20" s="17" t="s">
        <v>84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83</v>
      </c>
      <c r="M21" s="18" t="s">
        <v>84</v>
      </c>
      <c r="N21" s="19">
        <f t="shared" si="15"/>
        <v>0</v>
      </c>
      <c r="O21" s="17" t="s">
        <v>83</v>
      </c>
      <c r="P21" s="18" t="s">
        <v>83</v>
      </c>
      <c r="Q21" s="19">
        <f t="shared" si="16"/>
        <v>0</v>
      </c>
      <c r="R21" s="17" t="s">
        <v>83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83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83</v>
      </c>
      <c r="E22" s="19">
        <f t="shared" si="12"/>
        <v>0</v>
      </c>
      <c r="F22" s="17" t="s">
        <v>12</v>
      </c>
      <c r="G22" s="18" t="s">
        <v>83</v>
      </c>
      <c r="H22" s="19">
        <f t="shared" si="13"/>
        <v>0</v>
      </c>
      <c r="I22" s="17" t="s">
        <v>83</v>
      </c>
      <c r="J22" s="18" t="s">
        <v>83</v>
      </c>
      <c r="K22" s="19" t="str">
        <f t="shared" si="14"/>
        <v>3</v>
      </c>
      <c r="L22" s="17" t="s">
        <v>12</v>
      </c>
      <c r="M22" s="18" t="s">
        <v>84</v>
      </c>
      <c r="N22" s="19">
        <f t="shared" si="15"/>
        <v>0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83</v>
      </c>
      <c r="T22" s="19">
        <f t="shared" si="17"/>
        <v>0</v>
      </c>
      <c r="U22" s="17" t="s">
        <v>83</v>
      </c>
      <c r="V22" s="18" t="s">
        <v>83</v>
      </c>
      <c r="W22" s="19">
        <f t="shared" si="18"/>
        <v>0</v>
      </c>
      <c r="X22" s="17" t="s">
        <v>83</v>
      </c>
      <c r="Y22" s="18" t="s">
        <v>12</v>
      </c>
      <c r="Z22" s="19">
        <f t="shared" si="19"/>
        <v>0</v>
      </c>
      <c r="AA22" s="17" t="s">
        <v>84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'12.Spieltag'!B23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12</v>
      </c>
      <c r="H23" s="19">
        <f t="shared" si="13"/>
        <v>0</v>
      </c>
      <c r="I23" s="17" t="s">
        <v>12</v>
      </c>
      <c r="J23" s="18" t="s">
        <v>84</v>
      </c>
      <c r="K23" s="19">
        <f t="shared" si="14"/>
        <v>0</v>
      </c>
      <c r="L23" s="17" t="s">
        <v>83</v>
      </c>
      <c r="M23" s="18" t="s">
        <v>84</v>
      </c>
      <c r="N23" s="19">
        <f t="shared" si="15"/>
        <v>0</v>
      </c>
      <c r="O23" s="17" t="s">
        <v>12</v>
      </c>
      <c r="P23" s="18" t="s">
        <v>83</v>
      </c>
      <c r="Q23" s="19" t="str">
        <f t="shared" si="16"/>
        <v>2</v>
      </c>
      <c r="R23" s="17" t="s">
        <v>12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 t="str">
        <f t="shared" si="19"/>
        <v>3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83</v>
      </c>
      <c r="E24" s="19">
        <f t="shared" si="12"/>
        <v>0</v>
      </c>
      <c r="F24" s="17" t="s">
        <v>12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2</v>
      </c>
      <c r="O24" s="17" t="s">
        <v>83</v>
      </c>
      <c r="P24" s="18" t="s">
        <v>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12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2" priority="6">
      <formula>($AG8&gt;40)</formula>
    </cfRule>
  </conditionalFormatting>
  <conditionalFormatting sqref="C4 I4 L4 O4 R4 U4 X4 AA4 C6 I6 O6 U6 X6 AA6">
    <cfRule type="cellIs" dxfId="111" priority="3" operator="equal">
      <formula>"Schalke 04"</formula>
    </cfRule>
  </conditionalFormatting>
  <conditionalFormatting sqref="F4 F6 L6 R6">
    <cfRule type="cellIs" dxfId="110" priority="2" operator="equal">
      <formula>"Schalke 04"</formula>
    </cfRule>
  </conditionalFormatting>
  <conditionalFormatting sqref="AG1:AG26 AG28:AG1048576">
    <cfRule type="top10" dxfId="109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26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76</v>
      </c>
      <c r="U4" s="16" t="s">
        <v>77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11</v>
      </c>
      <c r="I6" s="16" t="s">
        <v>78</v>
      </c>
      <c r="L6" s="16" t="s">
        <v>72</v>
      </c>
      <c r="O6" s="16" t="s">
        <v>62</v>
      </c>
      <c r="R6" s="16" t="s">
        <v>80</v>
      </c>
      <c r="U6" s="16" t="s">
        <v>69</v>
      </c>
      <c r="X6" s="16" t="s">
        <v>70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13</v>
      </c>
      <c r="G7" s="49" t="s">
        <v>2</v>
      </c>
      <c r="H7" s="50" t="s">
        <v>1</v>
      </c>
      <c r="I7" s="49" t="s">
        <v>86</v>
      </c>
      <c r="J7" s="49" t="s">
        <v>83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84</v>
      </c>
      <c r="T7" s="50" t="s">
        <v>1</v>
      </c>
      <c r="U7" s="49" t="s">
        <v>12</v>
      </c>
      <c r="V7" s="49" t="s">
        <v>2</v>
      </c>
      <c r="W7" s="50" t="s">
        <v>1</v>
      </c>
      <c r="X7" s="49" t="s">
        <v>86</v>
      </c>
      <c r="Y7" s="49" t="s">
        <v>83</v>
      </c>
      <c r="Z7" s="50" t="s">
        <v>1</v>
      </c>
      <c r="AA7" s="49" t="s">
        <v>84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84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84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83</v>
      </c>
      <c r="D10" s="18" t="s">
        <v>83</v>
      </c>
      <c r="E10" s="19">
        <f t="shared" si="12"/>
        <v>0</v>
      </c>
      <c r="F10" s="17" t="s">
        <v>12</v>
      </c>
      <c r="G10" s="18" t="s">
        <v>83</v>
      </c>
      <c r="H10" s="19" t="str">
        <f t="shared" si="13"/>
        <v>2</v>
      </c>
      <c r="I10" s="17" t="s">
        <v>83</v>
      </c>
      <c r="J10" s="18" t="s">
        <v>2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12</v>
      </c>
      <c r="Q10" s="19">
        <f t="shared" si="16"/>
        <v>0</v>
      </c>
      <c r="R10" s="17" t="s">
        <v>12</v>
      </c>
      <c r="S10" s="18" t="s">
        <v>83</v>
      </c>
      <c r="T10" s="19" t="str">
        <f t="shared" si="17"/>
        <v>2</v>
      </c>
      <c r="U10" s="17" t="s">
        <v>83</v>
      </c>
      <c r="V10" s="18" t="s">
        <v>12</v>
      </c>
      <c r="W10" s="19" t="str">
        <f t="shared" si="18"/>
        <v>3</v>
      </c>
      <c r="X10" s="17" t="s">
        <v>83</v>
      </c>
      <c r="Y10" s="18" t="s">
        <v>12</v>
      </c>
      <c r="Z10" s="19">
        <f t="shared" si="19"/>
        <v>0</v>
      </c>
      <c r="AA10" s="17" t="s">
        <v>83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84</v>
      </c>
      <c r="E11" s="19" t="str">
        <f t="shared" si="12"/>
        <v>2</v>
      </c>
      <c r="F11" s="17" t="s">
        <v>83</v>
      </c>
      <c r="G11" s="18" t="s">
        <v>12</v>
      </c>
      <c r="H11" s="19">
        <f t="shared" si="13"/>
        <v>0</v>
      </c>
      <c r="I11" s="17" t="s">
        <v>12</v>
      </c>
      <c r="J11" s="18" t="s">
        <v>83</v>
      </c>
      <c r="K11" s="19" t="str">
        <f t="shared" si="14"/>
        <v>2</v>
      </c>
      <c r="L11" s="17" t="s">
        <v>83</v>
      </c>
      <c r="M11" s="18" t="s">
        <v>12</v>
      </c>
      <c r="N11" s="19" t="str">
        <f t="shared" si="15"/>
        <v>2</v>
      </c>
      <c r="O11" s="17" t="s">
        <v>84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>
        <f t="shared" si="17"/>
        <v>0</v>
      </c>
      <c r="U11" s="17" t="s">
        <v>83</v>
      </c>
      <c r="V11" s="18" t="s">
        <v>2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83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84</v>
      </c>
      <c r="E12" s="19" t="str">
        <f t="shared" si="12"/>
        <v>2</v>
      </c>
      <c r="F12" s="17" t="s">
        <v>84</v>
      </c>
      <c r="G12" s="18" t="s">
        <v>83</v>
      </c>
      <c r="H12" s="19">
        <f t="shared" si="13"/>
        <v>0</v>
      </c>
      <c r="I12" s="17" t="s">
        <v>83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83</v>
      </c>
      <c r="T12" s="19" t="str">
        <f t="shared" si="17"/>
        <v>2</v>
      </c>
      <c r="U12" s="17" t="s">
        <v>83</v>
      </c>
      <c r="V12" s="18" t="s">
        <v>2</v>
      </c>
      <c r="W12" s="19" t="str">
        <f t="shared" si="18"/>
        <v>2</v>
      </c>
      <c r="X12" s="17" t="s">
        <v>12</v>
      </c>
      <c r="Y12" s="18" t="s">
        <v>83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83</v>
      </c>
      <c r="G13" s="18" t="s">
        <v>12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83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84</v>
      </c>
      <c r="S13" s="18" t="s">
        <v>84</v>
      </c>
      <c r="T13" s="19">
        <f t="shared" si="17"/>
        <v>0</v>
      </c>
      <c r="U13" s="17" t="s">
        <v>83</v>
      </c>
      <c r="V13" s="18" t="s">
        <v>86</v>
      </c>
      <c r="W13" s="19" t="str">
        <f t="shared" si="18"/>
        <v>2</v>
      </c>
      <c r="X13" s="17" t="s">
        <v>2</v>
      </c>
      <c r="Y13" s="18" t="s">
        <v>84</v>
      </c>
      <c r="Z13" s="19" t="str">
        <f t="shared" si="19"/>
        <v>3</v>
      </c>
      <c r="AA13" s="17" t="s">
        <v>12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83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83</v>
      </c>
      <c r="Q14" s="19">
        <f t="shared" si="16"/>
        <v>0</v>
      </c>
      <c r="R14" s="17" t="s">
        <v>83</v>
      </c>
      <c r="S14" s="18" t="s">
        <v>83</v>
      </c>
      <c r="T14" s="19">
        <f t="shared" si="17"/>
        <v>0</v>
      </c>
      <c r="U14" s="17" t="s">
        <v>83</v>
      </c>
      <c r="V14" s="18" t="s">
        <v>12</v>
      </c>
      <c r="W14" s="19" t="str">
        <f t="shared" si="18"/>
        <v>3</v>
      </c>
      <c r="X14" s="17" t="s">
        <v>83</v>
      </c>
      <c r="Y14" s="18" t="s">
        <v>84</v>
      </c>
      <c r="Z14" s="19" t="str">
        <f t="shared" si="19"/>
        <v>2</v>
      </c>
      <c r="AA14" s="17" t="s">
        <v>12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83</v>
      </c>
      <c r="G15" s="18" t="s">
        <v>2</v>
      </c>
      <c r="H15" s="19">
        <f t="shared" si="13"/>
        <v>0</v>
      </c>
      <c r="I15" s="17" t="s">
        <v>83</v>
      </c>
      <c r="J15" s="18" t="s">
        <v>12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12</v>
      </c>
      <c r="P15" s="18" t="s">
        <v>84</v>
      </c>
      <c r="Q15" s="19">
        <f t="shared" si="16"/>
        <v>0</v>
      </c>
      <c r="R15" s="17" t="s">
        <v>83</v>
      </c>
      <c r="S15" s="18" t="s">
        <v>84</v>
      </c>
      <c r="T15" s="19" t="str">
        <f t="shared" si="17"/>
        <v>2</v>
      </c>
      <c r="U15" s="17" t="s">
        <v>84</v>
      </c>
      <c r="V15" s="18" t="s">
        <v>12</v>
      </c>
      <c r="W15" s="19" t="str">
        <f t="shared" si="18"/>
        <v>2</v>
      </c>
      <c r="X15" s="17" t="s">
        <v>12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86</v>
      </c>
      <c r="D17" s="18" t="s">
        <v>12</v>
      </c>
      <c r="E17" s="19" t="str">
        <f t="shared" si="12"/>
        <v>2</v>
      </c>
      <c r="F17" s="17" t="s">
        <v>84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83</v>
      </c>
      <c r="M17" s="18" t="s">
        <v>83</v>
      </c>
      <c r="N17" s="19">
        <f t="shared" si="15"/>
        <v>0</v>
      </c>
      <c r="O17" s="17" t="s">
        <v>12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>
        <f t="shared" si="17"/>
        <v>0</v>
      </c>
      <c r="U17" s="17" t="s">
        <v>83</v>
      </c>
      <c r="V17" s="18" t="s">
        <v>12</v>
      </c>
      <c r="W17" s="19" t="str">
        <f t="shared" si="18"/>
        <v>3</v>
      </c>
      <c r="X17" s="17" t="s">
        <v>84</v>
      </c>
      <c r="Y17" s="18" t="s">
        <v>84</v>
      </c>
      <c r="Z17" s="19">
        <f t="shared" si="19"/>
        <v>0</v>
      </c>
      <c r="AA17" s="17" t="s">
        <v>12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84</v>
      </c>
      <c r="E18" s="19" t="str">
        <f t="shared" si="12"/>
        <v>2</v>
      </c>
      <c r="F18" s="17" t="s">
        <v>83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>
        <f t="shared" si="14"/>
        <v>0</v>
      </c>
      <c r="L18" s="17" t="s">
        <v>12</v>
      </c>
      <c r="M18" s="18" t="s">
        <v>83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83</v>
      </c>
      <c r="T18" s="19">
        <f t="shared" si="17"/>
        <v>0</v>
      </c>
      <c r="U18" s="17" t="s">
        <v>83</v>
      </c>
      <c r="V18" s="18" t="s">
        <v>83</v>
      </c>
      <c r="W18" s="19">
        <f t="shared" si="18"/>
        <v>0</v>
      </c>
      <c r="X18" s="17" t="s">
        <v>84</v>
      </c>
      <c r="Y18" s="18" t="s">
        <v>83</v>
      </c>
      <c r="Z18" s="19">
        <f t="shared" si="19"/>
        <v>0</v>
      </c>
      <c r="AA18" s="17" t="s">
        <v>84</v>
      </c>
      <c r="AB18" s="18" t="s">
        <v>83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83</v>
      </c>
      <c r="D20" s="18" t="s">
        <v>84</v>
      </c>
      <c r="E20" s="19" t="str">
        <f t="shared" si="12"/>
        <v>3</v>
      </c>
      <c r="F20" s="17" t="s">
        <v>84</v>
      </c>
      <c r="G20" s="18" t="s">
        <v>12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 t="str">
        <f t="shared" si="15"/>
        <v>2</v>
      </c>
      <c r="O20" s="17" t="s">
        <v>12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84</v>
      </c>
      <c r="V20" s="18" t="s">
        <v>83</v>
      </c>
      <c r="W20" s="19" t="str">
        <f t="shared" si="18"/>
        <v>3</v>
      </c>
      <c r="X20" s="17" t="s">
        <v>83</v>
      </c>
      <c r="Y20" s="18" t="s">
        <v>12</v>
      </c>
      <c r="Z20" s="19">
        <f t="shared" si="19"/>
        <v>0</v>
      </c>
      <c r="AA20" s="17" t="s">
        <v>83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83</v>
      </c>
      <c r="E21" s="19" t="str">
        <f t="shared" si="12"/>
        <v>2</v>
      </c>
      <c r="F21" s="17" t="s">
        <v>83</v>
      </c>
      <c r="G21" s="18" t="s">
        <v>12</v>
      </c>
      <c r="H21" s="19">
        <f t="shared" si="13"/>
        <v>0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83</v>
      </c>
      <c r="Q21" s="19" t="str">
        <f t="shared" si="16"/>
        <v>3</v>
      </c>
      <c r="R21" s="17" t="s">
        <v>83</v>
      </c>
      <c r="S21" s="18" t="s">
        <v>12</v>
      </c>
      <c r="T21" s="19">
        <f t="shared" si="17"/>
        <v>0</v>
      </c>
      <c r="U21" s="17" t="s">
        <v>83</v>
      </c>
      <c r="V21" s="18" t="s">
        <v>12</v>
      </c>
      <c r="W21" s="19" t="str">
        <f t="shared" si="18"/>
        <v>3</v>
      </c>
      <c r="X21" s="17" t="s">
        <v>12</v>
      </c>
      <c r="Y21" s="18" t="s">
        <v>83</v>
      </c>
      <c r="Z21" s="19" t="str">
        <f t="shared" si="19"/>
        <v>2</v>
      </c>
      <c r="AA21" s="17" t="s">
        <v>83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84</v>
      </c>
      <c r="E22" s="19" t="str">
        <f t="shared" si="12"/>
        <v>2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12</v>
      </c>
      <c r="M22" s="18" t="s">
        <v>84</v>
      </c>
      <c r="N22" s="19">
        <f t="shared" si="15"/>
        <v>0</v>
      </c>
      <c r="O22" s="17" t="s">
        <v>12</v>
      </c>
      <c r="P22" s="18" t="s">
        <v>84</v>
      </c>
      <c r="Q22" s="19">
        <f t="shared" si="16"/>
        <v>0</v>
      </c>
      <c r="R22" s="17" t="s">
        <v>12</v>
      </c>
      <c r="S22" s="18" t="s">
        <v>84</v>
      </c>
      <c r="T22" s="19" t="str">
        <f t="shared" si="17"/>
        <v>5</v>
      </c>
      <c r="U22" s="17" t="s">
        <v>83</v>
      </c>
      <c r="V22" s="18" t="s">
        <v>83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2</v>
      </c>
      <c r="AA22" s="17" t="s">
        <v>83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2</v>
      </c>
      <c r="D23" s="18" t="s">
        <v>84</v>
      </c>
      <c r="E23" s="19" t="str">
        <f t="shared" si="12"/>
        <v>2</v>
      </c>
      <c r="F23" s="17" t="s">
        <v>83</v>
      </c>
      <c r="G23" s="18" t="s">
        <v>12</v>
      </c>
      <c r="H23" s="19">
        <f t="shared" si="13"/>
        <v>0</v>
      </c>
      <c r="I23" s="17" t="s">
        <v>83</v>
      </c>
      <c r="J23" s="18" t="s">
        <v>12</v>
      </c>
      <c r="K23" s="19">
        <f t="shared" si="14"/>
        <v>0</v>
      </c>
      <c r="L23" s="17" t="s">
        <v>2</v>
      </c>
      <c r="M23" s="18" t="s">
        <v>83</v>
      </c>
      <c r="N23" s="19">
        <f t="shared" si="15"/>
        <v>0</v>
      </c>
      <c r="O23" s="17" t="s">
        <v>83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83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83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2"/>
        <v>2</v>
      </c>
      <c r="F24" s="17" t="s">
        <v>86</v>
      </c>
      <c r="G24" s="18" t="s">
        <v>83</v>
      </c>
      <c r="H24" s="19" t="str">
        <f t="shared" si="13"/>
        <v>2</v>
      </c>
      <c r="I24" s="17" t="s">
        <v>83</v>
      </c>
      <c r="J24" s="18" t="s">
        <v>12</v>
      </c>
      <c r="K24" s="19">
        <f t="shared" si="14"/>
        <v>0</v>
      </c>
      <c r="L24" s="17" t="s">
        <v>12</v>
      </c>
      <c r="M24" s="18" t="s">
        <v>83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83</v>
      </c>
      <c r="V24" s="18" t="s">
        <v>2</v>
      </c>
      <c r="W24" s="19" t="str">
        <f t="shared" si="18"/>
        <v>2</v>
      </c>
      <c r="X24" s="17" t="s">
        <v>12</v>
      </c>
      <c r="Y24" s="18" t="s">
        <v>83</v>
      </c>
      <c r="Z24" s="19" t="str">
        <f t="shared" si="19"/>
        <v>2</v>
      </c>
      <c r="AA24" s="17" t="s">
        <v>83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7" priority="6">
      <formula>($AG8&gt;40)</formula>
    </cfRule>
  </conditionalFormatting>
  <conditionalFormatting sqref="C4 I4 O4 R4 U4 X4 AA4 C6 F6 I6 L6 O6 R6 AA6">
    <cfRule type="cellIs" dxfId="106" priority="3" operator="equal">
      <formula>"Schalke 04"</formula>
    </cfRule>
  </conditionalFormatting>
  <conditionalFormatting sqref="F4 L4 U6 X6">
    <cfRule type="cellIs" dxfId="105" priority="2" operator="equal">
      <formula>"Schalke 04"</formula>
    </cfRule>
  </conditionalFormatting>
  <conditionalFormatting sqref="AG1:AG26 AG28:AG1048576">
    <cfRule type="top10" dxfId="104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3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28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71</v>
      </c>
      <c r="R4" s="16" t="s">
        <v>72</v>
      </c>
      <c r="U4" s="16" t="s">
        <v>75</v>
      </c>
      <c r="X4" s="16" t="s">
        <v>78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81</v>
      </c>
      <c r="I6" s="16" t="s">
        <v>67</v>
      </c>
      <c r="L6" s="16" t="s">
        <v>74</v>
      </c>
      <c r="O6" s="16" t="s">
        <v>77</v>
      </c>
      <c r="R6" s="16" t="s">
        <v>80</v>
      </c>
      <c r="U6" s="16" t="s">
        <v>73</v>
      </c>
      <c r="X6" s="16" t="s">
        <v>68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84</v>
      </c>
      <c r="E7" s="50" t="s">
        <v>1</v>
      </c>
      <c r="F7" s="49" t="s">
        <v>13</v>
      </c>
      <c r="G7" s="49" t="s">
        <v>83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2</v>
      </c>
      <c r="S7" s="49" t="s">
        <v>12</v>
      </c>
      <c r="T7" s="50" t="s">
        <v>1</v>
      </c>
      <c r="U7" s="49" t="s">
        <v>86</v>
      </c>
      <c r="V7" s="49" t="s">
        <v>83</v>
      </c>
      <c r="W7" s="50" t="s">
        <v>1</v>
      </c>
      <c r="X7" s="49" t="s">
        <v>84</v>
      </c>
      <c r="Y7" s="49" t="s">
        <v>13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83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83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83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83</v>
      </c>
      <c r="E10" s="57">
        <f t="shared" si="11"/>
        <v>8</v>
      </c>
      <c r="F10" s="17" t="s">
        <v>2</v>
      </c>
      <c r="G10" s="18" t="s">
        <v>83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3</v>
      </c>
      <c r="R10" s="17" t="s">
        <v>83</v>
      </c>
      <c r="S10" s="18" t="s">
        <v>84</v>
      </c>
      <c r="T10" s="19" t="str">
        <f t="shared" si="16"/>
        <v>3</v>
      </c>
      <c r="U10" s="17" t="s">
        <v>83</v>
      </c>
      <c r="V10" s="18" t="s">
        <v>12</v>
      </c>
      <c r="W10" s="19">
        <f t="shared" si="17"/>
        <v>0</v>
      </c>
      <c r="X10" s="17" t="s">
        <v>83</v>
      </c>
      <c r="Y10" s="18" t="s">
        <v>2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57">
        <f t="shared" si="11"/>
        <v>8</v>
      </c>
      <c r="F11" s="17" t="s">
        <v>12</v>
      </c>
      <c r="G11" s="18" t="s">
        <v>84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83</v>
      </c>
      <c r="T11" s="19" t="str">
        <f t="shared" si="16"/>
        <v>3</v>
      </c>
      <c r="U11" s="17" t="s">
        <v>83</v>
      </c>
      <c r="V11" s="18" t="s">
        <v>12</v>
      </c>
      <c r="W11" s="19">
        <f t="shared" si="17"/>
        <v>0</v>
      </c>
      <c r="X11" s="17" t="s">
        <v>84</v>
      </c>
      <c r="Y11" s="18" t="s">
        <v>83</v>
      </c>
      <c r="Z11" s="19" t="str">
        <f t="shared" si="18"/>
        <v>2</v>
      </c>
      <c r="AA11" s="17" t="s">
        <v>84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57">
        <f t="shared" si="11"/>
        <v>8</v>
      </c>
      <c r="F12" s="17" t="s">
        <v>2</v>
      </c>
      <c r="G12" s="18" t="s">
        <v>83</v>
      </c>
      <c r="H12" s="19" t="str">
        <f t="shared" si="12"/>
        <v>2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83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83</v>
      </c>
      <c r="Y12" s="18" t="s">
        <v>12</v>
      </c>
      <c r="Z12" s="19" t="str">
        <f t="shared" si="18"/>
        <v>2</v>
      </c>
      <c r="AA12" s="17" t="s">
        <v>83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13</v>
      </c>
      <c r="D13" s="18" t="s">
        <v>12</v>
      </c>
      <c r="E13" s="5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2</v>
      </c>
      <c r="M13" s="18" t="s">
        <v>83</v>
      </c>
      <c r="N13" s="19" t="str">
        <f t="shared" si="14"/>
        <v>2</v>
      </c>
      <c r="O13" s="17" t="s">
        <v>12</v>
      </c>
      <c r="P13" s="18" t="s">
        <v>84</v>
      </c>
      <c r="Q13" s="19">
        <f t="shared" si="15"/>
        <v>0</v>
      </c>
      <c r="R13" s="17" t="s">
        <v>2</v>
      </c>
      <c r="S13" s="18" t="s">
        <v>83</v>
      </c>
      <c r="T13" s="19" t="str">
        <f t="shared" si="16"/>
        <v>2</v>
      </c>
      <c r="U13" s="17" t="s">
        <v>83</v>
      </c>
      <c r="V13" s="18" t="s">
        <v>84</v>
      </c>
      <c r="W13" s="19" t="str">
        <f t="shared" si="17"/>
        <v>2</v>
      </c>
      <c r="X13" s="17" t="s">
        <v>12</v>
      </c>
      <c r="Y13" s="18" t="s">
        <v>84</v>
      </c>
      <c r="Z13" s="19">
        <f t="shared" si="18"/>
        <v>0</v>
      </c>
      <c r="AA13" s="17" t="s">
        <v>83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>
        <f t="shared" si="13"/>
        <v>0</v>
      </c>
      <c r="L14" s="17" t="s">
        <v>83</v>
      </c>
      <c r="M14" s="18" t="s">
        <v>83</v>
      </c>
      <c r="N14" s="19">
        <f t="shared" si="14"/>
        <v>0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84</v>
      </c>
      <c r="W14" s="19" t="str">
        <f t="shared" si="17"/>
        <v>2</v>
      </c>
      <c r="X14" s="17" t="s">
        <v>12</v>
      </c>
      <c r="Y14" s="18" t="s">
        <v>83</v>
      </c>
      <c r="Z14" s="19">
        <f t="shared" si="18"/>
        <v>0</v>
      </c>
      <c r="AA14" s="17" t="s">
        <v>83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84</v>
      </c>
      <c r="E15" s="57">
        <f t="shared" si="11"/>
        <v>8</v>
      </c>
      <c r="F15" s="17" t="s">
        <v>12</v>
      </c>
      <c r="G15" s="18" t="s">
        <v>84</v>
      </c>
      <c r="H15" s="19" t="str">
        <f t="shared" si="12"/>
        <v>2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 t="str">
        <f t="shared" si="17"/>
        <v>2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90</v>
      </c>
      <c r="D17" s="18" t="s">
        <v>13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84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83</v>
      </c>
      <c r="V17" s="18" t="s">
        <v>83</v>
      </c>
      <c r="W17" s="19">
        <f t="shared" si="17"/>
        <v>0</v>
      </c>
      <c r="X17" s="17" t="s">
        <v>12</v>
      </c>
      <c r="Y17" s="18" t="s">
        <v>83</v>
      </c>
      <c r="Z17" s="19">
        <f t="shared" si="18"/>
        <v>0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12</v>
      </c>
      <c r="Q18" s="19">
        <f t="shared" si="15"/>
        <v>0</v>
      </c>
      <c r="R18" s="17" t="s">
        <v>12</v>
      </c>
      <c r="S18" s="18" t="s">
        <v>84</v>
      </c>
      <c r="T18" s="19" t="str">
        <f t="shared" si="16"/>
        <v>2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83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57">
        <f t="shared" si="11"/>
        <v>8</v>
      </c>
      <c r="F20" s="17" t="s">
        <v>83</v>
      </c>
      <c r="G20" s="18" t="s">
        <v>83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>
        <f t="shared" si="14"/>
        <v>0</v>
      </c>
      <c r="O20" s="17" t="s">
        <v>83</v>
      </c>
      <c r="P20" s="18" t="s">
        <v>12</v>
      </c>
      <c r="Q20" s="19">
        <f t="shared" si="15"/>
        <v>0</v>
      </c>
      <c r="R20" s="17" t="s">
        <v>83</v>
      </c>
      <c r="S20" s="18" t="s">
        <v>84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83</v>
      </c>
      <c r="Z20" s="19">
        <f t="shared" si="18"/>
        <v>0</v>
      </c>
      <c r="AA20" s="17" t="s">
        <v>83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86</v>
      </c>
      <c r="D21" s="18" t="s">
        <v>83</v>
      </c>
      <c r="E21" s="57">
        <f t="shared" si="11"/>
        <v>8</v>
      </c>
      <c r="F21" s="17" t="s">
        <v>83</v>
      </c>
      <c r="G21" s="18" t="s">
        <v>12</v>
      </c>
      <c r="H21" s="19">
        <f t="shared" si="12"/>
        <v>0</v>
      </c>
      <c r="I21" s="17" t="s">
        <v>83</v>
      </c>
      <c r="J21" s="18" t="s">
        <v>83</v>
      </c>
      <c r="K21" s="19" t="str">
        <f t="shared" si="13"/>
        <v>3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3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1"/>
        <v>8</v>
      </c>
      <c r="F22" s="17" t="s">
        <v>12</v>
      </c>
      <c r="G22" s="18" t="s">
        <v>83</v>
      </c>
      <c r="H22" s="19" t="str">
        <f t="shared" si="12"/>
        <v>2</v>
      </c>
      <c r="I22" s="17" t="s">
        <v>83</v>
      </c>
      <c r="J22" s="18" t="s">
        <v>83</v>
      </c>
      <c r="K22" s="19" t="str">
        <f t="shared" si="13"/>
        <v>3</v>
      </c>
      <c r="L22" s="17" t="s">
        <v>84</v>
      </c>
      <c r="M22" s="18" t="s">
        <v>12</v>
      </c>
      <c r="N22" s="19">
        <f t="shared" si="14"/>
        <v>0</v>
      </c>
      <c r="O22" s="17" t="s">
        <v>12</v>
      </c>
      <c r="P22" s="18" t="s">
        <v>83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57">
        <f t="shared" si="11"/>
        <v>8</v>
      </c>
      <c r="F23" s="17" t="s">
        <v>83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 t="str">
        <f t="shared" si="14"/>
        <v>5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83</v>
      </c>
      <c r="V23" s="18" t="s">
        <v>84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57">
        <f t="shared" si="11"/>
        <v>8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83</v>
      </c>
      <c r="T24" s="19" t="str">
        <f t="shared" si="16"/>
        <v>3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2" priority="4">
      <formula>($AG8&gt;40)</formula>
    </cfRule>
  </conditionalFormatting>
  <conditionalFormatting sqref="C4 I4 L4 O4 U4 X4 F6 I6 L6 O6 R6 AA6">
    <cfRule type="cellIs" dxfId="101" priority="3" operator="equal">
      <formula>"Schalke 04"</formula>
    </cfRule>
  </conditionalFormatting>
  <conditionalFormatting sqref="F4 R4 AA4 C6 U6 X6">
    <cfRule type="cellIs" dxfId="100" priority="2" operator="equal">
      <formula>"Schalke 04"</formula>
    </cfRule>
  </conditionalFormatting>
  <conditionalFormatting sqref="AG1:AG26 AG28:AG1048576">
    <cfRule type="top10" dxfId="99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C2" s="13"/>
      <c r="F2" s="1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29</v>
      </c>
      <c r="B4" s="16"/>
      <c r="C4" s="16" t="s">
        <v>74</v>
      </c>
      <c r="F4" s="16" t="s">
        <v>80</v>
      </c>
      <c r="I4" s="16" t="s">
        <v>67</v>
      </c>
      <c r="L4" s="16" t="s">
        <v>73</v>
      </c>
      <c r="O4" s="16" t="s">
        <v>76</v>
      </c>
      <c r="R4" s="16" t="s">
        <v>82</v>
      </c>
      <c r="U4" s="16" t="s">
        <v>68</v>
      </c>
      <c r="X4" s="16" t="s">
        <v>77</v>
      </c>
      <c r="AA4" s="16" t="s">
        <v>81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79</v>
      </c>
      <c r="I6" s="16" t="s">
        <v>70</v>
      </c>
      <c r="L6" s="16" t="s">
        <v>62</v>
      </c>
      <c r="O6" s="16" t="s">
        <v>75</v>
      </c>
      <c r="R6" s="16" t="s">
        <v>69</v>
      </c>
      <c r="U6" s="16" t="s">
        <v>72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83</v>
      </c>
      <c r="M7" s="49" t="s">
        <v>12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83</v>
      </c>
      <c r="T7" s="50" t="s">
        <v>1</v>
      </c>
      <c r="U7" s="49" t="s">
        <v>84</v>
      </c>
      <c r="V7" s="49" t="s">
        <v>83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86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83</v>
      </c>
      <c r="D10" s="18" t="s">
        <v>83</v>
      </c>
      <c r="E10" s="19" t="str">
        <f t="shared" si="11"/>
        <v>3</v>
      </c>
      <c r="F10" s="17" t="s">
        <v>83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83</v>
      </c>
      <c r="M10" s="18" t="s">
        <v>84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5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83</v>
      </c>
      <c r="Y10" s="18" t="s">
        <v>83</v>
      </c>
      <c r="Z10" s="19">
        <f t="shared" si="18"/>
        <v>0</v>
      </c>
      <c r="AA10" s="17" t="s">
        <v>83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84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 t="str">
        <f t="shared" si="14"/>
        <v>5</v>
      </c>
      <c r="O11" s="17" t="s">
        <v>12</v>
      </c>
      <c r="P11" s="18" t="s">
        <v>83</v>
      </c>
      <c r="Q11" s="19">
        <f t="shared" si="15"/>
        <v>0</v>
      </c>
      <c r="R11" s="17" t="s">
        <v>83</v>
      </c>
      <c r="S11" s="18" t="s">
        <v>2</v>
      </c>
      <c r="T11" s="19">
        <f t="shared" si="16"/>
        <v>0</v>
      </c>
      <c r="U11" s="17" t="s">
        <v>83</v>
      </c>
      <c r="V11" s="18" t="s">
        <v>12</v>
      </c>
      <c r="W11" s="19" t="str">
        <f t="shared" si="17"/>
        <v>3</v>
      </c>
      <c r="X11" s="17" t="s">
        <v>83</v>
      </c>
      <c r="Y11" s="18" t="s">
        <v>12</v>
      </c>
      <c r="Z11" s="19">
        <f t="shared" si="18"/>
        <v>8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1"/>
        <v>0</v>
      </c>
      <c r="F12" s="17" t="s">
        <v>2</v>
      </c>
      <c r="G12" s="18" t="s">
        <v>83</v>
      </c>
      <c r="H12" s="19">
        <f t="shared" si="12"/>
        <v>0</v>
      </c>
      <c r="I12" s="17" t="s">
        <v>2</v>
      </c>
      <c r="J12" s="18" t="s">
        <v>83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8</v>
      </c>
      <c r="AA12" s="17" t="s">
        <v>83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 t="str">
        <f t="shared" si="14"/>
        <v>2</v>
      </c>
      <c r="O13" s="17" t="s">
        <v>83</v>
      </c>
      <c r="P13" s="18" t="s">
        <v>83</v>
      </c>
      <c r="Q13" s="19" t="str">
        <f t="shared" si="15"/>
        <v>5</v>
      </c>
      <c r="R13" s="17" t="s">
        <v>84</v>
      </c>
      <c r="S13" s="18" t="s">
        <v>2</v>
      </c>
      <c r="T13" s="19">
        <f t="shared" si="16"/>
        <v>0</v>
      </c>
      <c r="U13" s="17" t="s">
        <v>12</v>
      </c>
      <c r="V13" s="18" t="s">
        <v>83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2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83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12</v>
      </c>
      <c r="M15" s="18" t="s">
        <v>83</v>
      </c>
      <c r="N15" s="19">
        <f t="shared" si="14"/>
        <v>0</v>
      </c>
      <c r="O15" s="17" t="s">
        <v>12</v>
      </c>
      <c r="P15" s="18" t="s">
        <v>83</v>
      </c>
      <c r="Q15" s="19">
        <f t="shared" si="15"/>
        <v>0</v>
      </c>
      <c r="R15" s="17" t="s">
        <v>84</v>
      </c>
      <c r="S15" s="18" t="s">
        <v>12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84</v>
      </c>
      <c r="Y15" s="18" t="s">
        <v>12</v>
      </c>
      <c r="Z15" s="19">
        <f t="shared" si="18"/>
        <v>20</v>
      </c>
      <c r="AA15" s="17" t="s">
        <v>83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83</v>
      </c>
      <c r="E17" s="19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2</v>
      </c>
      <c r="J17" s="18" t="s">
        <v>83</v>
      </c>
      <c r="K17" s="19">
        <f t="shared" si="13"/>
        <v>0</v>
      </c>
      <c r="L17" s="17" t="s">
        <v>83</v>
      </c>
      <c r="M17" s="18" t="s">
        <v>83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84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83</v>
      </c>
      <c r="Y17" s="18" t="s">
        <v>2</v>
      </c>
      <c r="Z17" s="19">
        <f t="shared" si="18"/>
        <v>12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>
        <f t="shared" si="12"/>
        <v>0</v>
      </c>
      <c r="I20" s="17" t="s">
        <v>2</v>
      </c>
      <c r="J20" s="18" t="s">
        <v>84</v>
      </c>
      <c r="K20" s="19">
        <f t="shared" si="13"/>
        <v>0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19">
        <f t="shared" si="16"/>
        <v>0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83</v>
      </c>
      <c r="Z20" s="19">
        <f t="shared" si="18"/>
        <v>8</v>
      </c>
      <c r="AA20" s="17"/>
      <c r="AB20" s="18" t="s">
        <v>84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84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12</v>
      </c>
      <c r="Z21" s="19">
        <f t="shared" si="18"/>
        <v>8</v>
      </c>
      <c r="AA21" s="17" t="s">
        <v>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83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84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83</v>
      </c>
      <c r="M22" s="18" t="s">
        <v>83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84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83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83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83</v>
      </c>
      <c r="Y22" s="18" t="s">
        <v>2</v>
      </c>
      <c r="Z22" s="19">
        <f t="shared" si="18"/>
        <v>12</v>
      </c>
      <c r="AA22" s="17" t="s">
        <v>12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83</v>
      </c>
      <c r="S23" s="18" t="s">
        <v>12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84</v>
      </c>
      <c r="Y23" s="18" t="s">
        <v>83</v>
      </c>
      <c r="Z23" s="19">
        <f t="shared" si="18"/>
        <v>8</v>
      </c>
      <c r="AA23" s="17" t="s">
        <v>83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>
        <f t="shared" si="12"/>
        <v>0</v>
      </c>
      <c r="I24" s="17" t="s">
        <v>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5</v>
      </c>
      <c r="O24" s="17" t="s">
        <v>12</v>
      </c>
      <c r="P24" s="18" t="s">
        <v>83</v>
      </c>
      <c r="Q24" s="19">
        <f t="shared" si="15"/>
        <v>0</v>
      </c>
      <c r="R24" s="17" t="s">
        <v>83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83</v>
      </c>
      <c r="Y24" s="18" t="s">
        <v>12</v>
      </c>
      <c r="Z24" s="19">
        <f t="shared" si="18"/>
        <v>8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7" priority="9">
      <formula>($AG8&gt;40)</formula>
    </cfRule>
  </conditionalFormatting>
  <conditionalFormatting sqref="C4 F4 I4 L4 O4 R4 X4 AA4 C6 F6 I6 L6 O6 R6 U6 X6">
    <cfRule type="cellIs" dxfId="96" priority="3" operator="equal">
      <formula>"Schalke 04"</formula>
    </cfRule>
  </conditionalFormatting>
  <conditionalFormatting sqref="U4 AA6">
    <cfRule type="cellIs" dxfId="95" priority="2" operator="equal">
      <formula>"Schalke 04"</formula>
    </cfRule>
  </conditionalFormatting>
  <conditionalFormatting sqref="AG1:AG26 AG28:AG1048576">
    <cfRule type="top10" dxfId="94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3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U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30</v>
      </c>
      <c r="B4" s="16"/>
      <c r="C4" s="16" t="s">
        <v>11</v>
      </c>
      <c r="F4" s="16" t="s">
        <v>70</v>
      </c>
      <c r="I4" s="16" t="s">
        <v>62</v>
      </c>
      <c r="L4" s="16" t="s">
        <v>75</v>
      </c>
      <c r="O4" s="16" t="s">
        <v>78</v>
      </c>
      <c r="R4" s="16" t="s">
        <v>72</v>
      </c>
      <c r="U4" s="16" t="s">
        <v>69</v>
      </c>
      <c r="X4" s="16" t="s">
        <v>71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77</v>
      </c>
      <c r="I6" s="16" t="s">
        <v>82</v>
      </c>
      <c r="L6" s="16" t="s">
        <v>68</v>
      </c>
      <c r="O6" s="16" t="s">
        <v>67</v>
      </c>
      <c r="R6" s="16" t="s">
        <v>74</v>
      </c>
      <c r="U6" s="16" t="s">
        <v>80</v>
      </c>
      <c r="X6" s="16" t="s">
        <v>81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83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>
        <f t="shared" si="12"/>
        <v>0</v>
      </c>
      <c r="F10" s="17" t="s">
        <v>83</v>
      </c>
      <c r="G10" s="18" t="s">
        <v>84</v>
      </c>
      <c r="H10" s="19" t="str">
        <f t="shared" si="13"/>
        <v>2</v>
      </c>
      <c r="I10" s="17" t="s">
        <v>83</v>
      </c>
      <c r="J10" s="18" t="s">
        <v>84</v>
      </c>
      <c r="K10" s="19">
        <f t="shared" si="14"/>
        <v>0</v>
      </c>
      <c r="L10" s="17" t="s">
        <v>83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83</v>
      </c>
      <c r="S10" s="18" t="s">
        <v>83</v>
      </c>
      <c r="T10" s="19">
        <f t="shared" si="17"/>
        <v>0</v>
      </c>
      <c r="U10" s="17" t="s">
        <v>2</v>
      </c>
      <c r="V10" s="18" t="s">
        <v>83</v>
      </c>
      <c r="W10" s="19">
        <f t="shared" si="18"/>
        <v>0</v>
      </c>
      <c r="X10" s="17" t="s">
        <v>83</v>
      </c>
      <c r="Y10" s="18" t="s">
        <v>83</v>
      </c>
      <c r="Z10" s="19">
        <f t="shared" si="19"/>
        <v>0</v>
      </c>
      <c r="AA10" s="17" t="s">
        <v>84</v>
      </c>
      <c r="AB10" s="18" t="s">
        <v>84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 t="str">
        <f t="shared" si="13"/>
        <v>2</v>
      </c>
      <c r="I11" s="17" t="s">
        <v>12</v>
      </c>
      <c r="J11" s="18" t="s">
        <v>84</v>
      </c>
      <c r="K11" s="19">
        <f t="shared" si="14"/>
        <v>0</v>
      </c>
      <c r="L11" s="17" t="s">
        <v>83</v>
      </c>
      <c r="M11" s="18" t="s">
        <v>12</v>
      </c>
      <c r="N11" s="19" t="str">
        <f t="shared" si="15"/>
        <v>3</v>
      </c>
      <c r="O11" s="17" t="s">
        <v>12</v>
      </c>
      <c r="P11" s="18" t="s">
        <v>83</v>
      </c>
      <c r="Q11" s="19">
        <f t="shared" si="16"/>
        <v>0</v>
      </c>
      <c r="R11" s="17" t="s">
        <v>12</v>
      </c>
      <c r="S11" s="18" t="s">
        <v>83</v>
      </c>
      <c r="T11" s="19" t="str">
        <f t="shared" si="17"/>
        <v>2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12</v>
      </c>
      <c r="Z11" s="19">
        <f t="shared" si="19"/>
        <v>0</v>
      </c>
      <c r="AA11" s="17" t="s">
        <v>83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2"/>
        <v>0</v>
      </c>
      <c r="F12" s="17" t="s">
        <v>12</v>
      </c>
      <c r="G12" s="18" t="s">
        <v>83</v>
      </c>
      <c r="H12" s="19" t="str">
        <f t="shared" si="13"/>
        <v>2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83</v>
      </c>
      <c r="W12" s="19">
        <f t="shared" si="18"/>
        <v>0</v>
      </c>
      <c r="X12" s="17" t="s">
        <v>12</v>
      </c>
      <c r="Y12" s="18" t="s">
        <v>83</v>
      </c>
      <c r="Z12" s="19" t="str">
        <f t="shared" si="19"/>
        <v>3</v>
      </c>
      <c r="AA12" s="17" t="s">
        <v>83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 t="str">
        <f t="shared" si="13"/>
        <v>2</v>
      </c>
      <c r="I13" s="17" t="s">
        <v>2</v>
      </c>
      <c r="J13" s="18" t="s">
        <v>84</v>
      </c>
      <c r="K13" s="19">
        <f t="shared" si="14"/>
        <v>0</v>
      </c>
      <c r="L13" s="17" t="s">
        <v>83</v>
      </c>
      <c r="M13" s="18" t="s">
        <v>12</v>
      </c>
      <c r="N13" s="19" t="str">
        <f t="shared" si="15"/>
        <v>3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83</v>
      </c>
      <c r="T13" s="19" t="str">
        <f t="shared" si="17"/>
        <v>2</v>
      </c>
      <c r="U13" s="17" t="s">
        <v>86</v>
      </c>
      <c r="V13" s="18" t="s">
        <v>84</v>
      </c>
      <c r="W13" s="19">
        <f t="shared" si="18"/>
        <v>0</v>
      </c>
      <c r="X13" s="17" t="s">
        <v>12</v>
      </c>
      <c r="Y13" s="18" t="s">
        <v>83</v>
      </c>
      <c r="Z13" s="19" t="str">
        <f t="shared" si="19"/>
        <v>3</v>
      </c>
      <c r="AA13" s="17" t="s">
        <v>83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2</v>
      </c>
      <c r="G14" s="18" t="s">
        <v>83</v>
      </c>
      <c r="H14" s="19" t="str">
        <f t="shared" si="13"/>
        <v>2</v>
      </c>
      <c r="I14" s="17" t="s">
        <v>2</v>
      </c>
      <c r="J14" s="18" t="s">
        <v>83</v>
      </c>
      <c r="K14" s="19">
        <f t="shared" si="14"/>
        <v>0</v>
      </c>
      <c r="L14" s="17" t="s">
        <v>83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83</v>
      </c>
      <c r="T14" s="19" t="str">
        <f t="shared" si="17"/>
        <v>2</v>
      </c>
      <c r="U14" s="17" t="s">
        <v>2</v>
      </c>
      <c r="V14" s="18" t="s">
        <v>83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83</v>
      </c>
      <c r="AB14" s="18" t="s">
        <v>84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84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83</v>
      </c>
      <c r="P15" s="18" t="s">
        <v>83</v>
      </c>
      <c r="Q15" s="19">
        <f t="shared" si="16"/>
        <v>0</v>
      </c>
      <c r="R15" s="17" t="s">
        <v>83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12</v>
      </c>
      <c r="Y15" s="18" t="s">
        <v>84</v>
      </c>
      <c r="Z15" s="19" t="str">
        <f t="shared" si="19"/>
        <v>2</v>
      </c>
      <c r="AA15" s="17" t="s">
        <v>12</v>
      </c>
      <c r="AB15" s="18" t="s">
        <v>83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83</v>
      </c>
      <c r="K17" s="19">
        <f t="shared" si="14"/>
        <v>0</v>
      </c>
      <c r="L17" s="17" t="s">
        <v>83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83</v>
      </c>
      <c r="AB17" s="18" t="s">
        <v>84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2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 t="str">
        <f t="shared" si="15"/>
        <v>3</v>
      </c>
      <c r="O18" s="17" t="s">
        <v>83</v>
      </c>
      <c r="P18" s="18" t="s">
        <v>12</v>
      </c>
      <c r="Q18" s="19" t="str">
        <f t="shared" si="16"/>
        <v>2</v>
      </c>
      <c r="R18" s="17" t="s">
        <v>83</v>
      </c>
      <c r="S18" s="18" t="s">
        <v>12</v>
      </c>
      <c r="T18" s="19">
        <f t="shared" si="17"/>
        <v>0</v>
      </c>
      <c r="U18" s="17" t="s">
        <v>2</v>
      </c>
      <c r="V18" s="18" t="s">
        <v>83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3</v>
      </c>
      <c r="O20" s="17" t="s">
        <v>83</v>
      </c>
      <c r="P20" s="18" t="s">
        <v>12</v>
      </c>
      <c r="Q20" s="19" t="str">
        <f t="shared" si="16"/>
        <v>2</v>
      </c>
      <c r="R20" s="17" t="s">
        <v>84</v>
      </c>
      <c r="S20" s="18" t="s">
        <v>83</v>
      </c>
      <c r="T20" s="19">
        <f t="shared" si="17"/>
        <v>0</v>
      </c>
      <c r="U20" s="17" t="s">
        <v>2</v>
      </c>
      <c r="V20" s="18" t="s">
        <v>83</v>
      </c>
      <c r="W20" s="19">
        <f t="shared" si="18"/>
        <v>0</v>
      </c>
      <c r="X20" s="17" t="s">
        <v>83</v>
      </c>
      <c r="Y20" s="18" t="s">
        <v>84</v>
      </c>
      <c r="Z20" s="19" t="str">
        <f t="shared" si="19"/>
        <v>3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12</v>
      </c>
      <c r="J21" s="18" t="s">
        <v>84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 t="str">
        <f t="shared" si="16"/>
        <v>2</v>
      </c>
      <c r="R21" s="17" t="s">
        <v>83</v>
      </c>
      <c r="S21" s="18" t="s">
        <v>83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84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>
        <f t="shared" si="14"/>
        <v>0</v>
      </c>
      <c r="L22" s="17" t="s">
        <v>83</v>
      </c>
      <c r="M22" s="18" t="s">
        <v>83</v>
      </c>
      <c r="N22" s="19">
        <f t="shared" si="15"/>
        <v>0</v>
      </c>
      <c r="O22" s="17" t="s">
        <v>84</v>
      </c>
      <c r="P22" s="18" t="s">
        <v>12</v>
      </c>
      <c r="Q22" s="19" t="str">
        <f t="shared" si="16"/>
        <v>5</v>
      </c>
      <c r="R22" s="17" t="s">
        <v>12</v>
      </c>
      <c r="S22" s="18" t="s">
        <v>83</v>
      </c>
      <c r="T22" s="19" t="str">
        <f t="shared" si="17"/>
        <v>2</v>
      </c>
      <c r="U22" s="17" t="s">
        <v>2</v>
      </c>
      <c r="V22" s="18" t="s">
        <v>84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3</v>
      </c>
      <c r="AA22" s="17" t="s">
        <v>83</v>
      </c>
      <c r="AB22" s="18" t="s">
        <v>83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84</v>
      </c>
      <c r="H23" s="19" t="str">
        <f t="shared" si="13"/>
        <v>2</v>
      </c>
      <c r="I23" s="17" t="s">
        <v>12</v>
      </c>
      <c r="J23" s="18" t="s">
        <v>84</v>
      </c>
      <c r="K23" s="19">
        <f t="shared" si="14"/>
        <v>0</v>
      </c>
      <c r="L23" s="17" t="s">
        <v>12</v>
      </c>
      <c r="M23" s="18" t="s">
        <v>83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83</v>
      </c>
      <c r="S23" s="18" t="s">
        <v>84</v>
      </c>
      <c r="T23" s="19" t="str">
        <f t="shared" si="17"/>
        <v>2</v>
      </c>
      <c r="U23" s="17" t="s">
        <v>12</v>
      </c>
      <c r="V23" s="18" t="s">
        <v>83</v>
      </c>
      <c r="W23" s="19">
        <f t="shared" si="18"/>
        <v>0</v>
      </c>
      <c r="X23" s="17" t="s">
        <v>12</v>
      </c>
      <c r="Y23" s="18" t="s">
        <v>84</v>
      </c>
      <c r="Z23" s="19" t="str">
        <f t="shared" si="19"/>
        <v>2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2"/>
        <v>0</v>
      </c>
      <c r="F24" s="17" t="s">
        <v>2</v>
      </c>
      <c r="G24" s="18" t="s">
        <v>83</v>
      </c>
      <c r="H24" s="19" t="str">
        <f t="shared" si="13"/>
        <v>2</v>
      </c>
      <c r="I24" s="17" t="s">
        <v>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3</v>
      </c>
      <c r="O24" s="17" t="s">
        <v>83</v>
      </c>
      <c r="P24" s="18" t="s">
        <v>2</v>
      </c>
      <c r="Q24" s="19" t="str">
        <f t="shared" si="16"/>
        <v>3</v>
      </c>
      <c r="R24" s="17" t="s">
        <v>12</v>
      </c>
      <c r="S24" s="18" t="s">
        <v>83</v>
      </c>
      <c r="T24" s="19" t="str">
        <f t="shared" si="17"/>
        <v>2</v>
      </c>
      <c r="U24" s="17" t="s">
        <v>86</v>
      </c>
      <c r="V24" s="18" t="s">
        <v>83</v>
      </c>
      <c r="W24" s="19">
        <f t="shared" si="18"/>
        <v>0</v>
      </c>
      <c r="X24" s="17" t="s">
        <v>12</v>
      </c>
      <c r="Y24" s="18" t="s">
        <v>83</v>
      </c>
      <c r="Z24" s="19" t="str">
        <f t="shared" si="19"/>
        <v>3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2" priority="4">
      <formula>($AG8&gt;40)</formula>
    </cfRule>
  </conditionalFormatting>
  <conditionalFormatting sqref="C4 F4 L4 O4 R4 U4 X4 C6 F6 I6 O6 R6 X6 AA6">
    <cfRule type="cellIs" dxfId="91" priority="3" operator="equal">
      <formula>"Schalke 04"</formula>
    </cfRule>
  </conditionalFormatting>
  <conditionalFormatting sqref="I4 AA4 L6 U6">
    <cfRule type="cellIs" dxfId="90" priority="2" operator="equal">
      <formula>"Schalke 04"</formula>
    </cfRule>
  </conditionalFormatting>
  <conditionalFormatting sqref="AG1:AG26 AG28:AG1048576">
    <cfRule type="top10" dxfId="89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46"/>
      <c r="AF1" s="46"/>
      <c r="AK1" s="31"/>
    </row>
    <row r="2" spans="1:41" ht="12" x14ac:dyDescent="0.2">
      <c r="B2" s="16"/>
      <c r="F2" s="1"/>
      <c r="AA2" s="13"/>
      <c r="AD2" s="16"/>
      <c r="AE2" s="47"/>
      <c r="AF2" s="47"/>
    </row>
    <row r="3" spans="1:41" ht="12" x14ac:dyDescent="0.2">
      <c r="B3" s="16"/>
      <c r="H3" s="1"/>
      <c r="AD3" s="16"/>
      <c r="AE3" s="46"/>
      <c r="AF3" s="46"/>
    </row>
    <row r="4" spans="1:41" ht="16.5" thickBot="1" x14ac:dyDescent="0.3">
      <c r="A4" s="2" t="s">
        <v>31</v>
      </c>
      <c r="B4" s="16"/>
      <c r="C4" s="16" t="s">
        <v>71</v>
      </c>
      <c r="F4" s="16" t="s">
        <v>72</v>
      </c>
      <c r="I4" s="16" t="s">
        <v>69</v>
      </c>
      <c r="L4" s="16" t="s">
        <v>78</v>
      </c>
      <c r="O4" s="16" t="s">
        <v>81</v>
      </c>
      <c r="R4" s="16" t="s">
        <v>11</v>
      </c>
      <c r="U4" s="16" t="s">
        <v>62</v>
      </c>
      <c r="X4" s="16" t="s">
        <v>70</v>
      </c>
      <c r="AA4" s="16" t="s">
        <v>75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79</v>
      </c>
      <c r="I6" s="16" t="s">
        <v>73</v>
      </c>
      <c r="L6" s="16" t="s">
        <v>77</v>
      </c>
      <c r="O6" s="16" t="s">
        <v>74</v>
      </c>
      <c r="R6" s="16" t="s">
        <v>67</v>
      </c>
      <c r="U6" s="16" t="s">
        <v>68</v>
      </c>
      <c r="X6" s="16" t="s">
        <v>76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2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84</v>
      </c>
      <c r="S7" s="49" t="s">
        <v>12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84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83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83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84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83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84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83</v>
      </c>
      <c r="E12" s="19" t="str">
        <f t="shared" si="12"/>
        <v>2</v>
      </c>
      <c r="F12" s="17" t="s">
        <v>2</v>
      </c>
      <c r="G12" s="18" t="s">
        <v>83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83</v>
      </c>
      <c r="P12" s="18" t="s">
        <v>12</v>
      </c>
      <c r="Q12" s="19">
        <f t="shared" si="16"/>
        <v>0</v>
      </c>
      <c r="R12" s="17" t="s">
        <v>12</v>
      </c>
      <c r="S12" s="18" t="s">
        <v>83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83</v>
      </c>
      <c r="Y12" s="18" t="s">
        <v>12</v>
      </c>
      <c r="Z12" s="19" t="str">
        <f t="shared" si="19"/>
        <v>3</v>
      </c>
      <c r="AA12" s="17" t="s">
        <v>83</v>
      </c>
      <c r="AB12" s="18" t="s">
        <v>84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2</v>
      </c>
      <c r="G13" s="18" t="s">
        <v>84</v>
      </c>
      <c r="H13" s="19">
        <f t="shared" si="13"/>
        <v>0</v>
      </c>
      <c r="I13" s="17" t="s">
        <v>12</v>
      </c>
      <c r="J13" s="18" t="s">
        <v>84</v>
      </c>
      <c r="K13" s="19" t="str">
        <f t="shared" si="14"/>
        <v>5</v>
      </c>
      <c r="L13" s="17" t="s">
        <v>12</v>
      </c>
      <c r="M13" s="18" t="s">
        <v>83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83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83</v>
      </c>
      <c r="AB13" s="18" t="s">
        <v>84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2"/>
        <v>5</v>
      </c>
      <c r="F14" s="17" t="s">
        <v>2</v>
      </c>
      <c r="G14" s="18" t="s">
        <v>83</v>
      </c>
      <c r="H14" s="19">
        <f t="shared" si="13"/>
        <v>0</v>
      </c>
      <c r="I14" s="17" t="s">
        <v>2</v>
      </c>
      <c r="J14" s="18" t="s">
        <v>83</v>
      </c>
      <c r="K14" s="19" t="str">
        <f t="shared" si="14"/>
        <v>3</v>
      </c>
      <c r="L14" s="17" t="s">
        <v>12</v>
      </c>
      <c r="M14" s="18" t="s">
        <v>83</v>
      </c>
      <c r="N14" s="19" t="str">
        <f t="shared" si="15"/>
        <v>2</v>
      </c>
      <c r="O14" s="17" t="s">
        <v>83</v>
      </c>
      <c r="P14" s="18" t="s">
        <v>83</v>
      </c>
      <c r="Q14" s="19" t="str">
        <f t="shared" si="16"/>
        <v>3</v>
      </c>
      <c r="R14" s="17" t="s">
        <v>12</v>
      </c>
      <c r="S14" s="18" t="s">
        <v>83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83</v>
      </c>
      <c r="Y14" s="18" t="s">
        <v>83</v>
      </c>
      <c r="Z14" s="19">
        <f t="shared" si="19"/>
        <v>0</v>
      </c>
      <c r="AA14" s="17" t="s">
        <v>12</v>
      </c>
      <c r="AB14" s="18" t="s">
        <v>83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12</v>
      </c>
      <c r="G15" s="18" t="s">
        <v>84</v>
      </c>
      <c r="H15" s="19">
        <f t="shared" si="13"/>
        <v>0</v>
      </c>
      <c r="I15" s="17" t="s">
        <v>2</v>
      </c>
      <c r="J15" s="18" t="s">
        <v>83</v>
      </c>
      <c r="K15" s="19" t="str">
        <f t="shared" si="14"/>
        <v>3</v>
      </c>
      <c r="L15" s="17" t="s">
        <v>12</v>
      </c>
      <c r="M15" s="18" t="s">
        <v>84</v>
      </c>
      <c r="N15" s="19" t="str">
        <f t="shared" si="15"/>
        <v>2</v>
      </c>
      <c r="O15" s="17" t="s">
        <v>84</v>
      </c>
      <c r="P15" s="18" t="s">
        <v>12</v>
      </c>
      <c r="Q15" s="19">
        <f t="shared" si="16"/>
        <v>0</v>
      </c>
      <c r="R15" s="17" t="s">
        <v>2</v>
      </c>
      <c r="S15" s="18" t="s">
        <v>83</v>
      </c>
      <c r="T15" s="19">
        <f t="shared" si="17"/>
        <v>0</v>
      </c>
      <c r="U15" s="17" t="s">
        <v>12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 t="str">
        <f t="shared" si="12"/>
        <v>5</v>
      </c>
      <c r="F17" s="17" t="s">
        <v>2</v>
      </c>
      <c r="G17" s="18" t="s">
        <v>84</v>
      </c>
      <c r="H17" s="19">
        <f t="shared" si="13"/>
        <v>0</v>
      </c>
      <c r="I17" s="17" t="s">
        <v>12</v>
      </c>
      <c r="J17" s="18" t="s">
        <v>84</v>
      </c>
      <c r="K17" s="19" t="str">
        <f t="shared" si="14"/>
        <v>5</v>
      </c>
      <c r="L17" s="17" t="s">
        <v>2</v>
      </c>
      <c r="M17" s="18" t="s">
        <v>83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83</v>
      </c>
      <c r="W17" s="19" t="str">
        <f t="shared" si="18"/>
        <v>3</v>
      </c>
      <c r="X17" s="17" t="s">
        <v>83</v>
      </c>
      <c r="Y17" s="18" t="s">
        <v>83</v>
      </c>
      <c r="Z17" s="19">
        <f t="shared" si="19"/>
        <v>0</v>
      </c>
      <c r="AA17" s="17" t="s">
        <v>83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83</v>
      </c>
      <c r="J18" s="18" t="s">
        <v>12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12</v>
      </c>
      <c r="S18" s="18" t="s">
        <v>83</v>
      </c>
      <c r="T18" s="19">
        <f t="shared" si="17"/>
        <v>0</v>
      </c>
      <c r="U18" s="17" t="s">
        <v>12</v>
      </c>
      <c r="V18" s="18" t="s">
        <v>83</v>
      </c>
      <c r="W18" s="19">
        <f t="shared" si="18"/>
        <v>0</v>
      </c>
      <c r="X18" s="17" t="s">
        <v>83</v>
      </c>
      <c r="Y18" s="18" t="s">
        <v>12</v>
      </c>
      <c r="Z18" s="19" t="str">
        <f t="shared" si="19"/>
        <v>3</v>
      </c>
      <c r="AA18" s="17" t="s">
        <v>12</v>
      </c>
      <c r="AB18" s="18" t="s">
        <v>83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83</v>
      </c>
      <c r="D20" s="18" t="s">
        <v>83</v>
      </c>
      <c r="E20" s="19">
        <f t="shared" si="12"/>
        <v>0</v>
      </c>
      <c r="F20" s="17" t="s">
        <v>12</v>
      </c>
      <c r="G20" s="18" t="s">
        <v>83</v>
      </c>
      <c r="H20" s="19">
        <f t="shared" si="13"/>
        <v>0</v>
      </c>
      <c r="I20" s="17" t="s">
        <v>12</v>
      </c>
      <c r="J20" s="18" t="s">
        <v>84</v>
      </c>
      <c r="K20" s="19" t="str">
        <f t="shared" si="14"/>
        <v>5</v>
      </c>
      <c r="L20" s="17" t="s">
        <v>83</v>
      </c>
      <c r="M20" s="18" t="s">
        <v>84</v>
      </c>
      <c r="N20" s="19" t="str">
        <f t="shared" si="15"/>
        <v>2</v>
      </c>
      <c r="O20" s="17" t="s">
        <v>84</v>
      </c>
      <c r="P20" s="18" t="s">
        <v>83</v>
      </c>
      <c r="Q20" s="19">
        <f t="shared" si="16"/>
        <v>0</v>
      </c>
      <c r="R20" s="17" t="s">
        <v>83</v>
      </c>
      <c r="S20" s="18" t="s">
        <v>84</v>
      </c>
      <c r="T20" s="19">
        <f t="shared" si="17"/>
        <v>0</v>
      </c>
      <c r="U20" s="17" t="s">
        <v>12</v>
      </c>
      <c r="V20" s="18" t="s">
        <v>83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2</v>
      </c>
      <c r="AB20" s="18" t="s">
        <v>83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2"/>
        <v>5</v>
      </c>
      <c r="F21" s="17" t="s">
        <v>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2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83</v>
      </c>
      <c r="W21" s="19" t="str">
        <f t="shared" si="18"/>
        <v>3</v>
      </c>
      <c r="X21" s="17" t="s">
        <v>83</v>
      </c>
      <c r="Y21" s="18" t="s">
        <v>12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2"/>
        <v>5</v>
      </c>
      <c r="F22" s="17" t="s">
        <v>12</v>
      </c>
      <c r="G22" s="18" t="s">
        <v>84</v>
      </c>
      <c r="H22" s="19">
        <f t="shared" si="13"/>
        <v>0</v>
      </c>
      <c r="I22" s="17" t="s">
        <v>2</v>
      </c>
      <c r="J22" s="18" t="s">
        <v>83</v>
      </c>
      <c r="K22" s="19" t="str">
        <f t="shared" si="14"/>
        <v>3</v>
      </c>
      <c r="L22" s="17" t="s">
        <v>12</v>
      </c>
      <c r="M22" s="18" t="s">
        <v>83</v>
      </c>
      <c r="N22" s="19" t="str">
        <f t="shared" si="15"/>
        <v>2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84</v>
      </c>
      <c r="T22" s="19">
        <f t="shared" si="17"/>
        <v>0</v>
      </c>
      <c r="U22" s="17" t="s">
        <v>83</v>
      </c>
      <c r="V22" s="18" t="s">
        <v>83</v>
      </c>
      <c r="W22" s="19" t="str">
        <f t="shared" si="18"/>
        <v>3</v>
      </c>
      <c r="X22" s="17" t="s">
        <v>83</v>
      </c>
      <c r="Y22" s="18" t="s">
        <v>84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84</v>
      </c>
      <c r="K23" s="19" t="str">
        <f t="shared" si="14"/>
        <v>5</v>
      </c>
      <c r="L23" s="17" t="s">
        <v>83</v>
      </c>
      <c r="M23" s="18" t="s">
        <v>84</v>
      </c>
      <c r="N23" s="19" t="str">
        <f t="shared" si="15"/>
        <v>2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83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19" t="str">
        <f t="shared" si="12"/>
        <v>5</v>
      </c>
      <c r="F24" s="17" t="s">
        <v>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2</v>
      </c>
      <c r="L24" s="17" t="s">
        <v>12</v>
      </c>
      <c r="M24" s="18" t="s">
        <v>83</v>
      </c>
      <c r="N24" s="19" t="str">
        <f t="shared" si="15"/>
        <v>2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83</v>
      </c>
      <c r="AB24" s="18" t="s">
        <v>83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L4 O4 R4 U4 X4 C6 L6 O6 R6 U6">
    <cfRule type="cellIs" dxfId="86" priority="2" operator="equal">
      <formula>"Schalke 04"</formula>
    </cfRule>
  </conditionalFormatting>
  <conditionalFormatting sqref="F4 AA4 F6 I6 X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31"/>
      <c r="AE2" s="47"/>
      <c r="AF2" s="47"/>
    </row>
    <row r="3" spans="1:41" ht="12" x14ac:dyDescent="0.2">
      <c r="B3" s="16"/>
      <c r="AC3" s="31"/>
      <c r="AD3" s="31"/>
      <c r="AE3" s="46"/>
      <c r="AF3" s="46"/>
    </row>
    <row r="4" spans="1:41" ht="16.5" thickBot="1" x14ac:dyDescent="0.3">
      <c r="A4" s="2" t="s">
        <v>32</v>
      </c>
      <c r="B4" s="16"/>
      <c r="C4" s="16" t="s">
        <v>73</v>
      </c>
      <c r="F4" s="16" t="s">
        <v>74</v>
      </c>
      <c r="I4" s="16" t="s">
        <v>77</v>
      </c>
      <c r="L4" s="16" t="s">
        <v>82</v>
      </c>
      <c r="O4" s="16" t="s">
        <v>80</v>
      </c>
      <c r="R4" s="16" t="s">
        <v>68</v>
      </c>
      <c r="U4" s="16" t="s">
        <v>67</v>
      </c>
      <c r="X4" s="16" t="s">
        <v>76</v>
      </c>
      <c r="AA4" s="16" t="s">
        <v>79</v>
      </c>
      <c r="AD4" s="31"/>
      <c r="AE4" s="48"/>
      <c r="AF4" s="48"/>
      <c r="AK4" s="44"/>
    </row>
    <row r="5" spans="1:41" ht="13.5" thickBot="1" x14ac:dyDescent="0.25">
      <c r="B5" s="16"/>
      <c r="F5" s="1"/>
      <c r="L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78</v>
      </c>
      <c r="I6" s="16" t="s">
        <v>81</v>
      </c>
      <c r="L6" s="16" t="s">
        <v>70</v>
      </c>
      <c r="O6" s="16" t="s">
        <v>62</v>
      </c>
      <c r="R6" s="16" t="s">
        <v>69</v>
      </c>
      <c r="U6" s="16" t="s">
        <v>71</v>
      </c>
      <c r="X6" s="16" t="s">
        <v>72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2</v>
      </c>
      <c r="P7" s="49" t="s">
        <v>83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2</v>
      </c>
      <c r="V7" s="49" t="s">
        <v>86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84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83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84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83</v>
      </c>
      <c r="D10" s="18" t="s">
        <v>12</v>
      </c>
      <c r="E10" s="19">
        <f t="shared" si="12"/>
        <v>0</v>
      </c>
      <c r="F10" s="17" t="s">
        <v>83</v>
      </c>
      <c r="G10" s="18" t="s">
        <v>83</v>
      </c>
      <c r="H10" s="19">
        <f t="shared" si="13"/>
        <v>0</v>
      </c>
      <c r="I10" s="17" t="s">
        <v>84</v>
      </c>
      <c r="J10" s="18" t="s">
        <v>84</v>
      </c>
      <c r="K10" s="19">
        <f t="shared" si="14"/>
        <v>0</v>
      </c>
      <c r="L10" s="17" t="s">
        <v>84</v>
      </c>
      <c r="M10" s="18" t="s">
        <v>12</v>
      </c>
      <c r="N10" s="19">
        <f t="shared" si="15"/>
        <v>0</v>
      </c>
      <c r="O10" s="17" t="s">
        <v>84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86</v>
      </c>
      <c r="V10" s="18" t="s">
        <v>83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84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12</v>
      </c>
      <c r="E11" s="19">
        <f t="shared" si="12"/>
        <v>0</v>
      </c>
      <c r="F11" s="17" t="s">
        <v>83</v>
      </c>
      <c r="G11" s="18" t="s">
        <v>83</v>
      </c>
      <c r="H11" s="19">
        <f t="shared" si="13"/>
        <v>0</v>
      </c>
      <c r="I11" s="17" t="s">
        <v>12</v>
      </c>
      <c r="J11" s="18" t="s">
        <v>84</v>
      </c>
      <c r="K11" s="19" t="str">
        <f t="shared" si="14"/>
        <v>2</v>
      </c>
      <c r="L11" s="17" t="s">
        <v>84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 t="str">
        <f t="shared" si="17"/>
        <v>5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84</v>
      </c>
      <c r="Z11" s="19" t="str">
        <f t="shared" si="19"/>
        <v>3</v>
      </c>
      <c r="AA11" s="17" t="s">
        <v>84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83</v>
      </c>
      <c r="D13" s="18" t="s">
        <v>12</v>
      </c>
      <c r="E13" s="19">
        <f t="shared" si="12"/>
        <v>0</v>
      </c>
      <c r="F13" s="17" t="s">
        <v>12</v>
      </c>
      <c r="G13" s="18" t="s">
        <v>83</v>
      </c>
      <c r="H13" s="19" t="str">
        <f t="shared" si="13"/>
        <v>2</v>
      </c>
      <c r="I13" s="17" t="s">
        <v>83</v>
      </c>
      <c r="J13" s="18" t="s">
        <v>83</v>
      </c>
      <c r="K13" s="19">
        <f t="shared" si="14"/>
        <v>0</v>
      </c>
      <c r="L13" s="17" t="s">
        <v>83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83</v>
      </c>
      <c r="S13" s="18" t="s">
        <v>12</v>
      </c>
      <c r="T13" s="19" t="str">
        <f t="shared" si="17"/>
        <v>5</v>
      </c>
      <c r="U13" s="17" t="s">
        <v>12</v>
      </c>
      <c r="V13" s="18" t="s">
        <v>84</v>
      </c>
      <c r="W13" s="19">
        <f t="shared" si="18"/>
        <v>0</v>
      </c>
      <c r="X13" s="17" t="s">
        <v>83</v>
      </c>
      <c r="Y13" s="18" t="s">
        <v>84</v>
      </c>
      <c r="Z13" s="19" t="str">
        <f t="shared" si="19"/>
        <v>3</v>
      </c>
      <c r="AA13" s="17" t="s">
        <v>83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83</v>
      </c>
      <c r="G14" s="18" t="s">
        <v>83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83</v>
      </c>
      <c r="W14" s="19">
        <f t="shared" si="18"/>
        <v>0</v>
      </c>
      <c r="X14" s="17" t="s">
        <v>2</v>
      </c>
      <c r="Y14" s="18" t="s">
        <v>83</v>
      </c>
      <c r="Z14" s="19" t="str">
        <f t="shared" si="19"/>
        <v>2</v>
      </c>
      <c r="AA14" s="17" t="s">
        <v>83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84</v>
      </c>
      <c r="D15" s="18" t="s">
        <v>12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83</v>
      </c>
      <c r="K15" s="19" t="str">
        <f t="shared" si="14"/>
        <v>5</v>
      </c>
      <c r="L15" s="17" t="s">
        <v>83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83</v>
      </c>
      <c r="Y15" s="18" t="s">
        <v>84</v>
      </c>
      <c r="Z15" s="19" t="str">
        <f t="shared" si="19"/>
        <v>3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84</v>
      </c>
      <c r="D17" s="18" t="s">
        <v>86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84</v>
      </c>
      <c r="J17" s="18" t="s">
        <v>83</v>
      </c>
      <c r="K17" s="19">
        <f t="shared" si="14"/>
        <v>0</v>
      </c>
      <c r="L17" s="17" t="s">
        <v>84</v>
      </c>
      <c r="M17" s="18" t="s">
        <v>83</v>
      </c>
      <c r="N17" s="19">
        <f t="shared" si="15"/>
        <v>0</v>
      </c>
      <c r="O17" s="17" t="s">
        <v>12</v>
      </c>
      <c r="P17" s="18" t="s">
        <v>83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84</v>
      </c>
      <c r="D18" s="18" t="s">
        <v>12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12</v>
      </c>
      <c r="J18" s="18" t="s">
        <v>83</v>
      </c>
      <c r="K18" s="19" t="str">
        <f t="shared" si="14"/>
        <v>5</v>
      </c>
      <c r="L18" s="17" t="s">
        <v>84</v>
      </c>
      <c r="M18" s="18" t="s">
        <v>83</v>
      </c>
      <c r="N18" s="19">
        <f t="shared" si="15"/>
        <v>0</v>
      </c>
      <c r="O18" s="17" t="s">
        <v>84</v>
      </c>
      <c r="P18" s="18" t="s">
        <v>83</v>
      </c>
      <c r="Q18" s="19">
        <f t="shared" si="16"/>
        <v>0</v>
      </c>
      <c r="R18" s="17" t="s">
        <v>83</v>
      </c>
      <c r="S18" s="18" t="s">
        <v>84</v>
      </c>
      <c r="T18" s="19">
        <f t="shared" si="17"/>
        <v>0</v>
      </c>
      <c r="U18" s="17" t="s">
        <v>12</v>
      </c>
      <c r="V18" s="18" t="s">
        <v>84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5</v>
      </c>
      <c r="AA18" s="17" t="s">
        <v>84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>
        <f t="shared" si="15"/>
        <v>0</v>
      </c>
      <c r="O20" s="17" t="s">
        <v>84</v>
      </c>
      <c r="P20" s="18" t="s">
        <v>12</v>
      </c>
      <c r="Q20" s="19">
        <f t="shared" si="16"/>
        <v>0</v>
      </c>
      <c r="R20" s="17" t="s">
        <v>83</v>
      </c>
      <c r="S20" s="18" t="s">
        <v>12</v>
      </c>
      <c r="T20" s="19" t="str">
        <f t="shared" si="17"/>
        <v>5</v>
      </c>
      <c r="U20" s="17" t="s">
        <v>86</v>
      </c>
      <c r="V20" s="18" t="s">
        <v>12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84</v>
      </c>
      <c r="AB20" s="18" t="s">
        <v>83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12</v>
      </c>
      <c r="N21" s="19">
        <f t="shared" si="15"/>
        <v>0</v>
      </c>
      <c r="O21" s="17" t="s">
        <v>12</v>
      </c>
      <c r="P21" s="18" t="s">
        <v>83</v>
      </c>
      <c r="Q21" s="19" t="str">
        <f t="shared" si="16"/>
        <v>2</v>
      </c>
      <c r="R21" s="17" t="s">
        <v>83</v>
      </c>
      <c r="S21" s="18" t="s">
        <v>12</v>
      </c>
      <c r="T21" s="19" t="str">
        <f t="shared" si="17"/>
        <v>5</v>
      </c>
      <c r="U21" s="17" t="s">
        <v>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5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83</v>
      </c>
      <c r="D22" s="18" t="s">
        <v>12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 t="str">
        <f t="shared" si="14"/>
        <v>2</v>
      </c>
      <c r="L22" s="17" t="s">
        <v>83</v>
      </c>
      <c r="M22" s="18" t="s">
        <v>12</v>
      </c>
      <c r="N22" s="19">
        <f t="shared" si="15"/>
        <v>0</v>
      </c>
      <c r="O22" s="17" t="s">
        <v>84</v>
      </c>
      <c r="P22" s="18" t="s">
        <v>12</v>
      </c>
      <c r="Q22" s="19">
        <f t="shared" si="16"/>
        <v>0</v>
      </c>
      <c r="R22" s="17" t="s">
        <v>84</v>
      </c>
      <c r="S22" s="18" t="s">
        <v>12</v>
      </c>
      <c r="T22" s="19" t="str">
        <f t="shared" si="17"/>
        <v>2</v>
      </c>
      <c r="U22" s="17" t="s">
        <v>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83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5</v>
      </c>
      <c r="L24" s="17" t="s">
        <v>83</v>
      </c>
      <c r="M24" s="18" t="s">
        <v>2</v>
      </c>
      <c r="N24" s="19">
        <f t="shared" si="15"/>
        <v>0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83</v>
      </c>
      <c r="W24" s="19">
        <f t="shared" si="18"/>
        <v>0</v>
      </c>
      <c r="X24" s="17" t="s">
        <v>83</v>
      </c>
      <c r="Y24" s="18" t="s">
        <v>12</v>
      </c>
      <c r="Z24" s="19">
        <f t="shared" si="19"/>
        <v>0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9">
      <formula>($AG8&gt;40)</formula>
    </cfRule>
  </conditionalFormatting>
  <conditionalFormatting sqref="C4 I4 R4 X4 L6 U6">
    <cfRule type="cellIs" dxfId="81" priority="2" operator="equal">
      <formula>"Schalke 04"</formula>
    </cfRule>
  </conditionalFormatting>
  <conditionalFormatting sqref="F4 L4 O4 AA4 F6 O6 R6 X6 AA6">
    <cfRule type="cellIs" dxfId="80" priority="3" operator="equal">
      <formula>"Schalke 04"</formula>
    </cfRule>
  </conditionalFormatting>
  <conditionalFormatting sqref="U4 C6 I6">
    <cfRule type="cellIs" dxfId="79" priority="1" operator="equal">
      <formula>"Schalke 04"</formula>
    </cfRule>
  </conditionalFormatting>
  <conditionalFormatting sqref="AG1:AG26 AG28:AG1048576">
    <cfRule type="top10" dxfId="78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C3" s="31"/>
      <c r="AD3" s="16"/>
      <c r="AE3" s="46"/>
      <c r="AF3" s="46"/>
    </row>
    <row r="4" spans="1:41" ht="16.5" thickBot="1" x14ac:dyDescent="0.3">
      <c r="A4" s="2" t="s">
        <v>33</v>
      </c>
      <c r="B4" s="16"/>
      <c r="C4" s="16" t="s">
        <v>71</v>
      </c>
      <c r="F4" s="16" t="s">
        <v>75</v>
      </c>
      <c r="I4" s="16" t="s">
        <v>11</v>
      </c>
      <c r="L4" s="16" t="s">
        <v>69</v>
      </c>
      <c r="O4" s="16" t="s">
        <v>78</v>
      </c>
      <c r="R4" s="16" t="s">
        <v>62</v>
      </c>
      <c r="U4" s="16" t="s">
        <v>70</v>
      </c>
      <c r="X4" s="16" t="s">
        <v>74</v>
      </c>
      <c r="AA4" s="16" t="s">
        <v>81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72</v>
      </c>
      <c r="I6" s="16" t="s">
        <v>79</v>
      </c>
      <c r="L6" s="16" t="s">
        <v>76</v>
      </c>
      <c r="O6" s="16" t="s">
        <v>82</v>
      </c>
      <c r="R6" s="16" t="s">
        <v>67</v>
      </c>
      <c r="U6" s="16" t="s">
        <v>68</v>
      </c>
      <c r="X6" s="16" t="s">
        <v>77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2</v>
      </c>
      <c r="M7" s="49" t="s">
        <v>12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86</v>
      </c>
      <c r="J8" s="18" t="s">
        <v>84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83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57">
        <f t="shared" si="13"/>
        <v>12</v>
      </c>
      <c r="L10" s="17" t="s">
        <v>2</v>
      </c>
      <c r="M10" s="18" t="s">
        <v>83</v>
      </c>
      <c r="N10" s="19" t="str">
        <f t="shared" si="14"/>
        <v>2</v>
      </c>
      <c r="O10" s="17" t="s">
        <v>12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 t="str">
        <f t="shared" si="16"/>
        <v>2</v>
      </c>
      <c r="U10" s="17" t="s">
        <v>83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83</v>
      </c>
      <c r="AB10" s="18" t="s">
        <v>86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83</v>
      </c>
      <c r="E11" s="19" t="str">
        <f t="shared" si="11"/>
        <v>3</v>
      </c>
      <c r="F11" s="17" t="s">
        <v>83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12</v>
      </c>
      <c r="M11" s="18" t="s">
        <v>83</v>
      </c>
      <c r="N11" s="19" t="str">
        <f t="shared" si="14"/>
        <v>3</v>
      </c>
      <c r="O11" s="17" t="s">
        <v>12</v>
      </c>
      <c r="P11" s="18" t="s">
        <v>83</v>
      </c>
      <c r="Q11" s="19">
        <f t="shared" si="15"/>
        <v>0</v>
      </c>
      <c r="R11" s="17" t="s">
        <v>84</v>
      </c>
      <c r="S11" s="18" t="s">
        <v>12</v>
      </c>
      <c r="T11" s="19" t="str">
        <f t="shared" si="16"/>
        <v>2</v>
      </c>
      <c r="U11" s="17" t="s">
        <v>84</v>
      </c>
      <c r="V11" s="18" t="s">
        <v>83</v>
      </c>
      <c r="W11" s="19">
        <f t="shared" si="17"/>
        <v>0</v>
      </c>
      <c r="X11" s="17" t="s">
        <v>12</v>
      </c>
      <c r="Y11" s="18" t="s">
        <v>84</v>
      </c>
      <c r="Z11" s="19" t="str">
        <f t="shared" si="18"/>
        <v>2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84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86</v>
      </c>
      <c r="J13" s="18" t="s">
        <v>84</v>
      </c>
      <c r="K13" s="57">
        <f t="shared" si="13"/>
        <v>8</v>
      </c>
      <c r="L13" s="17" t="s">
        <v>12</v>
      </c>
      <c r="M13" s="18" t="s">
        <v>83</v>
      </c>
      <c r="N13" s="19" t="str">
        <f t="shared" si="14"/>
        <v>3</v>
      </c>
      <c r="O13" s="17" t="s">
        <v>2</v>
      </c>
      <c r="P13" s="18" t="s">
        <v>83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83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57">
        <f t="shared" si="13"/>
        <v>12</v>
      </c>
      <c r="L14" s="17" t="s">
        <v>12</v>
      </c>
      <c r="M14" s="18" t="s">
        <v>83</v>
      </c>
      <c r="N14" s="19" t="str">
        <f t="shared" si="14"/>
        <v>3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83</v>
      </c>
      <c r="V14" s="18" t="s">
        <v>83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 t="str">
        <f t="shared" si="12"/>
        <v>5</v>
      </c>
      <c r="I15" s="17" t="s">
        <v>2</v>
      </c>
      <c r="J15" s="18" t="s">
        <v>83</v>
      </c>
      <c r="K15" s="57">
        <f t="shared" si="13"/>
        <v>8</v>
      </c>
      <c r="L15" s="17" t="s">
        <v>12</v>
      </c>
      <c r="M15" s="18" t="s">
        <v>84</v>
      </c>
      <c r="N15" s="19" t="str">
        <f t="shared" si="14"/>
        <v>2</v>
      </c>
      <c r="O15" s="17" t="s">
        <v>12</v>
      </c>
      <c r="P15" s="18" t="s">
        <v>84</v>
      </c>
      <c r="Q15" s="19">
        <f t="shared" si="15"/>
        <v>0</v>
      </c>
      <c r="R15" s="17" t="s">
        <v>83</v>
      </c>
      <c r="S15" s="18" t="s">
        <v>12</v>
      </c>
      <c r="T15" s="19" t="str">
        <f t="shared" si="16"/>
        <v>5</v>
      </c>
      <c r="U15" s="17" t="s">
        <v>83</v>
      </c>
      <c r="V15" s="18" t="s">
        <v>12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2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13</v>
      </c>
      <c r="J17" s="18" t="s">
        <v>83</v>
      </c>
      <c r="K17" s="5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2</v>
      </c>
      <c r="Y17" s="18" t="s">
        <v>83</v>
      </c>
      <c r="Z17" s="19" t="str">
        <f t="shared" si="18"/>
        <v>2</v>
      </c>
      <c r="AA17" s="17" t="s">
        <v>12</v>
      </c>
      <c r="AB17" s="18" t="s">
        <v>83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83</v>
      </c>
      <c r="D18" s="18" t="s">
        <v>83</v>
      </c>
      <c r="E18" s="19" t="str">
        <f t="shared" si="11"/>
        <v>3</v>
      </c>
      <c r="F18" s="17" t="s">
        <v>12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83</v>
      </c>
      <c r="N18" s="19">
        <f t="shared" si="14"/>
        <v>0</v>
      </c>
      <c r="O18" s="17" t="s">
        <v>12</v>
      </c>
      <c r="P18" s="18" t="s">
        <v>83</v>
      </c>
      <c r="Q18" s="19">
        <f t="shared" si="15"/>
        <v>0</v>
      </c>
      <c r="R18" s="17" t="s">
        <v>83</v>
      </c>
      <c r="S18" s="18" t="s">
        <v>12</v>
      </c>
      <c r="T18" s="19" t="str">
        <f t="shared" si="16"/>
        <v>5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83</v>
      </c>
      <c r="E20" s="19" t="str">
        <f t="shared" si="11"/>
        <v>3</v>
      </c>
      <c r="F20" s="17" t="s">
        <v>84</v>
      </c>
      <c r="G20" s="18" t="s">
        <v>83</v>
      </c>
      <c r="H20" s="19">
        <f t="shared" si="12"/>
        <v>0</v>
      </c>
      <c r="I20" s="17" t="s">
        <v>12</v>
      </c>
      <c r="J20" s="18" t="s">
        <v>84</v>
      </c>
      <c r="K20" s="57">
        <f t="shared" si="13"/>
        <v>8</v>
      </c>
      <c r="L20" s="17" t="s">
        <v>12</v>
      </c>
      <c r="M20" s="18" t="s">
        <v>84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83</v>
      </c>
      <c r="S20" s="18" t="s">
        <v>2</v>
      </c>
      <c r="T20" s="19" t="str">
        <f t="shared" si="16"/>
        <v>2</v>
      </c>
      <c r="U20" s="17" t="s">
        <v>84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2</v>
      </c>
      <c r="J21" s="18" t="s">
        <v>83</v>
      </c>
      <c r="K21" s="57">
        <f t="shared" si="13"/>
        <v>8</v>
      </c>
      <c r="L21" s="17" t="s">
        <v>12</v>
      </c>
      <c r="M21" s="18" t="s">
        <v>83</v>
      </c>
      <c r="N21" s="19" t="str">
        <f t="shared" si="14"/>
        <v>3</v>
      </c>
      <c r="O21" s="17" t="s">
        <v>12</v>
      </c>
      <c r="P21" s="18" t="s">
        <v>83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5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84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57">
        <f t="shared" si="13"/>
        <v>8</v>
      </c>
      <c r="L22" s="17" t="s">
        <v>2</v>
      </c>
      <c r="M22" s="18" t="s">
        <v>83</v>
      </c>
      <c r="N22" s="19" t="str">
        <f t="shared" si="14"/>
        <v>2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2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84</v>
      </c>
      <c r="J23" s="18" t="s">
        <v>12</v>
      </c>
      <c r="K23" s="61">
        <f t="shared" si="13"/>
        <v>0</v>
      </c>
      <c r="L23" s="17" t="s">
        <v>2</v>
      </c>
      <c r="M23" s="18" t="s">
        <v>84</v>
      </c>
      <c r="N23" s="19" t="str">
        <f t="shared" si="14"/>
        <v>2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83</v>
      </c>
      <c r="Y23" s="18" t="s">
        <v>84</v>
      </c>
      <c r="Z23" s="19" t="str">
        <f t="shared" si="18"/>
        <v>3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1"/>
        <v>0</v>
      </c>
      <c r="F24" s="17" t="s">
        <v>83</v>
      </c>
      <c r="G24" s="18" t="s">
        <v>2</v>
      </c>
      <c r="H24" s="19">
        <f t="shared" si="12"/>
        <v>0</v>
      </c>
      <c r="I24" s="17" t="s">
        <v>12</v>
      </c>
      <c r="J24" s="18" t="s">
        <v>83</v>
      </c>
      <c r="K24" s="5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83</v>
      </c>
      <c r="Q24" s="19">
        <f t="shared" si="15"/>
        <v>0</v>
      </c>
      <c r="R24" s="17" t="s">
        <v>83</v>
      </c>
      <c r="S24" s="18" t="s">
        <v>12</v>
      </c>
      <c r="T24" s="19" t="str">
        <f t="shared" si="16"/>
        <v>5</v>
      </c>
      <c r="U24" s="17" t="s">
        <v>83</v>
      </c>
      <c r="V24" s="18" t="s">
        <v>12</v>
      </c>
      <c r="W24" s="19">
        <f t="shared" si="17"/>
        <v>0</v>
      </c>
      <c r="X24" s="17" t="s">
        <v>12</v>
      </c>
      <c r="Y24" s="18" t="s">
        <v>83</v>
      </c>
      <c r="Z24" s="19" t="str">
        <f t="shared" si="18"/>
        <v>5</v>
      </c>
      <c r="AA24" s="17" t="s">
        <v>83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11">
      <formula>($AG8&gt;40)</formula>
    </cfRule>
  </conditionalFormatting>
  <conditionalFormatting sqref="C4 F4 L4 O4 U4 X4 C6 F6 R6 U6 X6 AA6">
    <cfRule type="cellIs" dxfId="75" priority="3" operator="equal">
      <formula>"Schalke 04"</formula>
    </cfRule>
  </conditionalFormatting>
  <conditionalFormatting sqref="I4">
    <cfRule type="cellIs" dxfId="74" priority="1" operator="equal">
      <formula>"Schalke 04"</formula>
    </cfRule>
  </conditionalFormatting>
  <conditionalFormatting sqref="R4 AA4 I6 L6 O6">
    <cfRule type="cellIs" dxfId="73" priority="2" operator="equal">
      <formula>"Schalke 04"</formula>
    </cfRule>
  </conditionalFormatting>
  <conditionalFormatting sqref="AG1:AG26 AG28:AG1048576">
    <cfRule type="top10" dxfId="72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1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topLeftCell="B1" workbookViewId="0">
      <selection activeCell="T29" sqref="T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34</v>
      </c>
      <c r="B4" s="16"/>
      <c r="C4" s="16" t="s">
        <v>67</v>
      </c>
      <c r="F4" s="16" t="s">
        <v>80</v>
      </c>
      <c r="I4" s="16" t="s">
        <v>68</v>
      </c>
      <c r="L4" s="16" t="s">
        <v>75</v>
      </c>
      <c r="O4" s="16" t="s">
        <v>79</v>
      </c>
      <c r="R4" s="16" t="s">
        <v>73</v>
      </c>
      <c r="U4" s="16" t="s">
        <v>72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F5" s="1"/>
      <c r="R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78</v>
      </c>
      <c r="I6" s="16" t="s">
        <v>81</v>
      </c>
      <c r="L6" s="16" t="s">
        <v>69</v>
      </c>
      <c r="O6" s="16" t="s">
        <v>71</v>
      </c>
      <c r="R6" s="16" t="s">
        <v>70</v>
      </c>
      <c r="U6" s="16" t="s">
        <v>11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12</v>
      </c>
      <c r="Z7" s="50" t="s">
        <v>1</v>
      </c>
      <c r="AA7" s="49" t="s">
        <v>84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83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'20.Spieltag'!AJ8</f>
        <v>243</v>
      </c>
      <c r="AI8" s="28">
        <f>'20.Spieltag'!AK8</f>
        <v>9</v>
      </c>
      <c r="AJ8" s="23">
        <f t="shared" ref="AJ8:AJ19" si="9">AG8+AH8</f>
        <v>243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 t="s">
        <v>12</v>
      </c>
      <c r="D9" s="18" t="s">
        <v>83</v>
      </c>
      <c r="E9" s="19">
        <f t="shared" ref="E9:E25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5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3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61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83</v>
      </c>
      <c r="Z9" s="19">
        <f t="shared" ref="Z9:Z25" si="17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2</v>
      </c>
      <c r="AC9" s="19">
        <f t="shared" ref="AC9:AC25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'20.Spieltag'!AJ9</f>
        <v>277</v>
      </c>
      <c r="AI9" s="28">
        <f>'20.Spieltag'!AK9</f>
        <v>1</v>
      </c>
      <c r="AJ9" s="23">
        <f t="shared" si="9"/>
        <v>280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2</v>
      </c>
      <c r="J10" s="18" t="s">
        <v>83</v>
      </c>
      <c r="K10" s="19">
        <f t="shared" si="13"/>
        <v>0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>
        <f t="shared" si="15"/>
        <v>0</v>
      </c>
      <c r="R10" s="17" t="s">
        <v>12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ref="W10:W25" si="19">IF(OR(EXACT($U$7,U10)*(EXACT($V$7,V10)))=TRUE,$AO$9,IF(($V$7-$U$7=V10-U10),$AO$8,IF(OR(EXACT($U$7&gt;$V$7,U10&gt;V10)*EXACT($U$7=$V$7,U10=V10)*EXACT($U$7&lt;$V$7,U10&lt;V10)),$AO$7,0)))*4</f>
        <v>0</v>
      </c>
      <c r="X10" s="17" t="s">
        <v>12</v>
      </c>
      <c r="Y10" s="18" t="s">
        <v>2</v>
      </c>
      <c r="Z10" s="19" t="str">
        <f t="shared" si="17"/>
        <v>3</v>
      </c>
      <c r="AA10" s="17" t="s">
        <v>84</v>
      </c>
      <c r="AB10" s="18" t="s">
        <v>84</v>
      </c>
      <c r="AC10" s="19" t="str">
        <f t="shared" si="18"/>
        <v>5</v>
      </c>
      <c r="AD10" s="27"/>
      <c r="AE10" s="25"/>
      <c r="AF10" s="19"/>
      <c r="AG10" s="20">
        <f t="shared" si="8"/>
        <v>8</v>
      </c>
      <c r="AH10" s="21">
        <f>'20.Spieltag'!AJ10</f>
        <v>229</v>
      </c>
      <c r="AI10" s="28">
        <f>'20.Spieltag'!AK10</f>
        <v>12</v>
      </c>
      <c r="AJ10" s="23">
        <f t="shared" si="9"/>
        <v>237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83</v>
      </c>
      <c r="K11" s="19">
        <f t="shared" si="13"/>
        <v>0</v>
      </c>
      <c r="L11" s="17" t="s">
        <v>84</v>
      </c>
      <c r="M11" s="18" t="s">
        <v>12</v>
      </c>
      <c r="N11" s="19">
        <f t="shared" si="14"/>
        <v>0</v>
      </c>
      <c r="O11" s="17" t="s">
        <v>84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 t="str">
        <f t="shared" si="16"/>
        <v>5</v>
      </c>
      <c r="U11" s="17" t="s">
        <v>12</v>
      </c>
      <c r="V11" s="18" t="s">
        <v>83</v>
      </c>
      <c r="W11" s="61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83</v>
      </c>
      <c r="Z11" s="19">
        <f t="shared" si="17"/>
        <v>0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'20.Spieltag'!AJ11</f>
        <v>269</v>
      </c>
      <c r="AI11" s="28">
        <f>'20.Spieltag'!AK11</f>
        <v>3</v>
      </c>
      <c r="AJ11" s="23">
        <f t="shared" si="9"/>
        <v>280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'20.Spieltag'!AJ12</f>
        <v>197</v>
      </c>
      <c r="AI12" s="28">
        <f>'20.Spieltag'!AK12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>
        <f t="shared" si="14"/>
        <v>0</v>
      </c>
      <c r="O13" s="17" t="s">
        <v>83</v>
      </c>
      <c r="P13" s="18" t="s">
        <v>12</v>
      </c>
      <c r="Q13" s="19">
        <f t="shared" si="15"/>
        <v>0</v>
      </c>
      <c r="R13" s="17" t="s">
        <v>12</v>
      </c>
      <c r="S13" s="18" t="s">
        <v>83</v>
      </c>
      <c r="T13" s="19">
        <f t="shared" si="16"/>
        <v>0</v>
      </c>
      <c r="U13" s="17" t="s">
        <v>84</v>
      </c>
      <c r="V13" s="18" t="s">
        <v>84</v>
      </c>
      <c r="W13" s="62">
        <f>IF(OR(EXACT($U$7,U13)*(EXACT($V$7,V13)))=TRUE,$AO$9,IF(($V$7-$U$7=V13-U13),$AO$8,IF(OR(EXACT($U$7&gt;$V$7,U13&gt;V13)*EXACT($U$7=$V$7,U13=V13)*EXACT($U$7&lt;$V$7,U13&lt;V13)),$AO$7,0)))*2</f>
        <v>0</v>
      </c>
      <c r="X13" s="17" t="s">
        <v>12</v>
      </c>
      <c r="Y13" s="18" t="s">
        <v>83</v>
      </c>
      <c r="Z13" s="19">
        <f t="shared" si="17"/>
        <v>0</v>
      </c>
      <c r="AA13" s="17" t="s">
        <v>83</v>
      </c>
      <c r="AB13" s="18" t="s">
        <v>83</v>
      </c>
      <c r="AC13" s="19" t="str">
        <f t="shared" si="18"/>
        <v>3</v>
      </c>
      <c r="AD13" s="27"/>
      <c r="AE13" s="25"/>
      <c r="AF13" s="19"/>
      <c r="AG13" s="20">
        <f t="shared" si="8"/>
        <v>8</v>
      </c>
      <c r="AH13" s="21">
        <f>'20.Spieltag'!AJ13</f>
        <v>260</v>
      </c>
      <c r="AI13" s="28">
        <f>'20.Spieltag'!AK13</f>
        <v>4</v>
      </c>
      <c r="AJ13" s="23">
        <f t="shared" si="9"/>
        <v>268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19">
        <f t="shared" si="13"/>
        <v>0</v>
      </c>
      <c r="L14" s="17" t="s">
        <v>83</v>
      </c>
      <c r="M14" s="18" t="s">
        <v>2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83</v>
      </c>
      <c r="S14" s="18" t="s">
        <v>12</v>
      </c>
      <c r="T14" s="19" t="str">
        <f t="shared" si="16"/>
        <v>5</v>
      </c>
      <c r="U14" s="17" t="s">
        <v>12</v>
      </c>
      <c r="V14" s="18" t="s">
        <v>12</v>
      </c>
      <c r="W14" s="62">
        <f>IF(OR(EXACT($U$7,U14)*(EXACT($V$7,V14)))=TRUE,$AO$9,IF(($V$7-$U$7=V14-U14),$AO$8,IF(OR(EXACT($U$7&gt;$V$7,U14&gt;V14)*EXACT($U$7=$V$7,U14=V14)*EXACT($U$7&lt;$V$7,U14&lt;V14)),$AO$7,0)))*2</f>
        <v>0</v>
      </c>
      <c r="X14" s="17" t="s">
        <v>12</v>
      </c>
      <c r="Y14" s="18" t="s">
        <v>84</v>
      </c>
      <c r="Z14" s="19">
        <f t="shared" si="17"/>
        <v>0</v>
      </c>
      <c r="AA14" s="17" t="s">
        <v>83</v>
      </c>
      <c r="AB14" s="18" t="s">
        <v>83</v>
      </c>
      <c r="AC14" s="19" t="str">
        <f t="shared" si="18"/>
        <v>3</v>
      </c>
      <c r="AD14" s="27"/>
      <c r="AE14" s="25"/>
      <c r="AF14" s="19"/>
      <c r="AG14" s="20">
        <f t="shared" si="8"/>
        <v>13</v>
      </c>
      <c r="AH14" s="21">
        <f>'20.Spieltag'!AJ14</f>
        <v>271</v>
      </c>
      <c r="AI14" s="28">
        <f>'20.Spieltag'!AK14</f>
        <v>2</v>
      </c>
      <c r="AJ14" s="23">
        <f t="shared" si="9"/>
        <v>284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83</v>
      </c>
      <c r="P15" s="18" t="s">
        <v>83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2</v>
      </c>
      <c r="W15" s="57">
        <f t="shared" si="19"/>
        <v>0</v>
      </c>
      <c r="X15" s="17" t="s">
        <v>12</v>
      </c>
      <c r="Y15" s="18" t="s">
        <v>83</v>
      </c>
      <c r="Z15" s="19">
        <f t="shared" si="17"/>
        <v>0</v>
      </c>
      <c r="AA15" s="17" t="s">
        <v>83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0</v>
      </c>
      <c r="AH15" s="21">
        <f>'20.Spieltag'!AJ15</f>
        <v>254</v>
      </c>
      <c r="AI15" s="28">
        <f>'20.Spieltag'!AK15</f>
        <v>6</v>
      </c>
      <c r="AJ15" s="23">
        <f t="shared" si="9"/>
        <v>254</v>
      </c>
      <c r="AK15" s="24">
        <f t="shared" si="10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'20.Spieltag'!AJ16</f>
        <v>79</v>
      </c>
      <c r="AI16" s="28">
        <f>'20.Spieltag'!AK16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2</v>
      </c>
      <c r="J17" s="18" t="s">
        <v>83</v>
      </c>
      <c r="K17" s="19">
        <f t="shared" si="13"/>
        <v>0</v>
      </c>
      <c r="L17" s="17" t="s">
        <v>12</v>
      </c>
      <c r="M17" s="18" t="s">
        <v>86</v>
      </c>
      <c r="N17" s="19">
        <f t="shared" si="14"/>
        <v>0</v>
      </c>
      <c r="O17" s="17" t="s">
        <v>86</v>
      </c>
      <c r="P17" s="18" t="s">
        <v>12</v>
      </c>
      <c r="Q17" s="19" t="str">
        <f t="shared" si="15"/>
        <v>3</v>
      </c>
      <c r="R17" s="17" t="s">
        <v>84</v>
      </c>
      <c r="S17" s="18" t="s">
        <v>83</v>
      </c>
      <c r="T17" s="19" t="str">
        <f t="shared" si="16"/>
        <v>3</v>
      </c>
      <c r="U17" s="17" t="s">
        <v>83</v>
      </c>
      <c r="V17" s="18" t="s">
        <v>12</v>
      </c>
      <c r="W17" s="57">
        <f t="shared" si="19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84</v>
      </c>
      <c r="AB17" s="18" t="s">
        <v>84</v>
      </c>
      <c r="AC17" s="19" t="str">
        <f t="shared" si="18"/>
        <v>5</v>
      </c>
      <c r="AD17" s="27"/>
      <c r="AE17" s="25"/>
      <c r="AF17" s="19"/>
      <c r="AG17" s="20">
        <f t="shared" si="8"/>
        <v>16</v>
      </c>
      <c r="AH17" s="21">
        <f>'20.Spieltag'!AJ17</f>
        <v>239</v>
      </c>
      <c r="AI17" s="28">
        <f>'20.Spieltag'!AK17</f>
        <v>10</v>
      </c>
      <c r="AJ17" s="23">
        <f t="shared" si="9"/>
        <v>255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83</v>
      </c>
      <c r="E18" s="19">
        <f t="shared" si="11"/>
        <v>0</v>
      </c>
      <c r="F18" s="17" t="s">
        <v>84</v>
      </c>
      <c r="G18" s="18" t="s">
        <v>12</v>
      </c>
      <c r="H18" s="19">
        <f t="shared" si="12"/>
        <v>0</v>
      </c>
      <c r="I18" s="17" t="s">
        <v>12</v>
      </c>
      <c r="J18" s="18" t="s">
        <v>83</v>
      </c>
      <c r="K18" s="19">
        <f t="shared" si="13"/>
        <v>0</v>
      </c>
      <c r="L18" s="17" t="s">
        <v>83</v>
      </c>
      <c r="M18" s="18" t="s">
        <v>84</v>
      </c>
      <c r="N18" s="19" t="str">
        <f t="shared" si="14"/>
        <v>5</v>
      </c>
      <c r="O18" s="17" t="s">
        <v>83</v>
      </c>
      <c r="P18" s="18" t="s">
        <v>83</v>
      </c>
      <c r="Q18" s="19">
        <f t="shared" si="15"/>
        <v>0</v>
      </c>
      <c r="R18" s="17" t="s">
        <v>12</v>
      </c>
      <c r="S18" s="18" t="s">
        <v>83</v>
      </c>
      <c r="T18" s="19">
        <f t="shared" si="16"/>
        <v>0</v>
      </c>
      <c r="U18" s="17" t="s">
        <v>83</v>
      </c>
      <c r="V18" s="18" t="s">
        <v>12</v>
      </c>
      <c r="W18" s="57">
        <f t="shared" si="19"/>
        <v>0</v>
      </c>
      <c r="X18" s="17" t="s">
        <v>83</v>
      </c>
      <c r="Y18" s="18" t="s">
        <v>12</v>
      </c>
      <c r="Z18" s="19" t="str">
        <f t="shared" si="17"/>
        <v>5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'20.Spieltag'!AJ18</f>
        <v>234</v>
      </c>
      <c r="AI18" s="28">
        <f>'20.Spieltag'!AK18</f>
        <v>11</v>
      </c>
      <c r="AJ18" s="23">
        <f t="shared" si="9"/>
        <v>244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'20.Spieltag'!AJ19</f>
        <v>7</v>
      </c>
      <c r="AI19" s="28">
        <f>'20.Spieltag'!AK19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12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83</v>
      </c>
      <c r="S20" s="18" t="s">
        <v>84</v>
      </c>
      <c r="T20" s="19">
        <f t="shared" si="16"/>
        <v>0</v>
      </c>
      <c r="U20" s="17" t="s">
        <v>83</v>
      </c>
      <c r="V20" s="18" t="s">
        <v>83</v>
      </c>
      <c r="W20" s="62">
        <f>IF(OR(EXACT($U$7,U20)*(EXACT($V$7,V20)))=TRUE,$AO$9,IF(($V$7-$U$7=V20-U20),$AO$8,IF(OR(EXACT($U$7&gt;$V$7,U20&gt;V20)*EXACT($U$7=$V$7,U20=V20)*EXACT($U$7&lt;$V$7,U20&lt;V20)),$AO$7,0)))*2</f>
        <v>0</v>
      </c>
      <c r="X20" s="17" t="s">
        <v>84</v>
      </c>
      <c r="Y20" s="18" t="s">
        <v>12</v>
      </c>
      <c r="Z20" s="19" t="str">
        <f t="shared" si="17"/>
        <v>2</v>
      </c>
      <c r="AA20" s="17" t="s">
        <v>83</v>
      </c>
      <c r="AB20" s="18" t="s">
        <v>2</v>
      </c>
      <c r="AC20" s="19">
        <f t="shared" si="18"/>
        <v>0</v>
      </c>
      <c r="AD20" s="27"/>
      <c r="AE20" s="25"/>
      <c r="AF20" s="19"/>
      <c r="AG20" s="20">
        <f t="shared" ref="AG20:AG25" si="21">E20+H20+K20+N20+Q20+T20+W20+Z20+AC20+AF20</f>
        <v>2</v>
      </c>
      <c r="AH20" s="21">
        <f>'20.Spieltag'!AJ20</f>
        <v>214</v>
      </c>
      <c r="AI20" s="28">
        <f>'20.Spieltag'!AK20</f>
        <v>14</v>
      </c>
      <c r="AJ20" s="23">
        <f t="shared" ref="AJ20:AJ25" si="22">AG20+AH20</f>
        <v>216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2</v>
      </c>
      <c r="D21" s="18" t="s">
        <v>12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2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57">
        <f t="shared" si="19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 t="shared" si="21"/>
        <v>0</v>
      </c>
      <c r="AH21" s="21">
        <f>'20.Spieltag'!AJ21</f>
        <v>250</v>
      </c>
      <c r="AI21" s="28">
        <f>'20.Spieltag'!AK21</f>
        <v>8</v>
      </c>
      <c r="AJ21" s="23">
        <f t="shared" si="22"/>
        <v>250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12</v>
      </c>
      <c r="G22" s="18" t="s">
        <v>84</v>
      </c>
      <c r="H22" s="19">
        <f t="shared" si="12"/>
        <v>0</v>
      </c>
      <c r="I22" s="17" t="s">
        <v>2</v>
      </c>
      <c r="J22" s="18" t="s">
        <v>83</v>
      </c>
      <c r="K22" s="19">
        <f t="shared" si="13"/>
        <v>0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 t="str">
        <f t="shared" si="15"/>
        <v>5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9"/>
        <v>0</v>
      </c>
      <c r="X22" s="17" t="s">
        <v>12</v>
      </c>
      <c r="Y22" s="18" t="s">
        <v>84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5</v>
      </c>
      <c r="AH22" s="21">
        <f>'20.Spieltag'!AJ22</f>
        <v>251</v>
      </c>
      <c r="AI22" s="28">
        <f>'20.Spieltag'!AK22</f>
        <v>7</v>
      </c>
      <c r="AJ22" s="23">
        <f t="shared" si="22"/>
        <v>256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83</v>
      </c>
      <c r="D23" s="18" t="s">
        <v>83</v>
      </c>
      <c r="E23" s="19">
        <f t="shared" si="11"/>
        <v>0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84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 t="str">
        <f t="shared" si="15"/>
        <v>2</v>
      </c>
      <c r="R23" s="17" t="s">
        <v>12</v>
      </c>
      <c r="S23" s="18" t="s">
        <v>84</v>
      </c>
      <c r="T23" s="19">
        <f t="shared" si="16"/>
        <v>0</v>
      </c>
      <c r="U23" s="17" t="s">
        <v>83</v>
      </c>
      <c r="V23" s="18" t="s">
        <v>84</v>
      </c>
      <c r="W23" s="61" t="str">
        <f>IF(OR(EXACT($U$7,U23)*(EXACT($V$7,V23)))=TRUE,$AO$9,IF(($V$7-$U$7=V23-U23),$AO$8,IF(OR(EXACT($U$7&gt;$V$7,U23&gt;V23)*EXACT($U$7=$V$7,U23=V23)*EXACT($U$7&lt;$V$7,U23&lt;V23)),$AO$7,0)))</f>
        <v>5</v>
      </c>
      <c r="X23" s="17" t="s">
        <v>12</v>
      </c>
      <c r="Y23" s="18" t="s">
        <v>83</v>
      </c>
      <c r="Z23" s="19">
        <f t="shared" si="17"/>
        <v>0</v>
      </c>
      <c r="AA23" s="17" t="s">
        <v>83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'20.Spieltag'!AJ23</f>
        <v>219</v>
      </c>
      <c r="AI23" s="28">
        <f>'20.Spieltag'!AK23</f>
        <v>13</v>
      </c>
      <c r="AJ23" s="23">
        <f t="shared" si="22"/>
        <v>226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5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2</v>
      </c>
      <c r="N24" s="19">
        <f t="shared" si="14"/>
        <v>0</v>
      </c>
      <c r="O24" s="17" t="s">
        <v>83</v>
      </c>
      <c r="P24" s="18" t="s">
        <v>12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83</v>
      </c>
      <c r="W24" s="61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12</v>
      </c>
      <c r="Y24" s="18" t="s">
        <v>83</v>
      </c>
      <c r="Z24" s="19">
        <f t="shared" si="17"/>
        <v>0</v>
      </c>
      <c r="AA24" s="17" t="s">
        <v>83</v>
      </c>
      <c r="AB24" s="18" t="s">
        <v>83</v>
      </c>
      <c r="AC24" s="19" t="str">
        <f t="shared" si="18"/>
        <v>3</v>
      </c>
      <c r="AD24" s="27"/>
      <c r="AE24" s="25"/>
      <c r="AF24" s="19"/>
      <c r="AG24" s="20">
        <f t="shared" si="21"/>
        <v>5</v>
      </c>
      <c r="AH24" s="21">
        <f>'20.Spieltag'!AJ24</f>
        <v>259</v>
      </c>
      <c r="AI24" s="28">
        <f>'20.Spieltag'!AK24</f>
        <v>5</v>
      </c>
      <c r="AJ24" s="23">
        <f t="shared" si="22"/>
        <v>264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si="20"/>
        <v>18</v>
      </c>
      <c r="B25" s="20" t="s">
        <v>91</v>
      </c>
      <c r="C25" s="17" t="s">
        <v>2</v>
      </c>
      <c r="D25" s="18" t="s">
        <v>83</v>
      </c>
      <c r="E25" s="19">
        <f t="shared" si="11"/>
        <v>0</v>
      </c>
      <c r="F25" s="17" t="s">
        <v>12</v>
      </c>
      <c r="G25" s="18" t="s">
        <v>83</v>
      </c>
      <c r="H25" s="19">
        <f t="shared" si="12"/>
        <v>0</v>
      </c>
      <c r="I25" s="17" t="s">
        <v>2</v>
      </c>
      <c r="J25" s="18" t="s">
        <v>83</v>
      </c>
      <c r="K25" s="19">
        <f t="shared" si="13"/>
        <v>0</v>
      </c>
      <c r="L25" s="17" t="s">
        <v>83</v>
      </c>
      <c r="M25" s="18" t="s">
        <v>12</v>
      </c>
      <c r="N25" s="19">
        <f t="shared" si="14"/>
        <v>0</v>
      </c>
      <c r="O25" s="17" t="s">
        <v>12</v>
      </c>
      <c r="P25" s="18" t="s">
        <v>83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83</v>
      </c>
      <c r="T25" s="19">
        <f t="shared" si="16"/>
        <v>0</v>
      </c>
      <c r="U25" s="17" t="s">
        <v>83</v>
      </c>
      <c r="V25" s="18" t="s">
        <v>12</v>
      </c>
      <c r="W25" s="57">
        <f t="shared" si="19"/>
        <v>0</v>
      </c>
      <c r="X25" s="17" t="s">
        <v>12</v>
      </c>
      <c r="Y25" s="18" t="s">
        <v>83</v>
      </c>
      <c r="Z25" s="19">
        <f t="shared" si="17"/>
        <v>0</v>
      </c>
      <c r="AA25" s="17" t="s">
        <v>12</v>
      </c>
      <c r="AB25" s="18" t="s">
        <v>83</v>
      </c>
      <c r="AC25" s="19">
        <f t="shared" si="18"/>
        <v>0</v>
      </c>
      <c r="AD25" s="27"/>
      <c r="AE25" s="25"/>
      <c r="AF25" s="19"/>
      <c r="AG25" s="20">
        <f t="shared" si="21"/>
        <v>2</v>
      </c>
      <c r="AH25" s="21">
        <f>'20.Spieltag'!AJ25</f>
        <v>0</v>
      </c>
      <c r="AI25" s="28">
        <f>'20.Spieltag'!AK25</f>
        <v>0</v>
      </c>
      <c r="AJ25" s="23">
        <f t="shared" si="22"/>
        <v>2</v>
      </c>
      <c r="AK25" s="24">
        <f t="shared" ref="AK25" si="2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0" priority="8">
      <formula>($AG8&gt;40)</formula>
    </cfRule>
  </conditionalFormatting>
  <conditionalFormatting sqref="C4 F4 O4 R4 U4 X4 C6 F6 I6 L6 R6 U6 X6 AA6">
    <cfRule type="cellIs" dxfId="69" priority="2" operator="equal">
      <formula>"Schalke 04"</formula>
    </cfRule>
  </conditionalFormatting>
  <conditionalFormatting sqref="I4 L4 AA4 O6">
    <cfRule type="cellIs" dxfId="68" priority="1" operator="equal">
      <formula>"Schalke 04"</formula>
    </cfRule>
  </conditionalFormatting>
  <conditionalFormatting sqref="AG28:AG1048576 AG1:AG26">
    <cfRule type="top10" dxfId="67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5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tabSelected="1" topLeftCell="A12" workbookViewId="0">
      <selection activeCell="O24" sqref="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35</v>
      </c>
      <c r="B4" s="16"/>
      <c r="C4" s="16" t="s">
        <v>62</v>
      </c>
      <c r="F4" s="16" t="s">
        <v>74</v>
      </c>
      <c r="I4" s="16" t="s">
        <v>11</v>
      </c>
      <c r="L4" s="16" t="s">
        <v>70</v>
      </c>
      <c r="O4" s="16" t="s">
        <v>77</v>
      </c>
      <c r="R4" s="16" t="s">
        <v>71</v>
      </c>
      <c r="U4" s="16" t="s">
        <v>69</v>
      </c>
      <c r="X4" s="16" t="s">
        <v>78</v>
      </c>
      <c r="AA4" s="16" t="s">
        <v>81</v>
      </c>
      <c r="AD4" s="16"/>
      <c r="AE4" s="48"/>
      <c r="AF4" s="48"/>
      <c r="AK4" s="44"/>
    </row>
    <row r="5" spans="1:41" ht="13.5" thickBot="1" x14ac:dyDescent="0.25">
      <c r="B5" s="16"/>
      <c r="F5" s="1"/>
      <c r="U5" s="13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76</v>
      </c>
      <c r="I6" s="16" t="s">
        <v>80</v>
      </c>
      <c r="L6" s="16" t="s">
        <v>72</v>
      </c>
      <c r="O6" s="16" t="s">
        <v>67</v>
      </c>
      <c r="R6" s="16" t="s">
        <v>68</v>
      </c>
      <c r="U6" s="16" t="s">
        <v>79</v>
      </c>
      <c r="X6" s="16" t="s">
        <v>73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84</v>
      </c>
      <c r="M7" s="49" t="s">
        <v>86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58</v>
      </c>
      <c r="C8" s="17" t="s">
        <v>12</v>
      </c>
      <c r="D8" s="18" t="s">
        <v>83</v>
      </c>
      <c r="E8" s="19" t="s">
        <v>2</v>
      </c>
      <c r="F8" s="17" t="s">
        <v>2</v>
      </c>
      <c r="G8" s="18" t="s">
        <v>12</v>
      </c>
      <c r="H8" s="19" t="s">
        <v>2</v>
      </c>
      <c r="I8" s="17" t="s">
        <v>2</v>
      </c>
      <c r="J8" s="18" t="s">
        <v>83</v>
      </c>
      <c r="K8" s="57">
        <v>8</v>
      </c>
      <c r="L8" s="17" t="s">
        <v>83</v>
      </c>
      <c r="M8" s="18" t="s">
        <v>83</v>
      </c>
      <c r="N8" s="19">
        <v>0</v>
      </c>
      <c r="O8" s="17" t="s">
        <v>83</v>
      </c>
      <c r="P8" s="18" t="s">
        <v>12</v>
      </c>
      <c r="Q8" s="19">
        <v>0</v>
      </c>
      <c r="R8" s="17" t="s">
        <v>83</v>
      </c>
      <c r="S8" s="18" t="s">
        <v>83</v>
      </c>
      <c r="T8" s="19" t="s">
        <v>2</v>
      </c>
      <c r="U8" s="17" t="s">
        <v>12</v>
      </c>
      <c r="V8" s="18" t="s">
        <v>83</v>
      </c>
      <c r="W8" s="19" t="s">
        <v>2</v>
      </c>
      <c r="X8" s="17" t="s">
        <v>83</v>
      </c>
      <c r="Y8" s="18" t="s">
        <v>84</v>
      </c>
      <c r="Z8" s="19">
        <v>0</v>
      </c>
      <c r="AA8" s="17" t="s">
        <v>2</v>
      </c>
      <c r="AB8" s="18" t="s">
        <v>83</v>
      </c>
      <c r="AC8" s="19" t="s">
        <v>13</v>
      </c>
      <c r="AD8" s="27"/>
      <c r="AE8" s="25"/>
      <c r="AF8" s="19"/>
      <c r="AG8" s="20">
        <v>25</v>
      </c>
      <c r="AH8" s="21">
        <v>284</v>
      </c>
      <c r="AI8" s="28">
        <v>1</v>
      </c>
      <c r="AJ8" s="23">
        <v>309</v>
      </c>
      <c r="AK8" s="24"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59</v>
      </c>
      <c r="C9" s="17" t="s">
        <v>12</v>
      </c>
      <c r="D9" s="18" t="s">
        <v>83</v>
      </c>
      <c r="E9" s="19" t="s">
        <v>2</v>
      </c>
      <c r="F9" s="17" t="s">
        <v>12</v>
      </c>
      <c r="G9" s="18" t="s">
        <v>83</v>
      </c>
      <c r="H9" s="19" t="s">
        <v>13</v>
      </c>
      <c r="I9" s="17" t="s">
        <v>12</v>
      </c>
      <c r="J9" s="18" t="s">
        <v>83</v>
      </c>
      <c r="K9" s="57">
        <v>12</v>
      </c>
      <c r="L9" s="17" t="s">
        <v>83</v>
      </c>
      <c r="M9" s="18" t="s">
        <v>12</v>
      </c>
      <c r="N9" s="19" t="s">
        <v>12</v>
      </c>
      <c r="O9" s="17" t="s">
        <v>84</v>
      </c>
      <c r="P9" s="18" t="s">
        <v>12</v>
      </c>
      <c r="Q9" s="19">
        <v>0</v>
      </c>
      <c r="R9" s="17" t="s">
        <v>84</v>
      </c>
      <c r="S9" s="18" t="s">
        <v>83</v>
      </c>
      <c r="T9" s="19">
        <v>0</v>
      </c>
      <c r="U9" s="17" t="s">
        <v>2</v>
      </c>
      <c r="V9" s="18" t="s">
        <v>84</v>
      </c>
      <c r="W9" s="19" t="s">
        <v>12</v>
      </c>
      <c r="X9" s="17" t="s">
        <v>12</v>
      </c>
      <c r="Y9" s="18" t="s">
        <v>83</v>
      </c>
      <c r="Z9" s="19">
        <v>0</v>
      </c>
      <c r="AA9" s="17" t="s">
        <v>12</v>
      </c>
      <c r="AB9" s="18" t="s">
        <v>84</v>
      </c>
      <c r="AC9" s="19" t="s">
        <v>2</v>
      </c>
      <c r="AD9" s="27"/>
      <c r="AE9" s="25"/>
      <c r="AF9" s="19"/>
      <c r="AG9" s="20">
        <v>27</v>
      </c>
      <c r="AH9" s="21">
        <v>280</v>
      </c>
      <c r="AI9" s="28">
        <v>2</v>
      </c>
      <c r="AJ9" s="23">
        <v>307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87</v>
      </c>
      <c r="C10" s="17" t="s">
        <v>12</v>
      </c>
      <c r="D10" s="18" t="s">
        <v>84</v>
      </c>
      <c r="E10" s="19" t="s">
        <v>12</v>
      </c>
      <c r="F10" s="17" t="s">
        <v>83</v>
      </c>
      <c r="G10" s="18" t="s">
        <v>83</v>
      </c>
      <c r="H10" s="19">
        <v>0</v>
      </c>
      <c r="I10" s="17" t="s">
        <v>12</v>
      </c>
      <c r="J10" s="18" t="s">
        <v>83</v>
      </c>
      <c r="K10" s="57">
        <v>12</v>
      </c>
      <c r="L10" s="17" t="s">
        <v>12</v>
      </c>
      <c r="M10" s="18" t="s">
        <v>84</v>
      </c>
      <c r="N10" s="19">
        <v>0</v>
      </c>
      <c r="O10" s="17" t="s">
        <v>83</v>
      </c>
      <c r="P10" s="18" t="s">
        <v>12</v>
      </c>
      <c r="Q10" s="19">
        <v>0</v>
      </c>
      <c r="R10" s="17" t="s">
        <v>83</v>
      </c>
      <c r="S10" s="18" t="s">
        <v>12</v>
      </c>
      <c r="T10" s="19">
        <v>0</v>
      </c>
      <c r="U10" s="17" t="s">
        <v>2</v>
      </c>
      <c r="V10" s="18" t="s">
        <v>84</v>
      </c>
      <c r="W10" s="19" t="s">
        <v>12</v>
      </c>
      <c r="X10" s="17" t="s">
        <v>12</v>
      </c>
      <c r="Y10" s="18" t="s">
        <v>84</v>
      </c>
      <c r="Z10" s="19">
        <v>0</v>
      </c>
      <c r="AA10" s="17" t="s">
        <v>12</v>
      </c>
      <c r="AB10" s="18" t="s">
        <v>83</v>
      </c>
      <c r="AC10" s="19" t="s">
        <v>12</v>
      </c>
      <c r="AD10" s="27"/>
      <c r="AE10" s="25"/>
      <c r="AF10" s="19"/>
      <c r="AG10" s="20">
        <v>18</v>
      </c>
      <c r="AH10" s="21">
        <v>280</v>
      </c>
      <c r="AI10" s="28">
        <v>2</v>
      </c>
      <c r="AJ10" s="23">
        <v>298</v>
      </c>
      <c r="AK10" s="24">
        <v>3</v>
      </c>
      <c r="AL10" s="53"/>
    </row>
    <row r="11" spans="1:41" ht="24.95" customHeight="1" thickBot="1" x14ac:dyDescent="0.25">
      <c r="A11" s="28">
        <v>4</v>
      </c>
      <c r="B11" s="58" t="s">
        <v>61</v>
      </c>
      <c r="C11" s="17" t="s">
        <v>12</v>
      </c>
      <c r="D11" s="18" t="s">
        <v>83</v>
      </c>
      <c r="E11" s="19" t="s">
        <v>2</v>
      </c>
      <c r="F11" s="17" t="s">
        <v>83</v>
      </c>
      <c r="G11" s="18" t="s">
        <v>84</v>
      </c>
      <c r="H11" s="19" t="s">
        <v>2</v>
      </c>
      <c r="I11" s="17" t="s">
        <v>86</v>
      </c>
      <c r="J11" s="18" t="s">
        <v>12</v>
      </c>
      <c r="K11" s="57">
        <v>8</v>
      </c>
      <c r="L11" s="17" t="s">
        <v>12</v>
      </c>
      <c r="M11" s="18" t="s">
        <v>12</v>
      </c>
      <c r="N11" s="19">
        <v>0</v>
      </c>
      <c r="O11" s="17" t="s">
        <v>83</v>
      </c>
      <c r="P11" s="18" t="s">
        <v>2</v>
      </c>
      <c r="Q11" s="19">
        <v>0</v>
      </c>
      <c r="R11" s="17" t="s">
        <v>83</v>
      </c>
      <c r="S11" s="18" t="s">
        <v>12</v>
      </c>
      <c r="T11" s="19">
        <v>0</v>
      </c>
      <c r="U11" s="17" t="s">
        <v>2</v>
      </c>
      <c r="V11" s="18" t="s">
        <v>84</v>
      </c>
      <c r="W11" s="19" t="s">
        <v>12</v>
      </c>
      <c r="X11" s="17" t="s">
        <v>12</v>
      </c>
      <c r="Y11" s="18" t="s">
        <v>12</v>
      </c>
      <c r="Z11" s="19" t="s">
        <v>2</v>
      </c>
      <c r="AA11" s="17" t="s">
        <v>2</v>
      </c>
      <c r="AB11" s="18" t="s">
        <v>12</v>
      </c>
      <c r="AC11" s="19" t="s">
        <v>12</v>
      </c>
      <c r="AD11" s="27"/>
      <c r="AE11" s="25"/>
      <c r="AF11" s="19"/>
      <c r="AG11" s="20">
        <v>21</v>
      </c>
      <c r="AH11" s="21">
        <v>268</v>
      </c>
      <c r="AI11" s="28">
        <v>4</v>
      </c>
      <c r="AJ11" s="23">
        <v>289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52</v>
      </c>
      <c r="C12" s="17" t="s">
        <v>12</v>
      </c>
      <c r="D12" s="18" t="s">
        <v>83</v>
      </c>
      <c r="E12" s="19" t="s">
        <v>2</v>
      </c>
      <c r="F12" s="17" t="s">
        <v>12</v>
      </c>
      <c r="G12" s="18" t="s">
        <v>83</v>
      </c>
      <c r="H12" s="19" t="s">
        <v>13</v>
      </c>
      <c r="I12" s="17" t="s">
        <v>12</v>
      </c>
      <c r="J12" s="18" t="s">
        <v>84</v>
      </c>
      <c r="K12" s="57">
        <v>8</v>
      </c>
      <c r="L12" s="17" t="s">
        <v>83</v>
      </c>
      <c r="M12" s="18" t="s">
        <v>84</v>
      </c>
      <c r="N12" s="19">
        <v>0</v>
      </c>
      <c r="O12" s="17" t="s">
        <v>83</v>
      </c>
      <c r="P12" s="18" t="s">
        <v>12</v>
      </c>
      <c r="Q12" s="19">
        <v>0</v>
      </c>
      <c r="R12" s="17" t="s">
        <v>83</v>
      </c>
      <c r="S12" s="18" t="s">
        <v>83</v>
      </c>
      <c r="T12" s="19" t="s">
        <v>2</v>
      </c>
      <c r="U12" s="17" t="s">
        <v>2</v>
      </c>
      <c r="V12" s="18" t="s">
        <v>84</v>
      </c>
      <c r="W12" s="19" t="s">
        <v>12</v>
      </c>
      <c r="X12" s="17" t="s">
        <v>83</v>
      </c>
      <c r="Y12" s="18" t="s">
        <v>83</v>
      </c>
      <c r="Z12" s="19" t="s">
        <v>13</v>
      </c>
      <c r="AA12" s="17" t="s">
        <v>12</v>
      </c>
      <c r="AB12" s="18" t="s">
        <v>83</v>
      </c>
      <c r="AC12" s="19" t="s">
        <v>12</v>
      </c>
      <c r="AD12" s="27"/>
      <c r="AE12" s="25"/>
      <c r="AF12" s="19"/>
      <c r="AG12" s="20">
        <v>28</v>
      </c>
      <c r="AH12" s="21">
        <v>256</v>
      </c>
      <c r="AI12" s="28">
        <v>6</v>
      </c>
      <c r="AJ12" s="23">
        <v>284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53</v>
      </c>
      <c r="C13" s="17" t="s">
        <v>2</v>
      </c>
      <c r="D13" s="18" t="s">
        <v>83</v>
      </c>
      <c r="E13" s="19" t="s">
        <v>12</v>
      </c>
      <c r="F13" s="17" t="s">
        <v>83</v>
      </c>
      <c r="G13" s="18" t="s">
        <v>12</v>
      </c>
      <c r="H13" s="19">
        <v>0</v>
      </c>
      <c r="I13" s="17" t="s">
        <v>2</v>
      </c>
      <c r="J13" s="18" t="s">
        <v>83</v>
      </c>
      <c r="K13" s="57">
        <v>8</v>
      </c>
      <c r="L13" s="17" t="s">
        <v>83</v>
      </c>
      <c r="M13" s="18" t="s">
        <v>12</v>
      </c>
      <c r="N13" s="19" t="s">
        <v>12</v>
      </c>
      <c r="O13" s="17" t="s">
        <v>83</v>
      </c>
      <c r="P13" s="18" t="s">
        <v>2</v>
      </c>
      <c r="Q13" s="19">
        <v>0</v>
      </c>
      <c r="R13" s="17" t="s">
        <v>12</v>
      </c>
      <c r="S13" s="18" t="s">
        <v>83</v>
      </c>
      <c r="T13" s="19">
        <v>0</v>
      </c>
      <c r="U13" s="17" t="s">
        <v>2</v>
      </c>
      <c r="V13" s="18" t="s">
        <v>84</v>
      </c>
      <c r="W13" s="19" t="s">
        <v>12</v>
      </c>
      <c r="X13" s="17" t="s">
        <v>12</v>
      </c>
      <c r="Y13" s="18" t="s">
        <v>83</v>
      </c>
      <c r="Z13" s="19">
        <v>0</v>
      </c>
      <c r="AA13" s="17" t="s">
        <v>12</v>
      </c>
      <c r="AB13" s="18" t="s">
        <v>83</v>
      </c>
      <c r="AC13" s="19" t="s">
        <v>12</v>
      </c>
      <c r="AD13" s="27"/>
      <c r="AE13" s="25"/>
      <c r="AF13" s="19"/>
      <c r="AG13" s="20">
        <v>16</v>
      </c>
      <c r="AH13" s="21">
        <v>264</v>
      </c>
      <c r="AI13" s="28">
        <v>5</v>
      </c>
      <c r="AJ13" s="23">
        <v>280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54</v>
      </c>
      <c r="C14" s="17" t="s">
        <v>12</v>
      </c>
      <c r="D14" s="18" t="s">
        <v>12</v>
      </c>
      <c r="E14" s="19">
        <v>0</v>
      </c>
      <c r="F14" s="17" t="s">
        <v>83</v>
      </c>
      <c r="G14" s="18" t="s">
        <v>84</v>
      </c>
      <c r="H14" s="19" t="s">
        <v>2</v>
      </c>
      <c r="I14" s="17" t="s">
        <v>12</v>
      </c>
      <c r="J14" s="18" t="s">
        <v>83</v>
      </c>
      <c r="K14" s="57">
        <v>12</v>
      </c>
      <c r="L14" s="17" t="s">
        <v>83</v>
      </c>
      <c r="M14" s="18" t="s">
        <v>84</v>
      </c>
      <c r="N14" s="19">
        <v>0</v>
      </c>
      <c r="O14" s="17" t="s">
        <v>83</v>
      </c>
      <c r="P14" s="18" t="s">
        <v>12</v>
      </c>
      <c r="Q14" s="19">
        <v>0</v>
      </c>
      <c r="R14" s="17" t="s">
        <v>83</v>
      </c>
      <c r="S14" s="18" t="s">
        <v>83</v>
      </c>
      <c r="T14" s="19" t="s">
        <v>2</v>
      </c>
      <c r="U14" s="17" t="s">
        <v>2</v>
      </c>
      <c r="V14" s="18" t="s">
        <v>83</v>
      </c>
      <c r="W14" s="19" t="s">
        <v>12</v>
      </c>
      <c r="X14" s="17" t="s">
        <v>12</v>
      </c>
      <c r="Y14" s="18" t="s">
        <v>84</v>
      </c>
      <c r="Z14" s="19">
        <v>0</v>
      </c>
      <c r="AA14" s="17" t="s">
        <v>12</v>
      </c>
      <c r="AB14" s="18" t="s">
        <v>83</v>
      </c>
      <c r="AC14" s="19" t="s">
        <v>12</v>
      </c>
      <c r="AD14" s="27"/>
      <c r="AE14" s="25"/>
      <c r="AF14" s="19"/>
      <c r="AG14" s="20">
        <v>22</v>
      </c>
      <c r="AH14" s="21">
        <v>255</v>
      </c>
      <c r="AI14" s="28">
        <v>7</v>
      </c>
      <c r="AJ14" s="23">
        <v>277</v>
      </c>
      <c r="AK14" s="24">
        <v>7</v>
      </c>
      <c r="AL14" s="1"/>
    </row>
    <row r="15" spans="1:41" ht="24.95" customHeight="1" thickBot="1" x14ac:dyDescent="0.25">
      <c r="A15" s="28">
        <v>7</v>
      </c>
      <c r="B15" s="20" t="s">
        <v>56</v>
      </c>
      <c r="C15" s="17" t="s">
        <v>12</v>
      </c>
      <c r="D15" s="18" t="s">
        <v>83</v>
      </c>
      <c r="E15" s="19" t="s">
        <v>2</v>
      </c>
      <c r="F15" s="17" t="s">
        <v>12</v>
      </c>
      <c r="G15" s="18" t="s">
        <v>83</v>
      </c>
      <c r="H15" s="19" t="s">
        <v>13</v>
      </c>
      <c r="I15" s="17" t="s">
        <v>12</v>
      </c>
      <c r="J15" s="18" t="s">
        <v>83</v>
      </c>
      <c r="K15" s="57">
        <v>12</v>
      </c>
      <c r="L15" s="17" t="s">
        <v>12</v>
      </c>
      <c r="M15" s="18" t="s">
        <v>83</v>
      </c>
      <c r="N15" s="19">
        <v>0</v>
      </c>
      <c r="O15" s="17" t="s">
        <v>83</v>
      </c>
      <c r="P15" s="18" t="s">
        <v>12</v>
      </c>
      <c r="Q15" s="19">
        <v>0</v>
      </c>
      <c r="R15" s="17" t="s">
        <v>83</v>
      </c>
      <c r="S15" s="18" t="s">
        <v>83</v>
      </c>
      <c r="T15" s="19" t="s">
        <v>2</v>
      </c>
      <c r="U15" s="17" t="s">
        <v>12</v>
      </c>
      <c r="V15" s="18" t="s">
        <v>84</v>
      </c>
      <c r="W15" s="19" t="s">
        <v>12</v>
      </c>
      <c r="X15" s="17" t="s">
        <v>12</v>
      </c>
      <c r="Y15" s="18" t="s">
        <v>83</v>
      </c>
      <c r="Z15" s="19">
        <v>0</v>
      </c>
      <c r="AA15" s="17" t="s">
        <v>12</v>
      </c>
      <c r="AB15" s="18" t="s">
        <v>83</v>
      </c>
      <c r="AC15" s="19" t="s">
        <v>12</v>
      </c>
      <c r="AD15" s="27"/>
      <c r="AE15" s="25"/>
      <c r="AF15" s="19"/>
      <c r="AG15" s="20">
        <v>27</v>
      </c>
      <c r="AH15" s="21">
        <v>250</v>
      </c>
      <c r="AI15" s="28">
        <v>9</v>
      </c>
      <c r="AJ15" s="23">
        <v>277</v>
      </c>
      <c r="AK15" s="24">
        <v>7</v>
      </c>
      <c r="AL15" s="1"/>
    </row>
    <row r="16" spans="1:41" ht="24.95" customHeight="1" thickBot="1" x14ac:dyDescent="0.25">
      <c r="A16" s="28">
        <v>9</v>
      </c>
      <c r="B16" s="20" t="s">
        <v>51</v>
      </c>
      <c r="C16" s="17" t="s">
        <v>12</v>
      </c>
      <c r="D16" s="18" t="s">
        <v>84</v>
      </c>
      <c r="E16" s="19" t="s">
        <v>12</v>
      </c>
      <c r="F16" s="17" t="s">
        <v>12</v>
      </c>
      <c r="G16" s="18" t="s">
        <v>84</v>
      </c>
      <c r="H16" s="19" t="s">
        <v>12</v>
      </c>
      <c r="I16" s="17" t="s">
        <v>2</v>
      </c>
      <c r="J16" s="18" t="s">
        <v>84</v>
      </c>
      <c r="K16" s="57">
        <v>8</v>
      </c>
      <c r="L16" s="17" t="s">
        <v>83</v>
      </c>
      <c r="M16" s="18" t="s">
        <v>83</v>
      </c>
      <c r="N16" s="19">
        <v>0</v>
      </c>
      <c r="O16" s="17" t="s">
        <v>84</v>
      </c>
      <c r="P16" s="18" t="s">
        <v>12</v>
      </c>
      <c r="Q16" s="19">
        <v>0</v>
      </c>
      <c r="R16" s="17" t="s">
        <v>12</v>
      </c>
      <c r="S16" s="18" t="s">
        <v>83</v>
      </c>
      <c r="T16" s="19">
        <v>0</v>
      </c>
      <c r="U16" s="17" t="s">
        <v>12</v>
      </c>
      <c r="V16" s="18" t="s">
        <v>84</v>
      </c>
      <c r="W16" s="19" t="s">
        <v>12</v>
      </c>
      <c r="X16" s="17" t="s">
        <v>12</v>
      </c>
      <c r="Y16" s="18" t="s">
        <v>84</v>
      </c>
      <c r="Z16" s="19">
        <v>0</v>
      </c>
      <c r="AA16" s="17" t="s">
        <v>83</v>
      </c>
      <c r="AB16" s="18" t="s">
        <v>12</v>
      </c>
      <c r="AC16" s="19">
        <v>0</v>
      </c>
      <c r="AD16" s="27"/>
      <c r="AE16" s="25"/>
      <c r="AF16" s="19"/>
      <c r="AG16" s="20">
        <v>14</v>
      </c>
      <c r="AH16" s="21">
        <v>254</v>
      </c>
      <c r="AI16" s="28">
        <v>8</v>
      </c>
      <c r="AJ16" s="23">
        <v>268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85</v>
      </c>
      <c r="C17" s="17" t="s">
        <v>12</v>
      </c>
      <c r="D17" s="18" t="s">
        <v>84</v>
      </c>
      <c r="E17" s="19" t="s">
        <v>12</v>
      </c>
      <c r="F17" s="17" t="s">
        <v>83</v>
      </c>
      <c r="G17" s="18" t="s">
        <v>12</v>
      </c>
      <c r="H17" s="19">
        <v>0</v>
      </c>
      <c r="I17" s="17" t="s">
        <v>2</v>
      </c>
      <c r="J17" s="18" t="s">
        <v>83</v>
      </c>
      <c r="K17" s="57">
        <v>8</v>
      </c>
      <c r="L17" s="17" t="s">
        <v>83</v>
      </c>
      <c r="M17" s="18" t="s">
        <v>83</v>
      </c>
      <c r="N17" s="19">
        <v>0</v>
      </c>
      <c r="O17" s="17" t="s">
        <v>83</v>
      </c>
      <c r="P17" s="18" t="s">
        <v>83</v>
      </c>
      <c r="Q17" s="19" t="s">
        <v>2</v>
      </c>
      <c r="R17" s="17" t="s">
        <v>83</v>
      </c>
      <c r="S17" s="18" t="s">
        <v>83</v>
      </c>
      <c r="T17" s="19" t="s">
        <v>2</v>
      </c>
      <c r="U17" s="17" t="s">
        <v>2</v>
      </c>
      <c r="V17" s="18" t="s">
        <v>84</v>
      </c>
      <c r="W17" s="19" t="s">
        <v>12</v>
      </c>
      <c r="X17" s="17" t="s">
        <v>84</v>
      </c>
      <c r="Y17" s="18" t="s">
        <v>84</v>
      </c>
      <c r="Z17" s="19" t="s">
        <v>2</v>
      </c>
      <c r="AA17" s="17" t="s">
        <v>12</v>
      </c>
      <c r="AB17" s="18" t="s">
        <v>83</v>
      </c>
      <c r="AC17" s="19" t="s">
        <v>12</v>
      </c>
      <c r="AD17" s="27"/>
      <c r="AE17" s="25"/>
      <c r="AF17" s="19"/>
      <c r="AG17" s="20">
        <v>23</v>
      </c>
      <c r="AH17" s="21">
        <v>243</v>
      </c>
      <c r="AI17" s="28">
        <v>11</v>
      </c>
      <c r="AJ17" s="23">
        <v>266</v>
      </c>
      <c r="AK17" s="24">
        <v>10</v>
      </c>
      <c r="AL17" s="1"/>
    </row>
    <row r="18" spans="1:38" ht="24.95" customHeight="1" thickBot="1" x14ac:dyDescent="0.25">
      <c r="A18" s="28">
        <v>10</v>
      </c>
      <c r="B18" s="20" t="s">
        <v>64</v>
      </c>
      <c r="C18" s="17" t="s">
        <v>12</v>
      </c>
      <c r="D18" s="18" t="s">
        <v>83</v>
      </c>
      <c r="E18" s="19" t="s">
        <v>2</v>
      </c>
      <c r="F18" s="17" t="s">
        <v>12</v>
      </c>
      <c r="G18" s="18" t="s">
        <v>83</v>
      </c>
      <c r="H18" s="19" t="s">
        <v>13</v>
      </c>
      <c r="I18" s="17" t="s">
        <v>12</v>
      </c>
      <c r="J18" s="18" t="s">
        <v>83</v>
      </c>
      <c r="K18" s="57">
        <v>12</v>
      </c>
      <c r="L18" s="17" t="s">
        <v>83</v>
      </c>
      <c r="M18" s="18" t="s">
        <v>2</v>
      </c>
      <c r="N18" s="19" t="s">
        <v>12</v>
      </c>
      <c r="O18" s="17" t="s">
        <v>84</v>
      </c>
      <c r="P18" s="18" t="s">
        <v>83</v>
      </c>
      <c r="Q18" s="19">
        <v>0</v>
      </c>
      <c r="R18" s="17" t="s">
        <v>83</v>
      </c>
      <c r="S18" s="18" t="s">
        <v>2</v>
      </c>
      <c r="T18" s="19">
        <v>0</v>
      </c>
      <c r="U18" s="17" t="s">
        <v>12</v>
      </c>
      <c r="V18" s="18" t="s">
        <v>84</v>
      </c>
      <c r="W18" s="19" t="s">
        <v>12</v>
      </c>
      <c r="X18" s="17" t="s">
        <v>83</v>
      </c>
      <c r="Y18" s="18" t="s">
        <v>83</v>
      </c>
      <c r="Z18" s="19" t="s">
        <v>13</v>
      </c>
      <c r="AA18" s="17" t="s">
        <v>84</v>
      </c>
      <c r="AB18" s="18" t="s">
        <v>84</v>
      </c>
      <c r="AC18" s="19">
        <v>0</v>
      </c>
      <c r="AD18" s="27"/>
      <c r="AE18" s="25"/>
      <c r="AF18" s="19"/>
      <c r="AG18" s="20">
        <v>29</v>
      </c>
      <c r="AH18" s="21">
        <v>237</v>
      </c>
      <c r="AI18" s="28">
        <v>12</v>
      </c>
      <c r="AJ18" s="23">
        <v>266</v>
      </c>
      <c r="AK18" s="24">
        <v>10</v>
      </c>
      <c r="AL18" s="1"/>
    </row>
    <row r="19" spans="1:38" ht="24.95" customHeight="1" thickBot="1" x14ac:dyDescent="0.25">
      <c r="A19" s="28">
        <v>12</v>
      </c>
      <c r="B19" s="20" t="s">
        <v>60</v>
      </c>
      <c r="C19" s="17" t="s">
        <v>12</v>
      </c>
      <c r="D19" s="18" t="s">
        <v>83</v>
      </c>
      <c r="E19" s="19" t="s">
        <v>2</v>
      </c>
      <c r="F19" s="17" t="s">
        <v>12</v>
      </c>
      <c r="G19" s="18" t="s">
        <v>84</v>
      </c>
      <c r="H19" s="19" t="s">
        <v>12</v>
      </c>
      <c r="I19" s="17" t="s">
        <v>12</v>
      </c>
      <c r="J19" s="18" t="s">
        <v>84</v>
      </c>
      <c r="K19" s="57">
        <v>8</v>
      </c>
      <c r="L19" s="17" t="s">
        <v>83</v>
      </c>
      <c r="M19" s="18" t="s">
        <v>12</v>
      </c>
      <c r="N19" s="19" t="s">
        <v>12</v>
      </c>
      <c r="O19" s="17" t="s">
        <v>83</v>
      </c>
      <c r="P19" s="18" t="s">
        <v>12</v>
      </c>
      <c r="Q19" s="19">
        <v>0</v>
      </c>
      <c r="R19" s="17" t="s">
        <v>83</v>
      </c>
      <c r="S19" s="18" t="s">
        <v>12</v>
      </c>
      <c r="T19" s="19">
        <v>0</v>
      </c>
      <c r="U19" s="17" t="s">
        <v>12</v>
      </c>
      <c r="V19" s="18" t="s">
        <v>83</v>
      </c>
      <c r="W19" s="19" t="s">
        <v>2</v>
      </c>
      <c r="X19" s="17" t="s">
        <v>12</v>
      </c>
      <c r="Y19" s="18" t="s">
        <v>83</v>
      </c>
      <c r="Z19" s="19">
        <v>0</v>
      </c>
      <c r="AA19" s="17" t="s">
        <v>83</v>
      </c>
      <c r="AB19" s="18" t="s">
        <v>84</v>
      </c>
      <c r="AC19" s="19" t="s">
        <v>12</v>
      </c>
      <c r="AD19" s="27"/>
      <c r="AE19" s="25"/>
      <c r="AF19" s="19"/>
      <c r="AG19" s="20">
        <v>20</v>
      </c>
      <c r="AH19" s="21">
        <v>244</v>
      </c>
      <c r="AI19" s="28">
        <v>10</v>
      </c>
      <c r="AJ19" s="23">
        <v>264</v>
      </c>
      <c r="AK19" s="24">
        <v>12</v>
      </c>
      <c r="AL19" s="1"/>
    </row>
    <row r="20" spans="1:38" ht="24.95" customHeight="1" thickBot="1" x14ac:dyDescent="0.25">
      <c r="A20" s="28">
        <v>13</v>
      </c>
      <c r="B20" s="58" t="s">
        <v>63</v>
      </c>
      <c r="C20" s="17" t="s">
        <v>12</v>
      </c>
      <c r="D20" s="18" t="s">
        <v>84</v>
      </c>
      <c r="E20" s="19" t="s">
        <v>12</v>
      </c>
      <c r="F20" s="17" t="s">
        <v>83</v>
      </c>
      <c r="G20" s="18" t="s">
        <v>84</v>
      </c>
      <c r="H20" s="19" t="s">
        <v>2</v>
      </c>
      <c r="I20" s="17" t="s">
        <v>83</v>
      </c>
      <c r="J20" s="18" t="s">
        <v>84</v>
      </c>
      <c r="K20" s="57">
        <v>20</v>
      </c>
      <c r="L20" s="17" t="s">
        <v>12</v>
      </c>
      <c r="M20" s="18" t="s">
        <v>83</v>
      </c>
      <c r="N20" s="19">
        <v>0</v>
      </c>
      <c r="O20" s="17" t="s">
        <v>83</v>
      </c>
      <c r="P20" s="18" t="s">
        <v>84</v>
      </c>
      <c r="Q20" s="19">
        <v>0</v>
      </c>
      <c r="R20" s="17" t="s">
        <v>83</v>
      </c>
      <c r="S20" s="18" t="s">
        <v>84</v>
      </c>
      <c r="T20" s="19">
        <v>0</v>
      </c>
      <c r="U20" s="17" t="s">
        <v>12</v>
      </c>
      <c r="V20" s="18" t="s">
        <v>84</v>
      </c>
      <c r="W20" s="19" t="s">
        <v>12</v>
      </c>
      <c r="X20" s="17" t="s">
        <v>12</v>
      </c>
      <c r="Y20" s="18" t="s">
        <v>83</v>
      </c>
      <c r="Z20" s="19">
        <v>0</v>
      </c>
      <c r="AA20" s="17" t="s">
        <v>83</v>
      </c>
      <c r="AB20" s="18" t="s">
        <v>84</v>
      </c>
      <c r="AC20" s="19" t="s">
        <v>12</v>
      </c>
      <c r="AD20" s="27"/>
      <c r="AE20" s="25"/>
      <c r="AF20" s="19"/>
      <c r="AG20" s="20">
        <v>29</v>
      </c>
      <c r="AH20" s="21">
        <v>226</v>
      </c>
      <c r="AI20" s="28">
        <v>13</v>
      </c>
      <c r="AJ20" s="23">
        <v>255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55</v>
      </c>
      <c r="C21" s="17" t="s">
        <v>12</v>
      </c>
      <c r="D21" s="18" t="s">
        <v>84</v>
      </c>
      <c r="E21" s="19" t="s">
        <v>12</v>
      </c>
      <c r="F21" s="17" t="s">
        <v>12</v>
      </c>
      <c r="G21" s="18" t="s">
        <v>12</v>
      </c>
      <c r="H21" s="19">
        <v>0</v>
      </c>
      <c r="I21" s="17" t="s">
        <v>83</v>
      </c>
      <c r="J21" s="18" t="s">
        <v>84</v>
      </c>
      <c r="K21" s="57">
        <v>20</v>
      </c>
      <c r="L21" s="17" t="s">
        <v>84</v>
      </c>
      <c r="M21" s="18" t="s">
        <v>83</v>
      </c>
      <c r="N21" s="19" t="s">
        <v>12</v>
      </c>
      <c r="O21" s="17" t="s">
        <v>83</v>
      </c>
      <c r="P21" s="18" t="s">
        <v>86</v>
      </c>
      <c r="Q21" s="19">
        <v>0</v>
      </c>
      <c r="R21" s="17" t="s">
        <v>83</v>
      </c>
      <c r="S21" s="18" t="s">
        <v>12</v>
      </c>
      <c r="T21" s="19">
        <v>0</v>
      </c>
      <c r="U21" s="17" t="s">
        <v>12</v>
      </c>
      <c r="V21" s="18" t="s">
        <v>84</v>
      </c>
      <c r="W21" s="19" t="s">
        <v>12</v>
      </c>
      <c r="X21" s="17" t="s">
        <v>83</v>
      </c>
      <c r="Y21" s="18" t="s">
        <v>84</v>
      </c>
      <c r="Z21" s="19">
        <v>0</v>
      </c>
      <c r="AA21" s="17" t="s">
        <v>84</v>
      </c>
      <c r="AB21" s="18" t="s">
        <v>83</v>
      </c>
      <c r="AC21" s="19">
        <v>0</v>
      </c>
      <c r="AD21" s="27"/>
      <c r="AE21" s="25"/>
      <c r="AF21" s="19"/>
      <c r="AG21" s="20">
        <v>26</v>
      </c>
      <c r="AH21" s="21">
        <v>216</v>
      </c>
      <c r="AI21" s="28">
        <v>14</v>
      </c>
      <c r="AJ21" s="23">
        <v>242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57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v>0</v>
      </c>
      <c r="AH22" s="21">
        <v>197</v>
      </c>
      <c r="AI22" s="28">
        <v>15</v>
      </c>
      <c r="AJ22" s="23">
        <v>197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66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91</v>
      </c>
      <c r="C24" s="17" t="s">
        <v>2</v>
      </c>
      <c r="D24" s="18" t="s">
        <v>83</v>
      </c>
      <c r="E24" s="19" t="s">
        <v>12</v>
      </c>
      <c r="F24" s="17" t="s">
        <v>83</v>
      </c>
      <c r="G24" s="18" t="s">
        <v>12</v>
      </c>
      <c r="H24" s="19">
        <v>0</v>
      </c>
      <c r="I24" s="17" t="s">
        <v>12</v>
      </c>
      <c r="J24" s="18" t="s">
        <v>83</v>
      </c>
      <c r="K24" s="57">
        <v>12</v>
      </c>
      <c r="L24" s="17" t="s">
        <v>12</v>
      </c>
      <c r="M24" s="18" t="s">
        <v>83</v>
      </c>
      <c r="N24" s="19">
        <v>0</v>
      </c>
      <c r="O24" s="17" t="s">
        <v>83</v>
      </c>
      <c r="P24" s="18" t="s">
        <v>12</v>
      </c>
      <c r="Q24" s="19">
        <v>0</v>
      </c>
      <c r="R24" s="17" t="s">
        <v>12</v>
      </c>
      <c r="S24" s="18" t="s">
        <v>12</v>
      </c>
      <c r="T24" s="19" t="s">
        <v>13</v>
      </c>
      <c r="U24" s="17" t="s">
        <v>12</v>
      </c>
      <c r="V24" s="18" t="s">
        <v>83</v>
      </c>
      <c r="W24" s="19" t="s">
        <v>2</v>
      </c>
      <c r="X24" s="17" t="s">
        <v>12</v>
      </c>
      <c r="Y24" s="18" t="s">
        <v>83</v>
      </c>
      <c r="Z24" s="19">
        <v>0</v>
      </c>
      <c r="AA24" s="17" t="s">
        <v>12</v>
      </c>
      <c r="AB24" s="18" t="s">
        <v>83</v>
      </c>
      <c r="AC24" s="19" t="s">
        <v>12</v>
      </c>
      <c r="AD24" s="27"/>
      <c r="AE24" s="25"/>
      <c r="AF24" s="19"/>
      <c r="AG24" s="20">
        <v>24</v>
      </c>
      <c r="AH24" s="21">
        <v>2</v>
      </c>
      <c r="AI24" s="28">
        <v>18</v>
      </c>
      <c r="AJ24" s="23">
        <v>26</v>
      </c>
      <c r="AK24" s="24">
        <v>17</v>
      </c>
      <c r="AL24" s="1"/>
    </row>
    <row r="25" spans="1:38" ht="24.95" customHeight="1" thickBot="1" x14ac:dyDescent="0.25">
      <c r="A25" s="28">
        <v>18</v>
      </c>
      <c r="B25" s="20" t="s">
        <v>65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7</v>
      </c>
      <c r="AI25" s="28">
        <v>17</v>
      </c>
      <c r="AJ25" s="23">
        <v>7</v>
      </c>
      <c r="AK25" s="24"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5" priority="8">
      <formula>($AG8&gt;40)</formula>
    </cfRule>
  </conditionalFormatting>
  <conditionalFormatting sqref="C4 R4 U4 F6">
    <cfRule type="cellIs" dxfId="64" priority="1" operator="equal">
      <formula>"Schalke 04"</formula>
    </cfRule>
  </conditionalFormatting>
  <conditionalFormatting sqref="F4 I4 L4 O4 X4 AA4 C6 I6 L6 O6 R6 U6 X6 AA6">
    <cfRule type="cellIs" dxfId="63" priority="2" operator="equal">
      <formula>"Schalke 04"</formula>
    </cfRule>
  </conditionalFormatting>
  <conditionalFormatting sqref="AG1:AG26 AG28:AG1048576">
    <cfRule type="top10" dxfId="62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36</v>
      </c>
      <c r="B4" s="16"/>
      <c r="C4" s="16" t="s">
        <v>72</v>
      </c>
      <c r="F4" s="16" t="s">
        <v>80</v>
      </c>
      <c r="I4" s="16" t="s">
        <v>73</v>
      </c>
      <c r="L4" s="16" t="s">
        <v>79</v>
      </c>
      <c r="O4" s="16" t="s">
        <v>82</v>
      </c>
      <c r="R4" s="16" t="s">
        <v>75</v>
      </c>
      <c r="U4" s="16" t="s">
        <v>67</v>
      </c>
      <c r="X4" s="16" t="s">
        <v>68</v>
      </c>
      <c r="AA4" s="16" t="s">
        <v>76</v>
      </c>
      <c r="AE4" s="48"/>
      <c r="AF4" s="48"/>
      <c r="AK4" s="44"/>
    </row>
    <row r="5" spans="1:41" ht="13.5" thickBot="1" x14ac:dyDescent="0.25">
      <c r="B5" s="16"/>
      <c r="F5" s="1"/>
      <c r="AA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70</v>
      </c>
      <c r="I6" s="16" t="s">
        <v>71</v>
      </c>
      <c r="L6" s="16" t="s">
        <v>62</v>
      </c>
      <c r="O6" s="16" t="s">
        <v>74</v>
      </c>
      <c r="R6" s="16" t="s">
        <v>11</v>
      </c>
      <c r="U6" s="16" t="s">
        <v>81</v>
      </c>
      <c r="X6" s="16" t="s">
        <v>77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309</v>
      </c>
      <c r="AI8" s="28">
        <f>'22.Spieltag'!AK8</f>
        <v>1</v>
      </c>
      <c r="AJ8" s="23">
        <f t="shared" ref="AJ8:AJ19" si="10">AG8+AH8</f>
        <v>354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307</v>
      </c>
      <c r="AI9" s="28">
        <f>'22.Spieltag'!AK9</f>
        <v>2</v>
      </c>
      <c r="AJ9" s="23">
        <f t="shared" si="10"/>
        <v>352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298</v>
      </c>
      <c r="AI10" s="28">
        <f>'22.Spieltag'!AK10</f>
        <v>3</v>
      </c>
      <c r="AJ10" s="23">
        <f t="shared" si="10"/>
        <v>343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289</v>
      </c>
      <c r="AI11" s="28">
        <f>'22.Spieltag'!AK11</f>
        <v>4</v>
      </c>
      <c r="AJ11" s="23">
        <f t="shared" si="10"/>
        <v>334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284</v>
      </c>
      <c r="AI12" s="28">
        <f>'22.Spieltag'!AK12</f>
        <v>5</v>
      </c>
      <c r="AJ12" s="23">
        <f t="shared" si="10"/>
        <v>329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280</v>
      </c>
      <c r="AI13" s="28">
        <f>'22.Spieltag'!AK13</f>
        <v>6</v>
      </c>
      <c r="AJ13" s="23">
        <f t="shared" si="10"/>
        <v>325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277</v>
      </c>
      <c r="AI14" s="28">
        <f>'22.Spieltag'!AK14</f>
        <v>7</v>
      </c>
      <c r="AJ14" s="23">
        <f t="shared" si="10"/>
        <v>322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277</v>
      </c>
      <c r="AI15" s="28">
        <f>'22.Spieltag'!AK15</f>
        <v>7</v>
      </c>
      <c r="AJ15" s="23">
        <f t="shared" si="10"/>
        <v>322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268</v>
      </c>
      <c r="AI16" s="28">
        <f>'22.Spieltag'!AK16</f>
        <v>9</v>
      </c>
      <c r="AJ16" s="23">
        <f t="shared" si="10"/>
        <v>313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266</v>
      </c>
      <c r="AI17" s="28">
        <f>'22.Spieltag'!AK17</f>
        <v>10</v>
      </c>
      <c r="AJ17" s="23">
        <f t="shared" si="10"/>
        <v>311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266</v>
      </c>
      <c r="AI18" s="28">
        <f>'22.Spieltag'!AK18</f>
        <v>10</v>
      </c>
      <c r="AJ18" s="23">
        <f t="shared" si="10"/>
        <v>311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264</v>
      </c>
      <c r="AI19" s="28">
        <f>'22.Spieltag'!AK19</f>
        <v>12</v>
      </c>
      <c r="AJ19" s="23">
        <f t="shared" si="10"/>
        <v>309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255</v>
      </c>
      <c r="AI20" s="28">
        <f>'22.Spieltag'!AK20</f>
        <v>13</v>
      </c>
      <c r="AJ20" s="23">
        <f>AG20+AH20</f>
        <v>300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242</v>
      </c>
      <c r="AI21" s="28">
        <f>'22.Spieltag'!AK21</f>
        <v>14</v>
      </c>
      <c r="AJ21" s="23">
        <f>AG21+AH21</f>
        <v>287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197</v>
      </c>
      <c r="AI22" s="28">
        <f>'22.Spieltag'!AK22</f>
        <v>15</v>
      </c>
      <c r="AJ22" s="23">
        <f>AG22+AH22</f>
        <v>242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79</v>
      </c>
      <c r="AI23" s="28">
        <f>'22.Spieltag'!AK23</f>
        <v>16</v>
      </c>
      <c r="AJ23" s="23">
        <f>AG23+AH23</f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26</v>
      </c>
      <c r="AI24" s="28">
        <f>'22.Spieltag'!AK24</f>
        <v>17</v>
      </c>
      <c r="AJ24" s="23">
        <f>AG24+AH24</f>
        <v>71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I4 L4 O4 R4 U4 X4 AA4 C6 F6 I6 L6 O6 R6 U6 X6 AA6">
    <cfRule type="cellIs" dxfId="59" priority="2" operator="equal">
      <formula>"Schalke 04"</formula>
    </cfRule>
  </conditionalFormatting>
  <conditionalFormatting sqref="AG1:AG26 AG28:AG1048576">
    <cfRule type="top10" dxfId="58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C4" sqref="C4:L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37</v>
      </c>
      <c r="B4" s="16"/>
      <c r="C4" s="16" t="s">
        <v>11</v>
      </c>
      <c r="F4" s="16" t="s">
        <v>62</v>
      </c>
      <c r="I4" s="16" t="s">
        <v>74</v>
      </c>
      <c r="L4" s="16" t="s">
        <v>77</v>
      </c>
      <c r="O4" s="16" t="s">
        <v>78</v>
      </c>
      <c r="R4" s="16" t="s">
        <v>71</v>
      </c>
      <c r="U4" s="16" t="s">
        <v>67</v>
      </c>
      <c r="X4" s="16" t="s">
        <v>70</v>
      </c>
      <c r="AA4" s="16" t="s">
        <v>81</v>
      </c>
      <c r="AE4" s="48"/>
      <c r="AF4" s="48"/>
      <c r="AK4" s="44"/>
    </row>
    <row r="5" spans="1:41" ht="13.5" thickBot="1" x14ac:dyDescent="0.25">
      <c r="B5" s="16"/>
      <c r="F5" s="1"/>
      <c r="U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72</v>
      </c>
      <c r="I6" s="16" t="s">
        <v>68</v>
      </c>
      <c r="L6" s="16" t="s">
        <v>73</v>
      </c>
      <c r="O6" s="16" t="s">
        <v>79</v>
      </c>
      <c r="R6" s="16" t="s">
        <v>76</v>
      </c>
      <c r="U6" s="16" t="s">
        <v>82</v>
      </c>
      <c r="X6" s="16" t="s">
        <v>75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354</v>
      </c>
      <c r="AI8" s="28">
        <f>'23.Spieltag'!AK8</f>
        <v>1</v>
      </c>
      <c r="AJ8" s="23">
        <f t="shared" ref="AJ8:AJ19" si="10">AG8+AH8</f>
        <v>399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352</v>
      </c>
      <c r="AI9" s="28">
        <f>'23.Spieltag'!AK9</f>
        <v>2</v>
      </c>
      <c r="AJ9" s="23">
        <f t="shared" si="10"/>
        <v>397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343</v>
      </c>
      <c r="AI10" s="28">
        <f>'23.Spieltag'!AK10</f>
        <v>3</v>
      </c>
      <c r="AJ10" s="23">
        <f t="shared" si="10"/>
        <v>388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334</v>
      </c>
      <c r="AI11" s="28">
        <f>'23.Spieltag'!AK11</f>
        <v>4</v>
      </c>
      <c r="AJ11" s="23">
        <f t="shared" si="10"/>
        <v>379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329</v>
      </c>
      <c r="AI12" s="28">
        <f>'23.Spieltag'!AK12</f>
        <v>5</v>
      </c>
      <c r="AJ12" s="23">
        <f t="shared" si="10"/>
        <v>374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325</v>
      </c>
      <c r="AI13" s="28">
        <f>'23.Spieltag'!AK13</f>
        <v>6</v>
      </c>
      <c r="AJ13" s="23">
        <f t="shared" si="10"/>
        <v>370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322</v>
      </c>
      <c r="AI14" s="28">
        <f>'23.Spieltag'!AK14</f>
        <v>7</v>
      </c>
      <c r="AJ14" s="23">
        <f t="shared" si="10"/>
        <v>367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322</v>
      </c>
      <c r="AI15" s="28">
        <f>'23.Spieltag'!AK15</f>
        <v>7</v>
      </c>
      <c r="AJ15" s="23">
        <f t="shared" si="10"/>
        <v>367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313</v>
      </c>
      <c r="AI16" s="28">
        <f>'23.Spieltag'!AK16</f>
        <v>9</v>
      </c>
      <c r="AJ16" s="23">
        <f t="shared" si="10"/>
        <v>358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311</v>
      </c>
      <c r="AI17" s="28">
        <f>'23.Spieltag'!AK17</f>
        <v>10</v>
      </c>
      <c r="AJ17" s="23">
        <f t="shared" si="10"/>
        <v>356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311</v>
      </c>
      <c r="AI18" s="28">
        <f>'23.Spieltag'!AK18</f>
        <v>10</v>
      </c>
      <c r="AJ18" s="23">
        <f t="shared" si="10"/>
        <v>356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309</v>
      </c>
      <c r="AI19" s="28">
        <f>'23.Spieltag'!AK19</f>
        <v>12</v>
      </c>
      <c r="AJ19" s="23">
        <f t="shared" si="10"/>
        <v>354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300</v>
      </c>
      <c r="AI20" s="28">
        <f>'23.Spieltag'!AK20</f>
        <v>13</v>
      </c>
      <c r="AJ20" s="23">
        <f>AG20+AH20</f>
        <v>345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287</v>
      </c>
      <c r="AI21" s="28">
        <f>'23.Spieltag'!AK21</f>
        <v>14</v>
      </c>
      <c r="AJ21" s="23">
        <f>AG21+AH21</f>
        <v>332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242</v>
      </c>
      <c r="AI22" s="28">
        <f>'23.Spieltag'!AK22</f>
        <v>15</v>
      </c>
      <c r="AJ22" s="23">
        <f>AG22+AH22</f>
        <v>287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124</v>
      </c>
      <c r="AI23" s="28">
        <f>'23.Spieltag'!AK23</f>
        <v>16</v>
      </c>
      <c r="AJ23" s="23">
        <f>AG23+AH23</f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71</v>
      </c>
      <c r="AI24" s="28">
        <f>'23.Spieltag'!AK24</f>
        <v>17</v>
      </c>
      <c r="AJ24" s="23">
        <f>AG24+AH24</f>
        <v>116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8">
      <formula>($AG8&gt;40)</formula>
    </cfRule>
  </conditionalFormatting>
  <conditionalFormatting sqref="C4 F4 O4 U4 X4 C6 F6 I6 O6 R6 U6 X6">
    <cfRule type="cellIs" dxfId="55" priority="2" operator="equal">
      <formula>"Schalke 04"</formula>
    </cfRule>
  </conditionalFormatting>
  <conditionalFormatting sqref="I4 L4 R4 AA4 L6 AA6">
    <cfRule type="cellIs" dxfId="54" priority="1" operator="equal">
      <formula>"Schalke 04"</formula>
    </cfRule>
  </conditionalFormatting>
  <conditionalFormatting sqref="AG1:AG26 AG28:AG1048576">
    <cfRule type="top10" dxfId="53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workbookViewId="0">
      <selection activeCell="V2" sqref="V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38</v>
      </c>
      <c r="B4" s="16"/>
      <c r="C4" s="16" t="s">
        <v>68</v>
      </c>
      <c r="F4" s="16" t="s">
        <v>79</v>
      </c>
      <c r="I4" s="16" t="s">
        <v>11</v>
      </c>
      <c r="L4" s="16" t="s">
        <v>72</v>
      </c>
      <c r="O4" s="16" t="s">
        <v>80</v>
      </c>
      <c r="R4" s="16" t="s">
        <v>75</v>
      </c>
      <c r="U4" s="16" t="s">
        <v>69</v>
      </c>
      <c r="X4" s="16" t="s">
        <v>73</v>
      </c>
      <c r="AA4" s="16" t="s">
        <v>76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77</v>
      </c>
      <c r="I6" s="16" t="s">
        <v>70</v>
      </c>
      <c r="L6" s="16" t="s">
        <v>71</v>
      </c>
      <c r="O6" s="16" t="s">
        <v>74</v>
      </c>
      <c r="R6" s="16" t="s">
        <v>78</v>
      </c>
      <c r="U6" s="16" t="s">
        <v>62</v>
      </c>
      <c r="X6" s="16" t="s">
        <v>82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399</v>
      </c>
      <c r="AI8" s="28">
        <f>'24.Spieltag'!AK8</f>
        <v>1</v>
      </c>
      <c r="AJ8" s="23">
        <f t="shared" ref="AJ8:AJ19" si="10">AG8+AH8</f>
        <v>444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397</v>
      </c>
      <c r="AI9" s="28">
        <f>'24.Spieltag'!AK9</f>
        <v>2</v>
      </c>
      <c r="AJ9" s="23">
        <f t="shared" si="10"/>
        <v>442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388</v>
      </c>
      <c r="AI10" s="28">
        <f>'24.Spieltag'!AK10</f>
        <v>3</v>
      </c>
      <c r="AJ10" s="23">
        <f t="shared" si="10"/>
        <v>433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379</v>
      </c>
      <c r="AI11" s="28">
        <f>'24.Spieltag'!AK11</f>
        <v>4</v>
      </c>
      <c r="AJ11" s="23">
        <f t="shared" si="10"/>
        <v>424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374</v>
      </c>
      <c r="AI12" s="28">
        <f>'24.Spieltag'!AK12</f>
        <v>5</v>
      </c>
      <c r="AJ12" s="23">
        <f t="shared" si="10"/>
        <v>419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370</v>
      </c>
      <c r="AI13" s="28">
        <f>'24.Spieltag'!AK13</f>
        <v>6</v>
      </c>
      <c r="AJ13" s="23">
        <f t="shared" si="10"/>
        <v>415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367</v>
      </c>
      <c r="AI14" s="28">
        <f>'24.Spieltag'!AK14</f>
        <v>7</v>
      </c>
      <c r="AJ14" s="23">
        <f t="shared" si="10"/>
        <v>412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367</v>
      </c>
      <c r="AI15" s="28">
        <f>'24.Spieltag'!AK15</f>
        <v>7</v>
      </c>
      <c r="AJ15" s="23">
        <f t="shared" si="10"/>
        <v>412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358</v>
      </c>
      <c r="AI16" s="28">
        <f>'24.Spieltag'!AK16</f>
        <v>9</v>
      </c>
      <c r="AJ16" s="23">
        <f t="shared" si="10"/>
        <v>403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356</v>
      </c>
      <c r="AI17" s="28">
        <f>'24.Spieltag'!AK17</f>
        <v>10</v>
      </c>
      <c r="AJ17" s="23">
        <f t="shared" si="10"/>
        <v>401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356</v>
      </c>
      <c r="AI18" s="28">
        <f>'24.Spieltag'!AK18</f>
        <v>10</v>
      </c>
      <c r="AJ18" s="23">
        <f t="shared" si="10"/>
        <v>401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354</v>
      </c>
      <c r="AI19" s="28">
        <f>'24.Spieltag'!AK19</f>
        <v>12</v>
      </c>
      <c r="AJ19" s="23">
        <f t="shared" si="10"/>
        <v>399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345</v>
      </c>
      <c r="AI20" s="28">
        <f>'24.Spieltag'!AK20</f>
        <v>13</v>
      </c>
      <c r="AJ20" s="23">
        <f>AG20+AH20</f>
        <v>390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332</v>
      </c>
      <c r="AI21" s="28">
        <f>'24.Spieltag'!AK21</f>
        <v>14</v>
      </c>
      <c r="AJ21" s="23">
        <f>AG21+AH21</f>
        <v>377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287</v>
      </c>
      <c r="AI22" s="28">
        <f>'24.Spieltag'!AK22</f>
        <v>15</v>
      </c>
      <c r="AJ22" s="23">
        <f>AG22+AH22</f>
        <v>332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169</v>
      </c>
      <c r="AI23" s="28">
        <f>'24.Spieltag'!AK23</f>
        <v>16</v>
      </c>
      <c r="AJ23" s="23">
        <f>AG23+AH23</f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116</v>
      </c>
      <c r="AI24" s="28">
        <f>'24.Spieltag'!AK24</f>
        <v>17</v>
      </c>
      <c r="AJ24" s="23">
        <f>AG24+AH24</f>
        <v>161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4 O4 U4 AA4 F6 O6">
    <cfRule type="cellIs" dxfId="50" priority="2" operator="equal">
      <formula>"Schalke 04"</formula>
    </cfRule>
  </conditionalFormatting>
  <conditionalFormatting sqref="F4 I4 L4 R4 X4 C6 I6 L6 R6 U6 X6 AA6">
    <cfRule type="cellIs" dxfId="49" priority="3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C13" sqref="C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39</v>
      </c>
      <c r="B4" s="16"/>
      <c r="C4" s="16" t="s">
        <v>70</v>
      </c>
      <c r="F4" s="16" t="s">
        <v>82</v>
      </c>
      <c r="I4" s="16" t="s">
        <v>77</v>
      </c>
      <c r="L4" s="16" t="s">
        <v>78</v>
      </c>
      <c r="O4" s="16" t="s">
        <v>81</v>
      </c>
      <c r="R4" s="16" t="s">
        <v>74</v>
      </c>
      <c r="U4" s="16" t="s">
        <v>62</v>
      </c>
      <c r="X4" s="16" t="s">
        <v>67</v>
      </c>
      <c r="AA4" s="16" t="s">
        <v>71</v>
      </c>
      <c r="AE4" s="48"/>
      <c r="AF4" s="48"/>
      <c r="AK4" s="44"/>
    </row>
    <row r="5" spans="1:41" ht="13.5" thickBot="1" x14ac:dyDescent="0.25">
      <c r="B5" s="16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68</v>
      </c>
      <c r="I6" s="16" t="s">
        <v>76</v>
      </c>
      <c r="L6" s="16" t="s">
        <v>69</v>
      </c>
      <c r="O6" s="16" t="s">
        <v>72</v>
      </c>
      <c r="R6" s="16" t="s">
        <v>73</v>
      </c>
      <c r="U6" s="16" t="s">
        <v>11</v>
      </c>
      <c r="X6" s="16" t="s">
        <v>80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444</v>
      </c>
      <c r="AI8" s="28">
        <f>'25.Spieltag'!AK8</f>
        <v>1</v>
      </c>
      <c r="AJ8" s="23">
        <f t="shared" ref="AJ8:AJ19" si="10">AG8+AH8</f>
        <v>489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442</v>
      </c>
      <c r="AI9" s="28">
        <f>'25.Spieltag'!AK9</f>
        <v>2</v>
      </c>
      <c r="AJ9" s="23">
        <f t="shared" si="10"/>
        <v>487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433</v>
      </c>
      <c r="AI10" s="28">
        <f>'25.Spieltag'!AK10</f>
        <v>3</v>
      </c>
      <c r="AJ10" s="23">
        <f t="shared" si="10"/>
        <v>478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424</v>
      </c>
      <c r="AI11" s="28">
        <f>'25.Spieltag'!AK11</f>
        <v>4</v>
      </c>
      <c r="AJ11" s="23">
        <f t="shared" si="10"/>
        <v>469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419</v>
      </c>
      <c r="AI12" s="28">
        <f>'25.Spieltag'!AK12</f>
        <v>5</v>
      </c>
      <c r="AJ12" s="23">
        <f t="shared" si="10"/>
        <v>464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415</v>
      </c>
      <c r="AI13" s="28">
        <f>'25.Spieltag'!AK13</f>
        <v>6</v>
      </c>
      <c r="AJ13" s="23">
        <f t="shared" si="10"/>
        <v>460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412</v>
      </c>
      <c r="AI14" s="28">
        <f>'25.Spieltag'!AK14</f>
        <v>7</v>
      </c>
      <c r="AJ14" s="23">
        <f t="shared" si="10"/>
        <v>457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412</v>
      </c>
      <c r="AI15" s="28">
        <f>'25.Spieltag'!AK15</f>
        <v>7</v>
      </c>
      <c r="AJ15" s="23">
        <f t="shared" si="10"/>
        <v>457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403</v>
      </c>
      <c r="AI16" s="28">
        <f>'25.Spieltag'!AK16</f>
        <v>9</v>
      </c>
      <c r="AJ16" s="23">
        <f t="shared" si="10"/>
        <v>448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401</v>
      </c>
      <c r="AI17" s="28">
        <f>'25.Spieltag'!AK17</f>
        <v>10</v>
      </c>
      <c r="AJ17" s="23">
        <f t="shared" si="10"/>
        <v>446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401</v>
      </c>
      <c r="AI18" s="28">
        <f>'25.Spieltag'!AK18</f>
        <v>10</v>
      </c>
      <c r="AJ18" s="23">
        <f t="shared" si="10"/>
        <v>446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399</v>
      </c>
      <c r="AI19" s="28">
        <f>'25.Spieltag'!AK19</f>
        <v>12</v>
      </c>
      <c r="AJ19" s="23">
        <f t="shared" si="10"/>
        <v>444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390</v>
      </c>
      <c r="AI20" s="28">
        <f>'25.Spieltag'!AK20</f>
        <v>13</v>
      </c>
      <c r="AJ20" s="23">
        <f>AG20+AH20</f>
        <v>435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377</v>
      </c>
      <c r="AI21" s="28">
        <f>'25.Spieltag'!AK21</f>
        <v>14</v>
      </c>
      <c r="AJ21" s="23">
        <f>AG21+AH21</f>
        <v>422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332</v>
      </c>
      <c r="AI22" s="28">
        <f>'25.Spieltag'!AK22</f>
        <v>15</v>
      </c>
      <c r="AJ22" s="23">
        <f>AG22+AH22</f>
        <v>377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214</v>
      </c>
      <c r="AI23" s="28">
        <f>'25.Spieltag'!AK23</f>
        <v>16</v>
      </c>
      <c r="AJ23" s="23">
        <f>AG23+AH23</f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161</v>
      </c>
      <c r="AI24" s="28">
        <f>'25.Spieltag'!AK24</f>
        <v>17</v>
      </c>
      <c r="AJ24" s="23">
        <f>AG24+AH24</f>
        <v>206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4 I4 O4 R4 U4 X4 C6 L6 O6 R6 U6 AA6">
    <cfRule type="cellIs" dxfId="44" priority="3" operator="equal">
      <formula>"Schalke 04"</formula>
    </cfRule>
  </conditionalFormatting>
  <conditionalFormatting sqref="F4 L4 AA4 F6 I6 X6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40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489</v>
      </c>
      <c r="AI8" s="28">
        <f>'26.Spieltag'!AK8</f>
        <v>1</v>
      </c>
      <c r="AJ8" s="23">
        <f t="shared" ref="AJ8:AJ19" si="10">AG8+AH8</f>
        <v>534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487</v>
      </c>
      <c r="AI9" s="28">
        <f>'26.Spieltag'!AK9</f>
        <v>2</v>
      </c>
      <c r="AJ9" s="23">
        <f t="shared" si="10"/>
        <v>532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478</v>
      </c>
      <c r="AI10" s="28">
        <f>'26.Spieltag'!AK10</f>
        <v>3</v>
      </c>
      <c r="AJ10" s="23">
        <f t="shared" si="10"/>
        <v>523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469</v>
      </c>
      <c r="AI11" s="28">
        <f>'26.Spieltag'!AK11</f>
        <v>4</v>
      </c>
      <c r="AJ11" s="23">
        <f t="shared" si="10"/>
        <v>514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464</v>
      </c>
      <c r="AI12" s="28">
        <f>'26.Spieltag'!AK12</f>
        <v>5</v>
      </c>
      <c r="AJ12" s="23">
        <f t="shared" si="10"/>
        <v>509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460</v>
      </c>
      <c r="AI13" s="28">
        <f>'26.Spieltag'!AK13</f>
        <v>6</v>
      </c>
      <c r="AJ13" s="23">
        <f t="shared" si="10"/>
        <v>505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457</v>
      </c>
      <c r="AI14" s="28">
        <f>'26.Spieltag'!AK14</f>
        <v>7</v>
      </c>
      <c r="AJ14" s="23">
        <f t="shared" si="10"/>
        <v>502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457</v>
      </c>
      <c r="AI15" s="28">
        <f>'26.Spieltag'!AK15</f>
        <v>7</v>
      </c>
      <c r="AJ15" s="23">
        <f t="shared" si="10"/>
        <v>502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448</v>
      </c>
      <c r="AI16" s="28">
        <f>'26.Spieltag'!AK16</f>
        <v>9</v>
      </c>
      <c r="AJ16" s="23">
        <f t="shared" si="10"/>
        <v>493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446</v>
      </c>
      <c r="AI17" s="28">
        <f>'26.Spieltag'!AK17</f>
        <v>10</v>
      </c>
      <c r="AJ17" s="23">
        <f t="shared" si="10"/>
        <v>491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446</v>
      </c>
      <c r="AI18" s="28">
        <f>'26.Spieltag'!AK18</f>
        <v>10</v>
      </c>
      <c r="AJ18" s="23">
        <f t="shared" si="10"/>
        <v>491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444</v>
      </c>
      <c r="AI19" s="28">
        <f>'26.Spieltag'!AK19</f>
        <v>12</v>
      </c>
      <c r="AJ19" s="23">
        <f t="shared" si="10"/>
        <v>489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435</v>
      </c>
      <c r="AI20" s="28">
        <f>'26.Spieltag'!AK20</f>
        <v>13</v>
      </c>
      <c r="AJ20" s="23">
        <f>AG20+AH20</f>
        <v>480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422</v>
      </c>
      <c r="AI21" s="28">
        <f>'26.Spieltag'!AK21</f>
        <v>14</v>
      </c>
      <c r="AJ21" s="23">
        <f>AG21+AH21</f>
        <v>467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377</v>
      </c>
      <c r="AI22" s="28">
        <f>'26.Spieltag'!AK22</f>
        <v>15</v>
      </c>
      <c r="AJ22" s="23">
        <f>AG22+AH22</f>
        <v>422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259</v>
      </c>
      <c r="AI23" s="28">
        <f>'26.Spieltag'!AK23</f>
        <v>16</v>
      </c>
      <c r="AJ23" s="23">
        <f>AG23+AH23</f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206</v>
      </c>
      <c r="AI24" s="28">
        <f>'26.Spieltag'!AK24</f>
        <v>17</v>
      </c>
      <c r="AJ24" s="23">
        <f>AG24+AH24</f>
        <v>251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41</v>
      </c>
      <c r="B4" s="16"/>
      <c r="AE4" s="48"/>
      <c r="AF4" s="48"/>
      <c r="AK4" s="44"/>
    </row>
    <row r="5" spans="1:41" ht="13.5" thickBot="1" x14ac:dyDescent="0.25">
      <c r="B5" s="16"/>
      <c r="AE5" s="46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534</v>
      </c>
      <c r="AI8" s="28">
        <f>'27.Spieltag'!AK8</f>
        <v>1</v>
      </c>
      <c r="AJ8" s="23">
        <f t="shared" ref="AJ8:AJ19" si="10">AG8+AH8</f>
        <v>579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532</v>
      </c>
      <c r="AI9" s="28">
        <f>'27.Spieltag'!AK9</f>
        <v>2</v>
      </c>
      <c r="AJ9" s="23">
        <f t="shared" si="10"/>
        <v>577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523</v>
      </c>
      <c r="AI10" s="28">
        <f>'27.Spieltag'!AK10</f>
        <v>3</v>
      </c>
      <c r="AJ10" s="23">
        <f t="shared" si="10"/>
        <v>568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514</v>
      </c>
      <c r="AI11" s="28">
        <f>'27.Spieltag'!AK11</f>
        <v>4</v>
      </c>
      <c r="AJ11" s="23">
        <f t="shared" si="10"/>
        <v>559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509</v>
      </c>
      <c r="AI12" s="28">
        <f>'27.Spieltag'!AK12</f>
        <v>5</v>
      </c>
      <c r="AJ12" s="23">
        <f t="shared" si="10"/>
        <v>554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505</v>
      </c>
      <c r="AI13" s="28">
        <f>'27.Spieltag'!AK13</f>
        <v>6</v>
      </c>
      <c r="AJ13" s="23">
        <f t="shared" si="10"/>
        <v>550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502</v>
      </c>
      <c r="AI14" s="28">
        <f>'27.Spieltag'!AK14</f>
        <v>7</v>
      </c>
      <c r="AJ14" s="23">
        <f t="shared" si="10"/>
        <v>547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502</v>
      </c>
      <c r="AI15" s="28">
        <f>'27.Spieltag'!AK15</f>
        <v>7</v>
      </c>
      <c r="AJ15" s="23">
        <f t="shared" si="10"/>
        <v>547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493</v>
      </c>
      <c r="AI16" s="28">
        <f>'27.Spieltag'!AK16</f>
        <v>9</v>
      </c>
      <c r="AJ16" s="23">
        <f t="shared" si="10"/>
        <v>538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491</v>
      </c>
      <c r="AI17" s="28">
        <f>'27.Spieltag'!AK17</f>
        <v>10</v>
      </c>
      <c r="AJ17" s="23">
        <f t="shared" si="10"/>
        <v>536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491</v>
      </c>
      <c r="AI18" s="28">
        <f>'27.Spieltag'!AK18</f>
        <v>10</v>
      </c>
      <c r="AJ18" s="23">
        <f t="shared" si="10"/>
        <v>536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489</v>
      </c>
      <c r="AI19" s="28">
        <f>'27.Spieltag'!AK19</f>
        <v>12</v>
      </c>
      <c r="AJ19" s="23">
        <f t="shared" si="10"/>
        <v>534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480</v>
      </c>
      <c r="AI20" s="28">
        <f>'27.Spieltag'!AK20</f>
        <v>13</v>
      </c>
      <c r="AJ20" s="23">
        <f>AG20+AH20</f>
        <v>525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467</v>
      </c>
      <c r="AI21" s="28">
        <f>'27.Spieltag'!AK21</f>
        <v>14</v>
      </c>
      <c r="AJ21" s="23">
        <f>AG21+AH21</f>
        <v>512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422</v>
      </c>
      <c r="AI22" s="28">
        <f>'27.Spieltag'!AK22</f>
        <v>15</v>
      </c>
      <c r="AJ22" s="23">
        <f>AG22+AH22</f>
        <v>467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304</v>
      </c>
      <c r="AI23" s="28">
        <f>'27.Spieltag'!AK23</f>
        <v>16</v>
      </c>
      <c r="AJ23" s="23">
        <f>AG23+AH23</f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251</v>
      </c>
      <c r="AI24" s="28">
        <f>'27.Spieltag'!AK24</f>
        <v>17</v>
      </c>
      <c r="AJ24" s="23">
        <f>AG24+AH24</f>
        <v>296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customWidth="1"/>
    <col min="6" max="6" width="3.42578125" style="13" customWidth="1"/>
    <col min="7" max="7" width="3.42578125" style="1" customWidth="1"/>
    <col min="8" max="8" width="4.42578125" style="45" customWidth="1"/>
    <col min="9" max="10" width="3.42578125" style="1" customWidth="1"/>
    <col min="11" max="11" width="4.42578125" style="45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42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579</v>
      </c>
      <c r="AI8" s="28">
        <f>'28.Spieltag'!AK8</f>
        <v>1</v>
      </c>
      <c r="AJ8" s="23">
        <f t="shared" ref="AJ8:AJ24" si="10">AG8+AH8</f>
        <v>624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577</v>
      </c>
      <c r="AI9" s="28">
        <f>'28.Spieltag'!AK9</f>
        <v>2</v>
      </c>
      <c r="AJ9" s="23">
        <f t="shared" si="10"/>
        <v>622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568</v>
      </c>
      <c r="AI10" s="28">
        <f>'28.Spieltag'!AK10</f>
        <v>3</v>
      </c>
      <c r="AJ10" s="23">
        <f t="shared" si="10"/>
        <v>613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559</v>
      </c>
      <c r="AI11" s="28">
        <f>'28.Spieltag'!AK11</f>
        <v>4</v>
      </c>
      <c r="AJ11" s="23">
        <f t="shared" si="10"/>
        <v>604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554</v>
      </c>
      <c r="AI12" s="28">
        <f>'28.Spieltag'!AK12</f>
        <v>5</v>
      </c>
      <c r="AJ12" s="23">
        <f t="shared" si="10"/>
        <v>599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550</v>
      </c>
      <c r="AI13" s="28">
        <f>'28.Spieltag'!AK13</f>
        <v>6</v>
      </c>
      <c r="AJ13" s="23">
        <f t="shared" si="10"/>
        <v>595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547</v>
      </c>
      <c r="AI14" s="28">
        <f>'28.Spieltag'!AK14</f>
        <v>7</v>
      </c>
      <c r="AJ14" s="23">
        <f t="shared" si="10"/>
        <v>592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547</v>
      </c>
      <c r="AI15" s="28">
        <f>'28.Spieltag'!AK15</f>
        <v>7</v>
      </c>
      <c r="AJ15" s="23">
        <f t="shared" si="10"/>
        <v>592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538</v>
      </c>
      <c r="AI16" s="28">
        <f>'28.Spieltag'!AK16</f>
        <v>9</v>
      </c>
      <c r="AJ16" s="23">
        <f t="shared" si="10"/>
        <v>583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536</v>
      </c>
      <c r="AI17" s="28">
        <f>'28.Spieltag'!AK17</f>
        <v>10</v>
      </c>
      <c r="AJ17" s="23">
        <f t="shared" si="10"/>
        <v>581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536</v>
      </c>
      <c r="AI18" s="28">
        <f>'28.Spieltag'!AK18</f>
        <v>10</v>
      </c>
      <c r="AJ18" s="23">
        <f t="shared" si="10"/>
        <v>581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534</v>
      </c>
      <c r="AI19" s="28">
        <f>'28.Spieltag'!AK19</f>
        <v>12</v>
      </c>
      <c r="AJ19" s="23">
        <f t="shared" si="10"/>
        <v>579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525</v>
      </c>
      <c r="AI20" s="28">
        <f>'28.Spieltag'!AK20</f>
        <v>13</v>
      </c>
      <c r="AJ20" s="23">
        <f t="shared" si="10"/>
        <v>570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512</v>
      </c>
      <c r="AI21" s="28">
        <f>'28.Spieltag'!AK21</f>
        <v>14</v>
      </c>
      <c r="AJ21" s="23">
        <f t="shared" si="10"/>
        <v>557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467</v>
      </c>
      <c r="AI22" s="28">
        <f>'28.Spieltag'!AK22</f>
        <v>15</v>
      </c>
      <c r="AJ22" s="23">
        <f t="shared" si="10"/>
        <v>512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349</v>
      </c>
      <c r="AI23" s="28">
        <f>'28.Spieltag'!AK23</f>
        <v>16</v>
      </c>
      <c r="AJ23" s="23">
        <f t="shared" si="10"/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296</v>
      </c>
      <c r="AI24" s="28">
        <f>'28.Spieltag'!AK24</f>
        <v>17</v>
      </c>
      <c r="AJ24" s="23">
        <f t="shared" si="10"/>
        <v>341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43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624</v>
      </c>
      <c r="AI8" s="28">
        <f>'29.Spieltag'!AK8</f>
        <v>1</v>
      </c>
      <c r="AJ8" s="23">
        <f t="shared" ref="AJ8:AJ24" si="10">AG8+AH8</f>
        <v>669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622</v>
      </c>
      <c r="AI9" s="28">
        <f>'29.Spieltag'!AK9</f>
        <v>2</v>
      </c>
      <c r="AJ9" s="23">
        <f t="shared" si="10"/>
        <v>667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613</v>
      </c>
      <c r="AI10" s="28">
        <f>'29.Spieltag'!AK10</f>
        <v>3</v>
      </c>
      <c r="AJ10" s="23">
        <f t="shared" si="10"/>
        <v>658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604</v>
      </c>
      <c r="AI11" s="28">
        <f>'29.Spieltag'!AK11</f>
        <v>4</v>
      </c>
      <c r="AJ11" s="23">
        <f t="shared" si="10"/>
        <v>649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599</v>
      </c>
      <c r="AI12" s="28">
        <f>'29.Spieltag'!AK12</f>
        <v>5</v>
      </c>
      <c r="AJ12" s="23">
        <f t="shared" si="10"/>
        <v>644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595</v>
      </c>
      <c r="AI13" s="28">
        <f>'29.Spieltag'!AK13</f>
        <v>6</v>
      </c>
      <c r="AJ13" s="23">
        <f t="shared" si="10"/>
        <v>640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592</v>
      </c>
      <c r="AI14" s="28">
        <f>'29.Spieltag'!AK14</f>
        <v>7</v>
      </c>
      <c r="AJ14" s="23">
        <f t="shared" si="10"/>
        <v>637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592</v>
      </c>
      <c r="AI15" s="28">
        <f>'29.Spieltag'!AK15</f>
        <v>7</v>
      </c>
      <c r="AJ15" s="23">
        <f t="shared" si="10"/>
        <v>637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583</v>
      </c>
      <c r="AI16" s="28">
        <f>'29.Spieltag'!AK16</f>
        <v>9</v>
      </c>
      <c r="AJ16" s="23">
        <f t="shared" si="10"/>
        <v>628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581</v>
      </c>
      <c r="AI17" s="28">
        <f>'29.Spieltag'!AK17</f>
        <v>10</v>
      </c>
      <c r="AJ17" s="23">
        <f t="shared" si="10"/>
        <v>626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581</v>
      </c>
      <c r="AI18" s="28">
        <f>'29.Spieltag'!AK18</f>
        <v>10</v>
      </c>
      <c r="AJ18" s="23">
        <f t="shared" si="10"/>
        <v>626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579</v>
      </c>
      <c r="AI19" s="28">
        <f>'29.Spieltag'!AK19</f>
        <v>12</v>
      </c>
      <c r="AJ19" s="23">
        <f t="shared" si="10"/>
        <v>624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570</v>
      </c>
      <c r="AI20" s="28">
        <f>'29.Spieltag'!AK20</f>
        <v>13</v>
      </c>
      <c r="AJ20" s="23">
        <f t="shared" si="10"/>
        <v>615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557</v>
      </c>
      <c r="AI21" s="28">
        <f>'29.Spieltag'!AK21</f>
        <v>14</v>
      </c>
      <c r="AJ21" s="23">
        <f t="shared" si="10"/>
        <v>602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512</v>
      </c>
      <c r="AI22" s="28">
        <f>'29.Spieltag'!AK22</f>
        <v>15</v>
      </c>
      <c r="AJ22" s="23">
        <f t="shared" si="10"/>
        <v>557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394</v>
      </c>
      <c r="AI23" s="28">
        <f>'29.Spieltag'!AK23</f>
        <v>16</v>
      </c>
      <c r="AJ23" s="23">
        <f t="shared" si="10"/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341</v>
      </c>
      <c r="AI24" s="28">
        <f>'29.Spieltag'!AK24</f>
        <v>17</v>
      </c>
      <c r="AJ24" s="23">
        <f t="shared" si="10"/>
        <v>386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44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669</v>
      </c>
      <c r="AI8" s="28">
        <f>'30.Spieltag'!AK8</f>
        <v>1</v>
      </c>
      <c r="AJ8" s="23">
        <f t="shared" ref="AJ8:AJ19" si="10">AG8+AH8</f>
        <v>714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667</v>
      </c>
      <c r="AI9" s="28">
        <f>'30.Spieltag'!AK9</f>
        <v>2</v>
      </c>
      <c r="AJ9" s="23">
        <f t="shared" si="10"/>
        <v>712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658</v>
      </c>
      <c r="AI10" s="28">
        <f>'30.Spieltag'!AK10</f>
        <v>3</v>
      </c>
      <c r="AJ10" s="23">
        <f t="shared" si="10"/>
        <v>703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649</v>
      </c>
      <c r="AI11" s="28">
        <f>'30.Spieltag'!AK11</f>
        <v>4</v>
      </c>
      <c r="AJ11" s="23">
        <f t="shared" si="10"/>
        <v>694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644</v>
      </c>
      <c r="AI12" s="28">
        <f>'30.Spieltag'!AK12</f>
        <v>5</v>
      </c>
      <c r="AJ12" s="23">
        <f t="shared" si="10"/>
        <v>689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640</v>
      </c>
      <c r="AI13" s="28">
        <f>'30.Spieltag'!AK13</f>
        <v>6</v>
      </c>
      <c r="AJ13" s="23">
        <f t="shared" si="10"/>
        <v>685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637</v>
      </c>
      <c r="AI14" s="28">
        <f>'30.Spieltag'!AK14</f>
        <v>7</v>
      </c>
      <c r="AJ14" s="23">
        <f t="shared" si="10"/>
        <v>682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637</v>
      </c>
      <c r="AI15" s="28">
        <f>'30.Spieltag'!AK15</f>
        <v>7</v>
      </c>
      <c r="AJ15" s="23">
        <f t="shared" si="10"/>
        <v>682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628</v>
      </c>
      <c r="AI16" s="28">
        <f>'30.Spieltag'!AK16</f>
        <v>9</v>
      </c>
      <c r="AJ16" s="23">
        <f t="shared" si="10"/>
        <v>673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626</v>
      </c>
      <c r="AI17" s="28">
        <f>'30.Spieltag'!AK17</f>
        <v>10</v>
      </c>
      <c r="AJ17" s="23">
        <f t="shared" si="10"/>
        <v>671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626</v>
      </c>
      <c r="AI18" s="28">
        <f>'30.Spieltag'!AK18</f>
        <v>10</v>
      </c>
      <c r="AJ18" s="23">
        <f t="shared" si="10"/>
        <v>671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624</v>
      </c>
      <c r="AI19" s="28">
        <f>'30.Spieltag'!AK19</f>
        <v>12</v>
      </c>
      <c r="AJ19" s="23">
        <f t="shared" si="10"/>
        <v>669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615</v>
      </c>
      <c r="AI20" s="28">
        <f>'30.Spieltag'!AK20</f>
        <v>13</v>
      </c>
      <c r="AJ20" s="23">
        <f>AG20+AH20</f>
        <v>660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602</v>
      </c>
      <c r="AI21" s="28">
        <f>'30.Spieltag'!AK21</f>
        <v>14</v>
      </c>
      <c r="AJ21" s="23">
        <f>AG21+AH21</f>
        <v>647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557</v>
      </c>
      <c r="AI22" s="28">
        <f>'30.Spieltag'!AK22</f>
        <v>15</v>
      </c>
      <c r="AJ22" s="23">
        <f>AG22+AH22</f>
        <v>602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439</v>
      </c>
      <c r="AI23" s="28">
        <f>'30.Spieltag'!AK23</f>
        <v>16</v>
      </c>
      <c r="AJ23" s="23">
        <f>AG23+AH23</f>
        <v>484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386</v>
      </c>
      <c r="AI24" s="28">
        <f>'30.Spieltag'!AK24</f>
        <v>17</v>
      </c>
      <c r="AJ24" s="23">
        <f>AG24+AH24</f>
        <v>431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45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714</v>
      </c>
      <c r="AI8" s="28">
        <f>'31.Spieltag'!AK8</f>
        <v>1</v>
      </c>
      <c r="AJ8" s="23">
        <f t="shared" ref="AJ8:AJ19" si="10">AG8+AH8</f>
        <v>759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712</v>
      </c>
      <c r="AI9" s="28">
        <f>'31.Spieltag'!AK9</f>
        <v>2</v>
      </c>
      <c r="AJ9" s="23">
        <f t="shared" si="10"/>
        <v>757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703</v>
      </c>
      <c r="AI10" s="28">
        <f>'31.Spieltag'!AK10</f>
        <v>3</v>
      </c>
      <c r="AJ10" s="23">
        <f t="shared" si="10"/>
        <v>748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694</v>
      </c>
      <c r="AI11" s="28">
        <f>'31.Spieltag'!AK11</f>
        <v>4</v>
      </c>
      <c r="AJ11" s="23">
        <f t="shared" si="10"/>
        <v>739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689</v>
      </c>
      <c r="AI12" s="28">
        <f>'31.Spieltag'!AK12</f>
        <v>5</v>
      </c>
      <c r="AJ12" s="23">
        <f t="shared" si="10"/>
        <v>734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685</v>
      </c>
      <c r="AI13" s="28">
        <f>'31.Spieltag'!AK13</f>
        <v>6</v>
      </c>
      <c r="AJ13" s="23">
        <f t="shared" si="10"/>
        <v>730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682</v>
      </c>
      <c r="AI14" s="28">
        <f>'31.Spieltag'!AK14</f>
        <v>7</v>
      </c>
      <c r="AJ14" s="23">
        <f t="shared" si="10"/>
        <v>727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682</v>
      </c>
      <c r="AI15" s="28">
        <f>'31.Spieltag'!AK15</f>
        <v>7</v>
      </c>
      <c r="AJ15" s="23">
        <f t="shared" si="10"/>
        <v>727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673</v>
      </c>
      <c r="AI16" s="28">
        <f>'31.Spieltag'!AK16</f>
        <v>9</v>
      </c>
      <c r="AJ16" s="23">
        <f t="shared" si="10"/>
        <v>718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671</v>
      </c>
      <c r="AI17" s="28">
        <f>'31.Spieltag'!AK17</f>
        <v>10</v>
      </c>
      <c r="AJ17" s="23">
        <f t="shared" si="10"/>
        <v>716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671</v>
      </c>
      <c r="AI18" s="28">
        <f>'31.Spieltag'!AK18</f>
        <v>10</v>
      </c>
      <c r="AJ18" s="23">
        <f t="shared" si="10"/>
        <v>716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669</v>
      </c>
      <c r="AI19" s="28">
        <f>'31.Spieltag'!AK19</f>
        <v>12</v>
      </c>
      <c r="AJ19" s="23">
        <f t="shared" si="10"/>
        <v>714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660</v>
      </c>
      <c r="AI20" s="28">
        <f>'31.Spieltag'!AK20</f>
        <v>13</v>
      </c>
      <c r="AJ20" s="23">
        <f>AG20+AH20</f>
        <v>705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647</v>
      </c>
      <c r="AI21" s="28">
        <f>'31.Spieltag'!AK21</f>
        <v>14</v>
      </c>
      <c r="AJ21" s="23">
        <f>AG21+AH21</f>
        <v>692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602</v>
      </c>
      <c r="AI22" s="28">
        <f>'31.Spieltag'!AK22</f>
        <v>15</v>
      </c>
      <c r="AJ22" s="23">
        <f>AG22+AH22</f>
        <v>647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484</v>
      </c>
      <c r="AI23" s="28">
        <f>'31.Spieltag'!AK23</f>
        <v>16</v>
      </c>
      <c r="AJ23" s="23">
        <f>AG23+AH23</f>
        <v>529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431</v>
      </c>
      <c r="AI24" s="28">
        <f>'31.Spieltag'!AK24</f>
        <v>17</v>
      </c>
      <c r="AJ24" s="23">
        <f>AG24+AH24</f>
        <v>476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E3" s="46"/>
      <c r="AF3" s="46"/>
    </row>
    <row r="4" spans="1:41" ht="16.5" thickBot="1" x14ac:dyDescent="0.3">
      <c r="A4" s="2" t="s">
        <v>46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759</v>
      </c>
      <c r="AI8" s="28">
        <f>'32.Spieltag'!AK8</f>
        <v>1</v>
      </c>
      <c r="AJ8" s="23">
        <f t="shared" ref="AJ8:AJ19" si="10">AG8+AH8</f>
        <v>804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757</v>
      </c>
      <c r="AI9" s="28">
        <f>'32.Spieltag'!AK9</f>
        <v>2</v>
      </c>
      <c r="AJ9" s="23">
        <f t="shared" si="10"/>
        <v>802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748</v>
      </c>
      <c r="AI10" s="28">
        <f>'32.Spieltag'!AK10</f>
        <v>3</v>
      </c>
      <c r="AJ10" s="23">
        <f t="shared" si="10"/>
        <v>793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739</v>
      </c>
      <c r="AI11" s="28">
        <f>'32.Spieltag'!AK11</f>
        <v>4</v>
      </c>
      <c r="AJ11" s="23">
        <f t="shared" si="10"/>
        <v>784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734</v>
      </c>
      <c r="AI12" s="28">
        <f>'32.Spieltag'!AK12</f>
        <v>5</v>
      </c>
      <c r="AJ12" s="23">
        <f t="shared" si="10"/>
        <v>779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730</v>
      </c>
      <c r="AI13" s="28">
        <f>'32.Spieltag'!AK13</f>
        <v>6</v>
      </c>
      <c r="AJ13" s="23">
        <f t="shared" si="10"/>
        <v>775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727</v>
      </c>
      <c r="AI14" s="28">
        <f>'32.Spieltag'!AK14</f>
        <v>7</v>
      </c>
      <c r="AJ14" s="23">
        <f t="shared" si="10"/>
        <v>772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727</v>
      </c>
      <c r="AI15" s="28">
        <f>'32.Spieltag'!AK15</f>
        <v>7</v>
      </c>
      <c r="AJ15" s="23">
        <f t="shared" si="10"/>
        <v>772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718</v>
      </c>
      <c r="AI16" s="28">
        <f>'32.Spieltag'!AK16</f>
        <v>9</v>
      </c>
      <c r="AJ16" s="23">
        <f t="shared" si="10"/>
        <v>763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716</v>
      </c>
      <c r="AI17" s="28">
        <f>'32.Spieltag'!AK17</f>
        <v>10</v>
      </c>
      <c r="AJ17" s="23">
        <f t="shared" si="10"/>
        <v>761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716</v>
      </c>
      <c r="AI18" s="28">
        <f>'32.Spieltag'!AK18</f>
        <v>10</v>
      </c>
      <c r="AJ18" s="23">
        <f t="shared" si="10"/>
        <v>761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714</v>
      </c>
      <c r="AI19" s="28">
        <f>'32.Spieltag'!AK19</f>
        <v>12</v>
      </c>
      <c r="AJ19" s="23">
        <f t="shared" si="10"/>
        <v>759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705</v>
      </c>
      <c r="AI20" s="28">
        <f>'32.Spieltag'!AK20</f>
        <v>13</v>
      </c>
      <c r="AJ20" s="23">
        <f>AG20+AH20</f>
        <v>750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692</v>
      </c>
      <c r="AI21" s="28">
        <f>'32.Spieltag'!AK21</f>
        <v>14</v>
      </c>
      <c r="AJ21" s="23">
        <f>AG21+AH21</f>
        <v>737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647</v>
      </c>
      <c r="AI22" s="28">
        <f>'32.Spieltag'!AK22</f>
        <v>15</v>
      </c>
      <c r="AJ22" s="23">
        <f>AG22+AH22</f>
        <v>692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529</v>
      </c>
      <c r="AI23" s="28">
        <f>'32.Spieltag'!AK23</f>
        <v>16</v>
      </c>
      <c r="AJ23" s="23">
        <f>AG23+AH23</f>
        <v>574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476</v>
      </c>
      <c r="AI24" s="28">
        <f>'32.Spieltag'!AK24</f>
        <v>17</v>
      </c>
      <c r="AJ24" s="23">
        <f>AG24+AH24</f>
        <v>521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F2" s="1"/>
      <c r="U2" s="13"/>
      <c r="AD2" s="16"/>
      <c r="AE2" s="47"/>
      <c r="AF2" s="47"/>
    </row>
    <row r="3" spans="1:41" ht="12" x14ac:dyDescent="0.2"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47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804</v>
      </c>
      <c r="AI8" s="28">
        <f>'33.Spieltag'!AK8</f>
        <v>1</v>
      </c>
      <c r="AJ8" s="23">
        <f t="shared" ref="AJ8" si="10">AG8+AH8</f>
        <v>849</v>
      </c>
      <c r="AK8" s="24">
        <f t="shared" ref="AK8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802</v>
      </c>
      <c r="AI9" s="28">
        <f>'33.Spieltag'!AK9</f>
        <v>2</v>
      </c>
      <c r="AJ9" s="23">
        <f t="shared" ref="AJ9:AJ24" si="21">AG9+AH9</f>
        <v>847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793</v>
      </c>
      <c r="AI10" s="28">
        <f>'33.Spieltag'!AK10</f>
        <v>3</v>
      </c>
      <c r="AJ10" s="23">
        <f t="shared" si="21"/>
        <v>838</v>
      </c>
      <c r="AK10" s="24">
        <f t="shared" si="22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784</v>
      </c>
      <c r="AI11" s="28">
        <f>'33.Spieltag'!AK11</f>
        <v>4</v>
      </c>
      <c r="AJ11" s="23">
        <f t="shared" si="21"/>
        <v>829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779</v>
      </c>
      <c r="AI12" s="28">
        <f>'33.Spieltag'!AK12</f>
        <v>5</v>
      </c>
      <c r="AJ12" s="23">
        <f t="shared" si="21"/>
        <v>824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775</v>
      </c>
      <c r="AI13" s="28">
        <f>'33.Spieltag'!AK13</f>
        <v>6</v>
      </c>
      <c r="AJ13" s="23">
        <f t="shared" si="21"/>
        <v>820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772</v>
      </c>
      <c r="AI14" s="28">
        <f>'33.Spieltag'!AK14</f>
        <v>7</v>
      </c>
      <c r="AJ14" s="23">
        <f t="shared" si="21"/>
        <v>817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772</v>
      </c>
      <c r="AI15" s="28">
        <f>'33.Spieltag'!AK15</f>
        <v>7</v>
      </c>
      <c r="AJ15" s="23">
        <f t="shared" si="21"/>
        <v>817</v>
      </c>
      <c r="AK15" s="24">
        <f t="shared" si="22"/>
        <v>7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763</v>
      </c>
      <c r="AI16" s="28">
        <f>'33.Spieltag'!AK16</f>
        <v>9</v>
      </c>
      <c r="AJ16" s="23">
        <f t="shared" si="21"/>
        <v>808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761</v>
      </c>
      <c r="AI17" s="28">
        <f>'33.Spieltag'!AK17</f>
        <v>10</v>
      </c>
      <c r="AJ17" s="23">
        <f t="shared" si="21"/>
        <v>806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761</v>
      </c>
      <c r="AI18" s="28">
        <f>'33.Spieltag'!AK18</f>
        <v>10</v>
      </c>
      <c r="AJ18" s="23">
        <f t="shared" si="21"/>
        <v>806</v>
      </c>
      <c r="AK18" s="24">
        <f t="shared" si="22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759</v>
      </c>
      <c r="AI19" s="28">
        <f>'33.Spieltag'!AK19</f>
        <v>12</v>
      </c>
      <c r="AJ19" s="23">
        <f t="shared" si="21"/>
        <v>804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750</v>
      </c>
      <c r="AI20" s="28">
        <f>'33.Spieltag'!AK20</f>
        <v>13</v>
      </c>
      <c r="AJ20" s="23">
        <f t="shared" si="21"/>
        <v>795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737</v>
      </c>
      <c r="AI21" s="28">
        <f>'33.Spieltag'!AK21</f>
        <v>14</v>
      </c>
      <c r="AJ21" s="23">
        <f t="shared" si="21"/>
        <v>782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692</v>
      </c>
      <c r="AI22" s="28">
        <f>'33.Spieltag'!AK22</f>
        <v>15</v>
      </c>
      <c r="AJ22" s="23">
        <f t="shared" si="21"/>
        <v>737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574</v>
      </c>
      <c r="AI23" s="28">
        <f>'33.Spieltag'!AK23</f>
        <v>16</v>
      </c>
      <c r="AJ23" s="23">
        <f t="shared" si="21"/>
        <v>619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521</v>
      </c>
      <c r="AI24" s="28">
        <f>'33.Spieltag'!AK24</f>
        <v>17</v>
      </c>
      <c r="AJ24" s="23">
        <f t="shared" si="21"/>
        <v>566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34</vt:i4>
      </vt:variant>
      <vt:variant>
        <vt:lpstr>Benannte Bereiche</vt:lpstr>
      </vt:variant>
      <vt:variant>
        <vt:i4>29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2024-02-19T07:55:38Z</cp:lastPrinted>
  <dcterms:created xsi:type="dcterms:W3CDTF">1998-11-12T06:25:58Z</dcterms:created>
  <dcterms:modified xsi:type="dcterms:W3CDTF">2024-02-19T07:56:40Z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