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5" documentId="8_{338A9589-8EA8-4140-BED7-FF9C45377107}" xr6:coauthVersionLast="47" xr6:coauthVersionMax="47" xr10:uidLastSave="{6CAA5194-0FA2-464A-AF78-A4B04AFBE745}"/>
  <bookViews>
    <workbookView xWindow="-120" yWindow="-120" windowWidth="29040" windowHeight="15720" tabRatio="571" firstSheet="5" activeTab="7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Ergebnisse" sheetId="35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1">'11.Spieltag'!$A$1:$AJ$18</definedName>
    <definedName name="_xlnm.Print_Area" localSheetId="12">'12.Spieltag'!$A$4:$AJ$25</definedName>
    <definedName name="_xlnm.Print_Area" localSheetId="13">'13.Spieltag'!$A$4:$AJ$25</definedName>
    <definedName name="_xlnm.Print_Area" localSheetId="14">'14.Spieltag'!$A$4:$AJ$25</definedName>
    <definedName name="_xlnm.Print_Area" localSheetId="15">'15.Spieltag'!$A$4:$AJ$25</definedName>
    <definedName name="_xlnm.Print_Area" localSheetId="16">'16.Spieltag'!$A$4:$AJ$25</definedName>
    <definedName name="_xlnm.Print_Area" localSheetId="17">'17.Spieltag'!$A$4:$AJ$24</definedName>
    <definedName name="_xlnm.Print_Area" localSheetId="18">'18.Spieltag'!$A$1:$AJ$24</definedName>
    <definedName name="_xlnm.Print_Area" localSheetId="19">'19.Spieltag'!$A$4:$AJ$24</definedName>
    <definedName name="_xlnm.Print_Area" localSheetId="1">'2.Spieltag '!$A$4:$AJ$25</definedName>
    <definedName name="_xlnm.Print_Area" localSheetId="20">'20.Spieltag'!$A$4:$AJ$24</definedName>
    <definedName name="_xlnm.Print_Area" localSheetId="21">'21.Spieltag'!$A$4:$AJ$24</definedName>
    <definedName name="_xlnm.Print_Area" localSheetId="22">'22.Spieltag'!$A$1:$AJ$24</definedName>
    <definedName name="_xlnm.Print_Area" localSheetId="23">'23.Spieltag'!$A$4:$AJ$25</definedName>
    <definedName name="_xlnm.Print_Area" localSheetId="24">'24.Spieltag'!$A$4:$AJ$25</definedName>
    <definedName name="_xlnm.Print_Area" localSheetId="26">'26.Spieltag'!$A$1:$AJ$24</definedName>
    <definedName name="_xlnm.Print_Area" localSheetId="27">'27.Spieltag'!$A$4:$AJ$24</definedName>
    <definedName name="_xlnm.Print_Area" localSheetId="28">'28.Spieltag'!$A$1:$AJ$24</definedName>
    <definedName name="_xlnm.Print_Area" localSheetId="2">'3.Spieltag'!$A$4:$AG$33</definedName>
    <definedName name="_xlnm.Print_Area" localSheetId="30">'30.Spieltag'!$A$4:$AJ$18</definedName>
    <definedName name="_xlnm.Print_Area" localSheetId="32">'32.Spieltag'!$A$4:$AK$24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'8.Spieltag'!$A$4:$AJ$33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27" i="32" l="1"/>
  <c r="W27" i="32"/>
  <c r="AH15" i="32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0"/>
  <c r="AG33" i="30" s="1"/>
  <c r="H33" i="30"/>
  <c r="K33" i="30"/>
  <c r="N33" i="30"/>
  <c r="Q33" i="30"/>
  <c r="T33" i="30"/>
  <c r="W33" i="30"/>
  <c r="Z33" i="30"/>
  <c r="AC33" i="30"/>
  <c r="E33" i="29"/>
  <c r="AG33" i="29" s="1"/>
  <c r="H33" i="29"/>
  <c r="K33" i="29"/>
  <c r="N33" i="29"/>
  <c r="Q33" i="29"/>
  <c r="T33" i="29"/>
  <c r="W33" i="29"/>
  <c r="Z33" i="29"/>
  <c r="AC33" i="29"/>
  <c r="E33" i="28"/>
  <c r="H33" i="28"/>
  <c r="K33" i="28"/>
  <c r="AG33" i="28" s="1"/>
  <c r="N33" i="28"/>
  <c r="Q33" i="28"/>
  <c r="T33" i="28"/>
  <c r="W33" i="28"/>
  <c r="Z33" i="28"/>
  <c r="AC33" i="28"/>
  <c r="E33" i="26"/>
  <c r="AG33" i="26" s="1"/>
  <c r="H33" i="26"/>
  <c r="K33" i="26"/>
  <c r="N33" i="26"/>
  <c r="Q33" i="26"/>
  <c r="T33" i="26"/>
  <c r="W33" i="26"/>
  <c r="Z33" i="26"/>
  <c r="AC33" i="26"/>
  <c r="E33" i="25"/>
  <c r="AG33" i="25" s="1"/>
  <c r="H33" i="25"/>
  <c r="K33" i="25"/>
  <c r="N33" i="25"/>
  <c r="Q33" i="25"/>
  <c r="T33" i="25"/>
  <c r="W33" i="25"/>
  <c r="Z33" i="25"/>
  <c r="AC33" i="25"/>
  <c r="E33" i="24"/>
  <c r="AG33" i="24" s="1"/>
  <c r="H33" i="24"/>
  <c r="K33" i="24"/>
  <c r="N33" i="24"/>
  <c r="Q33" i="24"/>
  <c r="T33" i="24"/>
  <c r="W33" i="24"/>
  <c r="Z33" i="24"/>
  <c r="AC33" i="24"/>
  <c r="E33" i="23"/>
  <c r="AG33" i="23" s="1"/>
  <c r="H33" i="23"/>
  <c r="K33" i="23"/>
  <c r="N33" i="23"/>
  <c r="Q33" i="23"/>
  <c r="T33" i="23"/>
  <c r="W33" i="23"/>
  <c r="Z33" i="23"/>
  <c r="AC33" i="23"/>
  <c r="E33" i="22"/>
  <c r="AG33" i="22" s="1"/>
  <c r="H33" i="22"/>
  <c r="K33" i="22"/>
  <c r="N33" i="22"/>
  <c r="Q33" i="22"/>
  <c r="T33" i="22"/>
  <c r="W33" i="22"/>
  <c r="Z33" i="22"/>
  <c r="AC33" i="22"/>
  <c r="E33" i="21"/>
  <c r="AG33" i="21" s="1"/>
  <c r="H33" i="21"/>
  <c r="K33" i="21"/>
  <c r="N33" i="21"/>
  <c r="Q33" i="21"/>
  <c r="T33" i="21"/>
  <c r="W33" i="21"/>
  <c r="Z33" i="21"/>
  <c r="AC33" i="21"/>
  <c r="E33" i="20"/>
  <c r="H33" i="20"/>
  <c r="K33" i="20"/>
  <c r="AG33" i="20" s="1"/>
  <c r="N33" i="20"/>
  <c r="Q33" i="20"/>
  <c r="T33" i="20"/>
  <c r="W33" i="20"/>
  <c r="Z33" i="20"/>
  <c r="AC33" i="20"/>
  <c r="E33" i="10"/>
  <c r="H33" i="10"/>
  <c r="K33" i="10"/>
  <c r="N33" i="10"/>
  <c r="Q33" i="10"/>
  <c r="T33" i="10"/>
  <c r="W33" i="10"/>
  <c r="Z33" i="10"/>
  <c r="AC33" i="10"/>
  <c r="AG33" i="10"/>
  <c r="E33" i="18"/>
  <c r="H33" i="18"/>
  <c r="K33" i="18"/>
  <c r="N33" i="18"/>
  <c r="Q33" i="18"/>
  <c r="T33" i="18"/>
  <c r="W33" i="18"/>
  <c r="Z33" i="18"/>
  <c r="AC33" i="18"/>
  <c r="AG33" i="18"/>
  <c r="E33" i="7"/>
  <c r="H33" i="7"/>
  <c r="AG33" i="7" s="1"/>
  <c r="K33" i="7"/>
  <c r="N33" i="7"/>
  <c r="Q33" i="7"/>
  <c r="T33" i="7"/>
  <c r="W33" i="7"/>
  <c r="Z33" i="7"/>
  <c r="AC33" i="7"/>
  <c r="E33" i="15"/>
  <c r="H33" i="15"/>
  <c r="K33" i="15"/>
  <c r="AG33" i="15" s="1"/>
  <c r="N33" i="15"/>
  <c r="Q33" i="15"/>
  <c r="T33" i="15"/>
  <c r="W33" i="15"/>
  <c r="Z33" i="15"/>
  <c r="AC33" i="15"/>
  <c r="E33" i="14"/>
  <c r="H33" i="14"/>
  <c r="K33" i="14"/>
  <c r="AG33" i="14" s="1"/>
  <c r="N33" i="14"/>
  <c r="Q33" i="14"/>
  <c r="T33" i="14"/>
  <c r="W33" i="14"/>
  <c r="Z33" i="14"/>
  <c r="AC33" i="14"/>
  <c r="E33" i="13"/>
  <c r="AG33" i="13" s="1"/>
  <c r="H33" i="13"/>
  <c r="K33" i="13"/>
  <c r="N33" i="13"/>
  <c r="Q33" i="13"/>
  <c r="T33" i="13"/>
  <c r="W33" i="13"/>
  <c r="Z33" i="13"/>
  <c r="AC33" i="13"/>
  <c r="E33" i="12"/>
  <c r="AG33" i="12" s="1"/>
  <c r="H33" i="12"/>
  <c r="K33" i="12"/>
  <c r="N33" i="12"/>
  <c r="Q33" i="12"/>
  <c r="T33" i="12"/>
  <c r="W33" i="12"/>
  <c r="Z33" i="12"/>
  <c r="AC33" i="12"/>
  <c r="E33" i="11"/>
  <c r="AG33" i="11" s="1"/>
  <c r="H33" i="11"/>
  <c r="K33" i="11"/>
  <c r="N33" i="11"/>
  <c r="Q33" i="11"/>
  <c r="T33" i="11"/>
  <c r="W33" i="11"/>
  <c r="Z33" i="11"/>
  <c r="AC33" i="11"/>
  <c r="E33" i="6"/>
  <c r="AG33" i="6" s="1"/>
  <c r="H33" i="6"/>
  <c r="K33" i="6"/>
  <c r="N33" i="6"/>
  <c r="Q33" i="6"/>
  <c r="T33" i="6"/>
  <c r="W33" i="6"/>
  <c r="Z33" i="6"/>
  <c r="AC33" i="6"/>
  <c r="E33" i="2"/>
  <c r="AG33" i="2" s="1"/>
  <c r="H33" i="2"/>
  <c r="K33" i="2"/>
  <c r="N33" i="2"/>
  <c r="Q33" i="2"/>
  <c r="T33" i="2"/>
  <c r="W33" i="2"/>
  <c r="Z33" i="2"/>
  <c r="AC33" i="2"/>
  <c r="E33" i="3"/>
  <c r="AG33" i="3" s="1"/>
  <c r="H33" i="3"/>
  <c r="K33" i="3"/>
  <c r="N33" i="3"/>
  <c r="Q33" i="3"/>
  <c r="T33" i="3"/>
  <c r="W33" i="3"/>
  <c r="Z33" i="3"/>
  <c r="AC33" i="3"/>
  <c r="E33" i="4"/>
  <c r="H33" i="4"/>
  <c r="K33" i="4"/>
  <c r="AG33" i="4" s="1"/>
  <c r="N33" i="4"/>
  <c r="Q33" i="4"/>
  <c r="T33" i="4"/>
  <c r="W33" i="4"/>
  <c r="Z33" i="4"/>
  <c r="AC33" i="4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AI33" i="27"/>
  <c r="AJ33" i="27"/>
  <c r="AH33" i="16" s="1"/>
  <c r="E33" i="16"/>
  <c r="H33" i="16"/>
  <c r="K33" i="16"/>
  <c r="N33" i="16"/>
  <c r="AG33" i="16" s="1"/>
  <c r="AI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A33" i="27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7" i="30"/>
  <c r="H27" i="30"/>
  <c r="K27" i="30"/>
  <c r="N27" i="30"/>
  <c r="Q27" i="30"/>
  <c r="T27" i="30"/>
  <c r="W27" i="30"/>
  <c r="Z27" i="30"/>
  <c r="AC27" i="30"/>
  <c r="E28" i="30"/>
  <c r="H28" i="30"/>
  <c r="K28" i="30"/>
  <c r="N28" i="30"/>
  <c r="Q28" i="30"/>
  <c r="T28" i="30"/>
  <c r="W28" i="30"/>
  <c r="Z28" i="30"/>
  <c r="AC28" i="30"/>
  <c r="E29" i="30"/>
  <c r="H29" i="30"/>
  <c r="K29" i="30"/>
  <c r="N29" i="30"/>
  <c r="Q29" i="30"/>
  <c r="T29" i="30"/>
  <c r="W29" i="30"/>
  <c r="Z29" i="30"/>
  <c r="AC29" i="30"/>
  <c r="E30" i="30"/>
  <c r="H30" i="30"/>
  <c r="K30" i="30"/>
  <c r="N30" i="30"/>
  <c r="Q30" i="30"/>
  <c r="T30" i="30"/>
  <c r="W30" i="30"/>
  <c r="Z30" i="30"/>
  <c r="AC30" i="30"/>
  <c r="E31" i="30"/>
  <c r="H31" i="30"/>
  <c r="K31" i="30"/>
  <c r="N31" i="30"/>
  <c r="Q31" i="30"/>
  <c r="T31" i="30"/>
  <c r="W31" i="30"/>
  <c r="Z31" i="30"/>
  <c r="AC31" i="30"/>
  <c r="E32" i="30"/>
  <c r="H32" i="30"/>
  <c r="K32" i="30"/>
  <c r="N32" i="30"/>
  <c r="Q32" i="30"/>
  <c r="T32" i="30"/>
  <c r="W32" i="30"/>
  <c r="Z32" i="30"/>
  <c r="AC32" i="30"/>
  <c r="E27" i="29"/>
  <c r="H27" i="29"/>
  <c r="K27" i="29"/>
  <c r="N27" i="29"/>
  <c r="Q27" i="29"/>
  <c r="T27" i="29"/>
  <c r="W27" i="29"/>
  <c r="Z27" i="29"/>
  <c r="AC27" i="29"/>
  <c r="E28" i="29"/>
  <c r="H28" i="29"/>
  <c r="K28" i="29"/>
  <c r="N28" i="29"/>
  <c r="Q28" i="29"/>
  <c r="T28" i="29"/>
  <c r="W28" i="29"/>
  <c r="Z28" i="29"/>
  <c r="AC28" i="29"/>
  <c r="E29" i="29"/>
  <c r="H29" i="29"/>
  <c r="K29" i="29"/>
  <c r="N29" i="29"/>
  <c r="Q29" i="29"/>
  <c r="T29" i="29"/>
  <c r="W29" i="29"/>
  <c r="Z29" i="29"/>
  <c r="AC29" i="29"/>
  <c r="E30" i="29"/>
  <c r="H30" i="29"/>
  <c r="K30" i="29"/>
  <c r="N30" i="29"/>
  <c r="Q30" i="29"/>
  <c r="T30" i="29"/>
  <c r="W30" i="29"/>
  <c r="Z30" i="29"/>
  <c r="AC30" i="29"/>
  <c r="E31" i="29"/>
  <c r="H31" i="29"/>
  <c r="K31" i="29"/>
  <c r="N31" i="29"/>
  <c r="Q31" i="29"/>
  <c r="T31" i="29"/>
  <c r="W31" i="29"/>
  <c r="Z31" i="29"/>
  <c r="AC31" i="29"/>
  <c r="E32" i="29"/>
  <c r="H32" i="29"/>
  <c r="K32" i="29"/>
  <c r="N32" i="29"/>
  <c r="Q32" i="29"/>
  <c r="T32" i="29"/>
  <c r="W32" i="29"/>
  <c r="Z32" i="29"/>
  <c r="AC32" i="29"/>
  <c r="E27" i="28"/>
  <c r="H27" i="28"/>
  <c r="AG27" i="28" s="1"/>
  <c r="K27" i="28"/>
  <c r="N27" i="28"/>
  <c r="Q27" i="28"/>
  <c r="T27" i="28"/>
  <c r="W27" i="28"/>
  <c r="Z27" i="28"/>
  <c r="AC27" i="28"/>
  <c r="E28" i="28"/>
  <c r="H28" i="28"/>
  <c r="K28" i="28"/>
  <c r="N28" i="28"/>
  <c r="Q28" i="28"/>
  <c r="T28" i="28"/>
  <c r="W28" i="28"/>
  <c r="Z28" i="28"/>
  <c r="AC28" i="28"/>
  <c r="E29" i="28"/>
  <c r="H29" i="28"/>
  <c r="K29" i="28"/>
  <c r="N29" i="28"/>
  <c r="Q29" i="28"/>
  <c r="T29" i="28"/>
  <c r="W29" i="28"/>
  <c r="Z29" i="28"/>
  <c r="AC29" i="28"/>
  <c r="E30" i="28"/>
  <c r="H30" i="28"/>
  <c r="K30" i="28"/>
  <c r="N30" i="28"/>
  <c r="Q30" i="28"/>
  <c r="T30" i="28"/>
  <c r="W30" i="28"/>
  <c r="Z30" i="28"/>
  <c r="AC30" i="28"/>
  <c r="E31" i="28"/>
  <c r="H31" i="28"/>
  <c r="K31" i="28"/>
  <c r="N31" i="28"/>
  <c r="Q31" i="28"/>
  <c r="T31" i="28"/>
  <c r="W31" i="28"/>
  <c r="Z31" i="28"/>
  <c r="AC31" i="28"/>
  <c r="E32" i="28"/>
  <c r="H32" i="28"/>
  <c r="K32" i="28"/>
  <c r="N32" i="28"/>
  <c r="Q32" i="28"/>
  <c r="T32" i="28"/>
  <c r="W32" i="28"/>
  <c r="Z32" i="28"/>
  <c r="AC32" i="28"/>
  <c r="E27" i="26"/>
  <c r="H27" i="26"/>
  <c r="K27" i="26"/>
  <c r="N27" i="26"/>
  <c r="Q27" i="26"/>
  <c r="T27" i="26"/>
  <c r="W27" i="26"/>
  <c r="Z27" i="26"/>
  <c r="AC27" i="26"/>
  <c r="E28" i="26"/>
  <c r="H28" i="26"/>
  <c r="K28" i="26"/>
  <c r="N28" i="26"/>
  <c r="Q28" i="26"/>
  <c r="T28" i="26"/>
  <c r="W28" i="26"/>
  <c r="Z28" i="26"/>
  <c r="AC28" i="26"/>
  <c r="E29" i="26"/>
  <c r="H29" i="26"/>
  <c r="K29" i="26"/>
  <c r="N29" i="26"/>
  <c r="Q29" i="26"/>
  <c r="T29" i="26"/>
  <c r="W29" i="26"/>
  <c r="Z29" i="26"/>
  <c r="AC29" i="26"/>
  <c r="AG29" i="26"/>
  <c r="E30" i="26"/>
  <c r="H30" i="26"/>
  <c r="K30" i="26"/>
  <c r="N30" i="26"/>
  <c r="Q30" i="26"/>
  <c r="T30" i="26"/>
  <c r="W30" i="26"/>
  <c r="Z30" i="26"/>
  <c r="AC30" i="26"/>
  <c r="E31" i="26"/>
  <c r="H31" i="26"/>
  <c r="K31" i="26"/>
  <c r="N31" i="26"/>
  <c r="Q31" i="26"/>
  <c r="T31" i="26"/>
  <c r="W31" i="26"/>
  <c r="Z31" i="26"/>
  <c r="AC31" i="26"/>
  <c r="E32" i="26"/>
  <c r="H32" i="26"/>
  <c r="K32" i="26"/>
  <c r="N32" i="26"/>
  <c r="Q32" i="26"/>
  <c r="T32" i="26"/>
  <c r="W32" i="26"/>
  <c r="Z32" i="26"/>
  <c r="AC32" i="26"/>
  <c r="E27" i="25"/>
  <c r="H27" i="25"/>
  <c r="K27" i="25"/>
  <c r="N27" i="25"/>
  <c r="Q27" i="25"/>
  <c r="T27" i="25"/>
  <c r="W27" i="25"/>
  <c r="Z27" i="25"/>
  <c r="AC27" i="25"/>
  <c r="E28" i="25"/>
  <c r="H28" i="25"/>
  <c r="K28" i="25"/>
  <c r="N28" i="25"/>
  <c r="Q28" i="25"/>
  <c r="T28" i="25"/>
  <c r="W28" i="25"/>
  <c r="Z28" i="25"/>
  <c r="AC28" i="25"/>
  <c r="E29" i="25"/>
  <c r="H29" i="25"/>
  <c r="K29" i="25"/>
  <c r="N29" i="25"/>
  <c r="Q29" i="25"/>
  <c r="T29" i="25"/>
  <c r="W29" i="25"/>
  <c r="Z29" i="25"/>
  <c r="AC29" i="25"/>
  <c r="E30" i="25"/>
  <c r="H30" i="25"/>
  <c r="K30" i="25"/>
  <c r="N30" i="25"/>
  <c r="Q30" i="25"/>
  <c r="T30" i="25"/>
  <c r="W30" i="25"/>
  <c r="Z30" i="25"/>
  <c r="AC30" i="25"/>
  <c r="E31" i="25"/>
  <c r="H31" i="25"/>
  <c r="K31" i="25"/>
  <c r="N31" i="25"/>
  <c r="Q31" i="25"/>
  <c r="T31" i="25"/>
  <c r="W31" i="25"/>
  <c r="Z31" i="25"/>
  <c r="AC31" i="25"/>
  <c r="E32" i="25"/>
  <c r="H32" i="25"/>
  <c r="K32" i="25"/>
  <c r="N32" i="25"/>
  <c r="Q32" i="25"/>
  <c r="T32" i="25"/>
  <c r="W32" i="25"/>
  <c r="Z32" i="25"/>
  <c r="AC32" i="25"/>
  <c r="E27" i="24"/>
  <c r="H27" i="24"/>
  <c r="K27" i="24"/>
  <c r="N27" i="24"/>
  <c r="Q27" i="24"/>
  <c r="T27" i="24"/>
  <c r="W27" i="24"/>
  <c r="Z27" i="24"/>
  <c r="AC27" i="24"/>
  <c r="E28" i="24"/>
  <c r="H28" i="24"/>
  <c r="K28" i="24"/>
  <c r="N28" i="24"/>
  <c r="Q28" i="24"/>
  <c r="T28" i="24"/>
  <c r="W28" i="24"/>
  <c r="Z28" i="24"/>
  <c r="AC28" i="24"/>
  <c r="E29" i="24"/>
  <c r="H29" i="24"/>
  <c r="K29" i="24"/>
  <c r="N29" i="24"/>
  <c r="Q29" i="24"/>
  <c r="T29" i="24"/>
  <c r="W29" i="24"/>
  <c r="Z29" i="24"/>
  <c r="AC29" i="24"/>
  <c r="E30" i="24"/>
  <c r="H30" i="24"/>
  <c r="K30" i="24"/>
  <c r="N30" i="24"/>
  <c r="Q30" i="24"/>
  <c r="T30" i="24"/>
  <c r="W30" i="24"/>
  <c r="Z30" i="24"/>
  <c r="AC30" i="24"/>
  <c r="E31" i="24"/>
  <c r="H31" i="24"/>
  <c r="K31" i="24"/>
  <c r="N31" i="24"/>
  <c r="Q31" i="24"/>
  <c r="T31" i="24"/>
  <c r="W31" i="24"/>
  <c r="Z31" i="24"/>
  <c r="AC31" i="24"/>
  <c r="E32" i="24"/>
  <c r="H32" i="24"/>
  <c r="K32" i="24"/>
  <c r="N32" i="24"/>
  <c r="Q32" i="24"/>
  <c r="T32" i="24"/>
  <c r="W32" i="24"/>
  <c r="Z32" i="24"/>
  <c r="AC32" i="24"/>
  <c r="E27" i="23"/>
  <c r="H27" i="23"/>
  <c r="K27" i="23"/>
  <c r="N27" i="23"/>
  <c r="Q27" i="23"/>
  <c r="T27" i="23"/>
  <c r="W27" i="23"/>
  <c r="Z27" i="23"/>
  <c r="AC27" i="23"/>
  <c r="E28" i="23"/>
  <c r="H28" i="23"/>
  <c r="K28" i="23"/>
  <c r="N28" i="23"/>
  <c r="Q28" i="23"/>
  <c r="T28" i="23"/>
  <c r="W28" i="23"/>
  <c r="Z28" i="23"/>
  <c r="AC28" i="23"/>
  <c r="E29" i="23"/>
  <c r="H29" i="23"/>
  <c r="K29" i="23"/>
  <c r="N29" i="23"/>
  <c r="Q29" i="23"/>
  <c r="T29" i="23"/>
  <c r="W29" i="23"/>
  <c r="Z29" i="23"/>
  <c r="AC29" i="23"/>
  <c r="E30" i="23"/>
  <c r="H30" i="23"/>
  <c r="K30" i="23"/>
  <c r="N30" i="23"/>
  <c r="Q30" i="23"/>
  <c r="T30" i="23"/>
  <c r="W30" i="23"/>
  <c r="Z30" i="23"/>
  <c r="AC30" i="23"/>
  <c r="E31" i="23"/>
  <c r="H31" i="23"/>
  <c r="K31" i="23"/>
  <c r="N31" i="23"/>
  <c r="Q31" i="23"/>
  <c r="T31" i="23"/>
  <c r="W31" i="23"/>
  <c r="Z31" i="23"/>
  <c r="AC31" i="23"/>
  <c r="E32" i="23"/>
  <c r="H32" i="23"/>
  <c r="K32" i="23"/>
  <c r="N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AC27" i="22"/>
  <c r="E28" i="22"/>
  <c r="H28" i="22"/>
  <c r="K28" i="22"/>
  <c r="N28" i="22"/>
  <c r="Q28" i="22"/>
  <c r="T28" i="22"/>
  <c r="W28" i="22"/>
  <c r="Z28" i="22"/>
  <c r="AC28" i="22"/>
  <c r="E29" i="22"/>
  <c r="H29" i="22"/>
  <c r="K29" i="22"/>
  <c r="N29" i="22"/>
  <c r="Q29" i="22"/>
  <c r="T29" i="22"/>
  <c r="W29" i="22"/>
  <c r="Z29" i="22"/>
  <c r="AC29" i="22"/>
  <c r="E30" i="22"/>
  <c r="H30" i="22"/>
  <c r="K30" i="22"/>
  <c r="N30" i="22"/>
  <c r="Q30" i="22"/>
  <c r="T30" i="22"/>
  <c r="W30" i="22"/>
  <c r="Z30" i="22"/>
  <c r="AC30" i="22"/>
  <c r="E31" i="22"/>
  <c r="H31" i="22"/>
  <c r="K31" i="22"/>
  <c r="N31" i="22"/>
  <c r="Q31" i="22"/>
  <c r="T31" i="22"/>
  <c r="W31" i="22"/>
  <c r="Z31" i="22"/>
  <c r="AC31" i="22"/>
  <c r="E32" i="22"/>
  <c r="H32" i="22"/>
  <c r="K32" i="22"/>
  <c r="N32" i="22"/>
  <c r="Q32" i="22"/>
  <c r="T32" i="22"/>
  <c r="W32" i="22"/>
  <c r="Z32" i="22"/>
  <c r="AC32" i="22"/>
  <c r="E27" i="21"/>
  <c r="H27" i="21"/>
  <c r="K27" i="21"/>
  <c r="N27" i="21"/>
  <c r="Q27" i="21"/>
  <c r="T27" i="21"/>
  <c r="W27" i="21"/>
  <c r="Z27" i="21"/>
  <c r="AC27" i="21"/>
  <c r="E28" i="21"/>
  <c r="H28" i="21"/>
  <c r="K28" i="21"/>
  <c r="N28" i="21"/>
  <c r="Q28" i="21"/>
  <c r="T28" i="21"/>
  <c r="W28" i="21"/>
  <c r="Z28" i="21"/>
  <c r="AC28" i="21"/>
  <c r="E29" i="21"/>
  <c r="H29" i="21"/>
  <c r="K29" i="21"/>
  <c r="N29" i="21"/>
  <c r="Q29" i="21"/>
  <c r="T29" i="21"/>
  <c r="W29" i="21"/>
  <c r="Z29" i="21"/>
  <c r="AC29" i="21"/>
  <c r="E30" i="21"/>
  <c r="H30" i="21"/>
  <c r="K30" i="21"/>
  <c r="N30" i="21"/>
  <c r="Q30" i="21"/>
  <c r="T30" i="21"/>
  <c r="W30" i="21"/>
  <c r="Z30" i="21"/>
  <c r="AC30" i="21"/>
  <c r="E31" i="21"/>
  <c r="H31" i="21"/>
  <c r="K31" i="21"/>
  <c r="N31" i="21"/>
  <c r="Q31" i="21"/>
  <c r="T31" i="21"/>
  <c r="W31" i="21"/>
  <c r="Z31" i="21"/>
  <c r="AC31" i="21"/>
  <c r="E32" i="21"/>
  <c r="H32" i="21"/>
  <c r="K32" i="21"/>
  <c r="N32" i="21"/>
  <c r="Q32" i="21"/>
  <c r="T32" i="21"/>
  <c r="W32" i="21"/>
  <c r="Z32" i="21"/>
  <c r="AC32" i="21"/>
  <c r="E27" i="20"/>
  <c r="H27" i="20"/>
  <c r="K27" i="20"/>
  <c r="N27" i="20"/>
  <c r="Q27" i="20"/>
  <c r="T27" i="20"/>
  <c r="W27" i="20"/>
  <c r="Z27" i="20"/>
  <c r="AC27" i="20"/>
  <c r="E28" i="20"/>
  <c r="H28" i="20"/>
  <c r="K28" i="20"/>
  <c r="N28" i="20"/>
  <c r="Q28" i="20"/>
  <c r="T28" i="20"/>
  <c r="W28" i="20"/>
  <c r="Z28" i="20"/>
  <c r="AC28" i="20"/>
  <c r="E29" i="20"/>
  <c r="H29" i="20"/>
  <c r="K29" i="20"/>
  <c r="N29" i="20"/>
  <c r="Q29" i="20"/>
  <c r="T29" i="20"/>
  <c r="W29" i="20"/>
  <c r="Z29" i="20"/>
  <c r="AC29" i="20"/>
  <c r="E30" i="20"/>
  <c r="H30" i="20"/>
  <c r="K30" i="20"/>
  <c r="N30" i="20"/>
  <c r="Q30" i="20"/>
  <c r="T30" i="20"/>
  <c r="W30" i="20"/>
  <c r="Z30" i="20"/>
  <c r="AC30" i="20"/>
  <c r="E31" i="20"/>
  <c r="H31" i="20"/>
  <c r="K31" i="20"/>
  <c r="N31" i="20"/>
  <c r="Q31" i="20"/>
  <c r="T31" i="20"/>
  <c r="W31" i="20"/>
  <c r="Z31" i="20"/>
  <c r="AC31" i="20"/>
  <c r="E32" i="20"/>
  <c r="H32" i="20"/>
  <c r="K32" i="20"/>
  <c r="N32" i="20"/>
  <c r="Q32" i="20"/>
  <c r="T32" i="20"/>
  <c r="W32" i="20"/>
  <c r="Z32" i="20"/>
  <c r="AC32" i="20"/>
  <c r="E27" i="10"/>
  <c r="H27" i="10"/>
  <c r="K27" i="10"/>
  <c r="N27" i="10"/>
  <c r="Q27" i="10"/>
  <c r="T27" i="10"/>
  <c r="W27" i="10"/>
  <c r="Z27" i="10"/>
  <c r="AC27" i="10"/>
  <c r="E28" i="10"/>
  <c r="H28" i="10"/>
  <c r="K28" i="10"/>
  <c r="N28" i="10"/>
  <c r="Q28" i="10"/>
  <c r="T28" i="10"/>
  <c r="W28" i="10"/>
  <c r="Z28" i="10"/>
  <c r="AC28" i="10"/>
  <c r="E29" i="10"/>
  <c r="H29" i="10"/>
  <c r="K29" i="10"/>
  <c r="N29" i="10"/>
  <c r="Q29" i="10"/>
  <c r="T29" i="10"/>
  <c r="W29" i="10"/>
  <c r="Z29" i="10"/>
  <c r="AC29" i="10"/>
  <c r="E30" i="10"/>
  <c r="H30" i="10"/>
  <c r="K30" i="10"/>
  <c r="N30" i="10"/>
  <c r="Q30" i="10"/>
  <c r="T30" i="10"/>
  <c r="W30" i="10"/>
  <c r="Z30" i="10"/>
  <c r="AC30" i="10"/>
  <c r="E31" i="10"/>
  <c r="H31" i="10"/>
  <c r="K31" i="10"/>
  <c r="N31" i="10"/>
  <c r="Q31" i="10"/>
  <c r="T31" i="10"/>
  <c r="W31" i="10"/>
  <c r="Z31" i="10"/>
  <c r="AC31" i="10"/>
  <c r="E32" i="10"/>
  <c r="H32" i="10"/>
  <c r="K32" i="10"/>
  <c r="N32" i="10"/>
  <c r="Q32" i="10"/>
  <c r="T32" i="10"/>
  <c r="W32" i="10"/>
  <c r="Z32" i="10"/>
  <c r="AC32" i="10"/>
  <c r="E27" i="18"/>
  <c r="H27" i="18"/>
  <c r="K27" i="18"/>
  <c r="N27" i="18"/>
  <c r="Q27" i="18"/>
  <c r="T27" i="18"/>
  <c r="W27" i="18"/>
  <c r="Z27" i="18"/>
  <c r="AC27" i="18"/>
  <c r="E28" i="18"/>
  <c r="H28" i="18"/>
  <c r="K28" i="18"/>
  <c r="N28" i="18"/>
  <c r="Q28" i="18"/>
  <c r="T28" i="18"/>
  <c r="W28" i="18"/>
  <c r="Z28" i="18"/>
  <c r="AC28" i="18"/>
  <c r="E29" i="18"/>
  <c r="H29" i="18"/>
  <c r="K29" i="18"/>
  <c r="N29" i="18"/>
  <c r="Q29" i="18"/>
  <c r="T29" i="18"/>
  <c r="W29" i="18"/>
  <c r="Z29" i="18"/>
  <c r="AC29" i="18"/>
  <c r="E30" i="18"/>
  <c r="H30" i="18"/>
  <c r="K30" i="18"/>
  <c r="N30" i="18"/>
  <c r="Q30" i="18"/>
  <c r="T30" i="18"/>
  <c r="W30" i="18"/>
  <c r="Z30" i="18"/>
  <c r="AC30" i="18"/>
  <c r="E31" i="18"/>
  <c r="H31" i="18"/>
  <c r="K31" i="18"/>
  <c r="N31" i="18"/>
  <c r="Q31" i="18"/>
  <c r="T31" i="18"/>
  <c r="W31" i="18"/>
  <c r="Z31" i="18"/>
  <c r="AC31" i="18"/>
  <c r="E32" i="18"/>
  <c r="H32" i="18"/>
  <c r="K32" i="18"/>
  <c r="N32" i="18"/>
  <c r="Q32" i="18"/>
  <c r="T32" i="18"/>
  <c r="W32" i="18"/>
  <c r="Z32" i="18"/>
  <c r="AC32" i="18"/>
  <c r="E27" i="7"/>
  <c r="H27" i="7"/>
  <c r="K27" i="7"/>
  <c r="N27" i="7"/>
  <c r="Q27" i="7"/>
  <c r="T27" i="7"/>
  <c r="W27" i="7"/>
  <c r="Z27" i="7"/>
  <c r="AC27" i="7"/>
  <c r="E28" i="7"/>
  <c r="H28" i="7"/>
  <c r="K28" i="7"/>
  <c r="N28" i="7"/>
  <c r="Q28" i="7"/>
  <c r="T28" i="7"/>
  <c r="W28" i="7"/>
  <c r="Z28" i="7"/>
  <c r="AC28" i="7"/>
  <c r="E29" i="7"/>
  <c r="H29" i="7"/>
  <c r="K29" i="7"/>
  <c r="N29" i="7"/>
  <c r="Q29" i="7"/>
  <c r="T29" i="7"/>
  <c r="W29" i="7"/>
  <c r="Z29" i="7"/>
  <c r="AC29" i="7"/>
  <c r="E30" i="7"/>
  <c r="H30" i="7"/>
  <c r="K30" i="7"/>
  <c r="N30" i="7"/>
  <c r="Q30" i="7"/>
  <c r="T30" i="7"/>
  <c r="W30" i="7"/>
  <c r="Z30" i="7"/>
  <c r="AC30" i="7"/>
  <c r="E31" i="7"/>
  <c r="H31" i="7"/>
  <c r="K31" i="7"/>
  <c r="N31" i="7"/>
  <c r="Q31" i="7"/>
  <c r="T31" i="7"/>
  <c r="W31" i="7"/>
  <c r="Z31" i="7"/>
  <c r="AC31" i="7"/>
  <c r="E32" i="7"/>
  <c r="H32" i="7"/>
  <c r="K32" i="7"/>
  <c r="N32" i="7"/>
  <c r="Q32" i="7"/>
  <c r="T32" i="7"/>
  <c r="W32" i="7"/>
  <c r="Z32" i="7"/>
  <c r="AC32" i="7"/>
  <c r="E27" i="15"/>
  <c r="H27" i="15"/>
  <c r="K27" i="15"/>
  <c r="N27" i="15"/>
  <c r="Q27" i="15"/>
  <c r="T27" i="15"/>
  <c r="W27" i="15"/>
  <c r="Z27" i="15"/>
  <c r="AC27" i="15"/>
  <c r="E28" i="15"/>
  <c r="H28" i="15"/>
  <c r="K28" i="15"/>
  <c r="N28" i="15"/>
  <c r="Q28" i="15"/>
  <c r="T28" i="15"/>
  <c r="W28" i="15"/>
  <c r="Z28" i="15"/>
  <c r="AC28" i="15"/>
  <c r="E29" i="15"/>
  <c r="H29" i="15"/>
  <c r="K29" i="15"/>
  <c r="N29" i="15"/>
  <c r="Q29" i="15"/>
  <c r="T29" i="15"/>
  <c r="W29" i="15"/>
  <c r="Z29" i="15"/>
  <c r="AC29" i="15"/>
  <c r="E30" i="15"/>
  <c r="H30" i="15"/>
  <c r="K30" i="15"/>
  <c r="N30" i="15"/>
  <c r="Q30" i="15"/>
  <c r="T30" i="15"/>
  <c r="W30" i="15"/>
  <c r="Z30" i="15"/>
  <c r="AC30" i="15"/>
  <c r="E31" i="15"/>
  <c r="H31" i="15"/>
  <c r="K31" i="15"/>
  <c r="N31" i="15"/>
  <c r="Q31" i="15"/>
  <c r="T31" i="15"/>
  <c r="W31" i="15"/>
  <c r="Z31" i="15"/>
  <c r="AC31" i="15"/>
  <c r="E32" i="15"/>
  <c r="H32" i="15"/>
  <c r="K32" i="15"/>
  <c r="N32" i="15"/>
  <c r="Q32" i="15"/>
  <c r="T32" i="15"/>
  <c r="W32" i="15"/>
  <c r="Z32" i="15"/>
  <c r="AC32" i="15"/>
  <c r="E27" i="14"/>
  <c r="H27" i="14"/>
  <c r="K27" i="14"/>
  <c r="N27" i="14"/>
  <c r="Q27" i="14"/>
  <c r="T27" i="14"/>
  <c r="W27" i="14"/>
  <c r="Z27" i="14"/>
  <c r="AC27" i="14"/>
  <c r="AG27" i="14" s="1"/>
  <c r="E28" i="14"/>
  <c r="H28" i="14"/>
  <c r="K28" i="14"/>
  <c r="N28" i="14"/>
  <c r="Q28" i="14"/>
  <c r="T28" i="14"/>
  <c r="W28" i="14"/>
  <c r="Z28" i="14"/>
  <c r="AC28" i="14"/>
  <c r="E29" i="14"/>
  <c r="H29" i="14"/>
  <c r="K29" i="14"/>
  <c r="N29" i="14"/>
  <c r="Q29" i="14"/>
  <c r="T29" i="14"/>
  <c r="W29" i="14"/>
  <c r="Z29" i="14"/>
  <c r="AC29" i="14"/>
  <c r="E30" i="14"/>
  <c r="H30" i="14"/>
  <c r="K30" i="14"/>
  <c r="N30" i="14"/>
  <c r="Q30" i="14"/>
  <c r="T30" i="14"/>
  <c r="W30" i="14"/>
  <c r="Z30" i="14"/>
  <c r="AC30" i="14"/>
  <c r="E31" i="14"/>
  <c r="H31" i="14"/>
  <c r="K31" i="14"/>
  <c r="N31" i="14"/>
  <c r="Q31" i="14"/>
  <c r="T31" i="14"/>
  <c r="W31" i="14"/>
  <c r="Z31" i="14"/>
  <c r="AC31" i="14"/>
  <c r="E32" i="14"/>
  <c r="H32" i="14"/>
  <c r="K32" i="14"/>
  <c r="N32" i="14"/>
  <c r="Q32" i="14"/>
  <c r="T32" i="14"/>
  <c r="W32" i="14"/>
  <c r="Z32" i="14"/>
  <c r="AC32" i="14"/>
  <c r="E27" i="13"/>
  <c r="H27" i="13"/>
  <c r="K27" i="13"/>
  <c r="N27" i="13"/>
  <c r="Q27" i="13"/>
  <c r="T27" i="13"/>
  <c r="W27" i="13"/>
  <c r="Z27" i="13"/>
  <c r="AC27" i="13"/>
  <c r="E28" i="13"/>
  <c r="H28" i="13"/>
  <c r="K28" i="13"/>
  <c r="N28" i="13"/>
  <c r="Q28" i="13"/>
  <c r="T28" i="13"/>
  <c r="W28" i="13"/>
  <c r="Z28" i="13"/>
  <c r="AC28" i="13"/>
  <c r="E29" i="13"/>
  <c r="H29" i="13"/>
  <c r="K29" i="13"/>
  <c r="N29" i="13"/>
  <c r="Q29" i="13"/>
  <c r="T29" i="13"/>
  <c r="W29" i="13"/>
  <c r="Z29" i="13"/>
  <c r="AC29" i="13"/>
  <c r="E30" i="13"/>
  <c r="H30" i="13"/>
  <c r="K30" i="13"/>
  <c r="N30" i="13"/>
  <c r="Q30" i="13"/>
  <c r="T30" i="13"/>
  <c r="W30" i="13"/>
  <c r="Z30" i="13"/>
  <c r="AC30" i="13"/>
  <c r="E31" i="13"/>
  <c r="H31" i="13"/>
  <c r="K31" i="13"/>
  <c r="N31" i="13"/>
  <c r="Q31" i="13"/>
  <c r="T31" i="13"/>
  <c r="W31" i="13"/>
  <c r="Z31" i="13"/>
  <c r="AC31" i="13"/>
  <c r="E32" i="13"/>
  <c r="H32" i="13"/>
  <c r="K32" i="13"/>
  <c r="N32" i="13"/>
  <c r="Q32" i="13"/>
  <c r="T32" i="13"/>
  <c r="W32" i="13"/>
  <c r="Z32" i="13"/>
  <c r="AC32" i="13"/>
  <c r="E27" i="12"/>
  <c r="H27" i="12"/>
  <c r="K27" i="12"/>
  <c r="N27" i="12"/>
  <c r="Q27" i="12"/>
  <c r="T27" i="12"/>
  <c r="W27" i="12"/>
  <c r="Z27" i="12"/>
  <c r="AC27" i="12"/>
  <c r="E28" i="12"/>
  <c r="H28" i="12"/>
  <c r="K28" i="12"/>
  <c r="N28" i="12"/>
  <c r="Q28" i="12"/>
  <c r="T28" i="12"/>
  <c r="W28" i="12"/>
  <c r="Z28" i="12"/>
  <c r="AC28" i="12"/>
  <c r="E29" i="12"/>
  <c r="H29" i="12"/>
  <c r="K29" i="12"/>
  <c r="N29" i="12"/>
  <c r="Q29" i="12"/>
  <c r="T29" i="12"/>
  <c r="W29" i="12"/>
  <c r="Z29" i="12"/>
  <c r="AC29" i="12"/>
  <c r="E30" i="12"/>
  <c r="H30" i="12"/>
  <c r="K30" i="12"/>
  <c r="N30" i="12"/>
  <c r="Q30" i="12"/>
  <c r="T30" i="12"/>
  <c r="W30" i="12"/>
  <c r="Z30" i="12"/>
  <c r="AC30" i="12"/>
  <c r="E31" i="12"/>
  <c r="H31" i="12"/>
  <c r="K31" i="12"/>
  <c r="N31" i="12"/>
  <c r="Q31" i="12"/>
  <c r="T31" i="12"/>
  <c r="W31" i="12"/>
  <c r="Z31" i="12"/>
  <c r="AC31" i="12"/>
  <c r="E32" i="12"/>
  <c r="H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Z27" i="11"/>
  <c r="AC27" i="11"/>
  <c r="E28" i="11"/>
  <c r="H28" i="11"/>
  <c r="K28" i="11"/>
  <c r="N28" i="11"/>
  <c r="Q28" i="11"/>
  <c r="T28" i="11"/>
  <c r="W28" i="11"/>
  <c r="Z28" i="11"/>
  <c r="AC28" i="11"/>
  <c r="E29" i="11"/>
  <c r="H29" i="11"/>
  <c r="K29" i="11"/>
  <c r="N29" i="11"/>
  <c r="Q29" i="11"/>
  <c r="T29" i="11"/>
  <c r="W29" i="11"/>
  <c r="Z29" i="11"/>
  <c r="AC29" i="11"/>
  <c r="E30" i="11"/>
  <c r="H30" i="11"/>
  <c r="K30" i="11"/>
  <c r="N30" i="11"/>
  <c r="Q30" i="11"/>
  <c r="T30" i="11"/>
  <c r="W30" i="11"/>
  <c r="Z30" i="11"/>
  <c r="AC30" i="11"/>
  <c r="E31" i="11"/>
  <c r="H31" i="11"/>
  <c r="K31" i="11"/>
  <c r="N31" i="11"/>
  <c r="Q31" i="11"/>
  <c r="T31" i="11"/>
  <c r="W31" i="11"/>
  <c r="Z31" i="11"/>
  <c r="AC31" i="11"/>
  <c r="E32" i="11"/>
  <c r="H32" i="11"/>
  <c r="K32" i="11"/>
  <c r="N32" i="11"/>
  <c r="Q32" i="11"/>
  <c r="T32" i="11"/>
  <c r="W32" i="11"/>
  <c r="Z32" i="11"/>
  <c r="AC32" i="11"/>
  <c r="E27" i="6"/>
  <c r="H27" i="6"/>
  <c r="K27" i="6"/>
  <c r="N27" i="6"/>
  <c r="Q27" i="6"/>
  <c r="T27" i="6"/>
  <c r="W27" i="6"/>
  <c r="Z27" i="6"/>
  <c r="AC27" i="6"/>
  <c r="E28" i="6"/>
  <c r="H28" i="6"/>
  <c r="K28" i="6"/>
  <c r="N28" i="6"/>
  <c r="Q28" i="6"/>
  <c r="T28" i="6"/>
  <c r="W28" i="6"/>
  <c r="Z28" i="6"/>
  <c r="AC28" i="6"/>
  <c r="E29" i="6"/>
  <c r="H29" i="6"/>
  <c r="K29" i="6"/>
  <c r="N29" i="6"/>
  <c r="Q29" i="6"/>
  <c r="T29" i="6"/>
  <c r="W29" i="6"/>
  <c r="Z29" i="6"/>
  <c r="AC29" i="6"/>
  <c r="E30" i="6"/>
  <c r="H30" i="6"/>
  <c r="K30" i="6"/>
  <c r="N30" i="6"/>
  <c r="Q30" i="6"/>
  <c r="T30" i="6"/>
  <c r="W30" i="6"/>
  <c r="Z30" i="6"/>
  <c r="AC30" i="6"/>
  <c r="E31" i="6"/>
  <c r="H31" i="6"/>
  <c r="K31" i="6"/>
  <c r="N31" i="6"/>
  <c r="Q31" i="6"/>
  <c r="T31" i="6"/>
  <c r="W31" i="6"/>
  <c r="Z31" i="6"/>
  <c r="AC31" i="6"/>
  <c r="E32" i="6"/>
  <c r="H32" i="6"/>
  <c r="K32" i="6"/>
  <c r="N32" i="6"/>
  <c r="Q32" i="6"/>
  <c r="T32" i="6"/>
  <c r="W32" i="6"/>
  <c r="Z32" i="6"/>
  <c r="AC32" i="6"/>
  <c r="E27" i="2"/>
  <c r="H27" i="2"/>
  <c r="K27" i="2"/>
  <c r="N27" i="2"/>
  <c r="Q27" i="2"/>
  <c r="T27" i="2"/>
  <c r="W27" i="2"/>
  <c r="Z27" i="2"/>
  <c r="AC27" i="2"/>
  <c r="E28" i="2"/>
  <c r="H28" i="2"/>
  <c r="K28" i="2"/>
  <c r="N28" i="2"/>
  <c r="Q28" i="2"/>
  <c r="T28" i="2"/>
  <c r="W28" i="2"/>
  <c r="Z28" i="2"/>
  <c r="AC28" i="2"/>
  <c r="E29" i="2"/>
  <c r="H29" i="2"/>
  <c r="K29" i="2"/>
  <c r="N29" i="2"/>
  <c r="Q29" i="2"/>
  <c r="T29" i="2"/>
  <c r="W29" i="2"/>
  <c r="Z29" i="2"/>
  <c r="AC29" i="2"/>
  <c r="E30" i="2"/>
  <c r="H30" i="2"/>
  <c r="K30" i="2"/>
  <c r="N30" i="2"/>
  <c r="Q30" i="2"/>
  <c r="T30" i="2"/>
  <c r="W30" i="2"/>
  <c r="Z30" i="2"/>
  <c r="AC30" i="2"/>
  <c r="E31" i="2"/>
  <c r="H31" i="2"/>
  <c r="K31" i="2"/>
  <c r="N31" i="2"/>
  <c r="Q31" i="2"/>
  <c r="T31" i="2"/>
  <c r="W31" i="2"/>
  <c r="Z31" i="2"/>
  <c r="AC31" i="2"/>
  <c r="E32" i="2"/>
  <c r="H32" i="2"/>
  <c r="K32" i="2"/>
  <c r="N32" i="2"/>
  <c r="Q32" i="2"/>
  <c r="T32" i="2"/>
  <c r="W32" i="2"/>
  <c r="Z32" i="2"/>
  <c r="AC32" i="2"/>
  <c r="E27" i="3"/>
  <c r="H27" i="3"/>
  <c r="K27" i="3"/>
  <c r="N27" i="3"/>
  <c r="Q27" i="3"/>
  <c r="T27" i="3"/>
  <c r="W27" i="3"/>
  <c r="Z27" i="3"/>
  <c r="AC27" i="3"/>
  <c r="E28" i="3"/>
  <c r="H28" i="3"/>
  <c r="K28" i="3"/>
  <c r="N28" i="3"/>
  <c r="Q28" i="3"/>
  <c r="T28" i="3"/>
  <c r="W28" i="3"/>
  <c r="Z28" i="3"/>
  <c r="AC28" i="3"/>
  <c r="E29" i="3"/>
  <c r="H29" i="3"/>
  <c r="K29" i="3"/>
  <c r="N29" i="3"/>
  <c r="Q29" i="3"/>
  <c r="T29" i="3"/>
  <c r="W29" i="3"/>
  <c r="Z29" i="3"/>
  <c r="AC29" i="3"/>
  <c r="E30" i="3"/>
  <c r="H30" i="3"/>
  <c r="K30" i="3"/>
  <c r="N30" i="3"/>
  <c r="Q30" i="3"/>
  <c r="T30" i="3"/>
  <c r="W30" i="3"/>
  <c r="Z30" i="3"/>
  <c r="AC30" i="3"/>
  <c r="E31" i="3"/>
  <c r="H31" i="3"/>
  <c r="K31" i="3"/>
  <c r="N31" i="3"/>
  <c r="Q31" i="3"/>
  <c r="T31" i="3"/>
  <c r="W31" i="3"/>
  <c r="Z31" i="3"/>
  <c r="AC31" i="3"/>
  <c r="E32" i="3"/>
  <c r="H32" i="3"/>
  <c r="K32" i="3"/>
  <c r="N32" i="3"/>
  <c r="Q32" i="3"/>
  <c r="T32" i="3"/>
  <c r="W32" i="3"/>
  <c r="Z32" i="3"/>
  <c r="AC32" i="3"/>
  <c r="E27" i="4"/>
  <c r="H27" i="4"/>
  <c r="K27" i="4"/>
  <c r="N27" i="4"/>
  <c r="Q27" i="4"/>
  <c r="T27" i="4"/>
  <c r="W27" i="4"/>
  <c r="Z27" i="4"/>
  <c r="AC27" i="4"/>
  <c r="E28" i="4"/>
  <c r="H28" i="4"/>
  <c r="K28" i="4"/>
  <c r="N28" i="4"/>
  <c r="Q28" i="4"/>
  <c r="T28" i="4"/>
  <c r="W28" i="4"/>
  <c r="Z28" i="4"/>
  <c r="AC28" i="4"/>
  <c r="E29" i="4"/>
  <c r="H29" i="4"/>
  <c r="K29" i="4"/>
  <c r="N29" i="4"/>
  <c r="Q29" i="4"/>
  <c r="T29" i="4"/>
  <c r="W29" i="4"/>
  <c r="Z29" i="4"/>
  <c r="AC29" i="4"/>
  <c r="E30" i="4"/>
  <c r="H30" i="4"/>
  <c r="K30" i="4"/>
  <c r="N30" i="4"/>
  <c r="Q30" i="4"/>
  <c r="T30" i="4"/>
  <c r="W30" i="4"/>
  <c r="Z30" i="4"/>
  <c r="AC30" i="4"/>
  <c r="E31" i="4"/>
  <c r="H31" i="4"/>
  <c r="K31" i="4"/>
  <c r="N31" i="4"/>
  <c r="Q31" i="4"/>
  <c r="T31" i="4"/>
  <c r="W31" i="4"/>
  <c r="Z31" i="4"/>
  <c r="AC31" i="4"/>
  <c r="E32" i="4"/>
  <c r="H32" i="4"/>
  <c r="K32" i="4"/>
  <c r="N32" i="4"/>
  <c r="Q32" i="4"/>
  <c r="T32" i="4"/>
  <c r="W32" i="4"/>
  <c r="Z32" i="4"/>
  <c r="AC32" i="4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A27" i="27"/>
  <c r="E27" i="27"/>
  <c r="H27" i="27"/>
  <c r="K27" i="27"/>
  <c r="N27" i="27"/>
  <c r="Q27" i="27"/>
  <c r="T27" i="27"/>
  <c r="W27" i="27"/>
  <c r="Z27" i="27"/>
  <c r="AC27" i="27"/>
  <c r="A28" i="27"/>
  <c r="E28" i="27"/>
  <c r="H28" i="27"/>
  <c r="K28" i="27"/>
  <c r="N28" i="27"/>
  <c r="Q28" i="27"/>
  <c r="T28" i="27"/>
  <c r="W28" i="27"/>
  <c r="Z28" i="27"/>
  <c r="AC28" i="27"/>
  <c r="A29" i="27"/>
  <c r="E29" i="27"/>
  <c r="H29" i="27"/>
  <c r="K29" i="27"/>
  <c r="N29" i="27"/>
  <c r="Q29" i="27"/>
  <c r="T29" i="27"/>
  <c r="W29" i="27"/>
  <c r="Z29" i="27"/>
  <c r="AC29" i="27"/>
  <c r="A30" i="27"/>
  <c r="E30" i="27"/>
  <c r="H30" i="27"/>
  <c r="K30" i="27"/>
  <c r="N30" i="27"/>
  <c r="Q30" i="27"/>
  <c r="T30" i="27"/>
  <c r="W30" i="27"/>
  <c r="Z30" i="27"/>
  <c r="AC30" i="27"/>
  <c r="A31" i="27"/>
  <c r="E31" i="27"/>
  <c r="H31" i="27"/>
  <c r="K31" i="27"/>
  <c r="N31" i="27"/>
  <c r="Q31" i="27"/>
  <c r="T31" i="27"/>
  <c r="W31" i="27"/>
  <c r="Z31" i="27"/>
  <c r="AC31" i="27"/>
  <c r="A32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25" i="24"/>
  <c r="H25" i="24"/>
  <c r="K25" i="24"/>
  <c r="N25" i="24"/>
  <c r="Q25" i="24"/>
  <c r="T25" i="24"/>
  <c r="W25" i="24"/>
  <c r="Z25" i="24"/>
  <c r="AC25" i="24"/>
  <c r="E26" i="24"/>
  <c r="H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4" i="25"/>
  <c r="T15" i="25"/>
  <c r="T16" i="25"/>
  <c r="T17" i="25"/>
  <c r="T18" i="25"/>
  <c r="T19" i="25"/>
  <c r="T20" i="25"/>
  <c r="T21" i="25"/>
  <c r="T22" i="25"/>
  <c r="T23" i="25"/>
  <c r="T24" i="25"/>
  <c r="T25" i="25"/>
  <c r="T26" i="25"/>
  <c r="T8" i="25"/>
  <c r="E10" i="25"/>
  <c r="H10" i="25"/>
  <c r="K10" i="25"/>
  <c r="N10" i="25"/>
  <c r="Q10" i="25"/>
  <c r="W10" i="25"/>
  <c r="Z10" i="25"/>
  <c r="AC10" i="25"/>
  <c r="E11" i="25"/>
  <c r="H11" i="25"/>
  <c r="K11" i="25"/>
  <c r="N11" i="25"/>
  <c r="Q11" i="25"/>
  <c r="W11" i="25"/>
  <c r="Z11" i="25"/>
  <c r="AC11" i="25"/>
  <c r="E12" i="25"/>
  <c r="H12" i="25"/>
  <c r="K12" i="25"/>
  <c r="N12" i="25"/>
  <c r="Q12" i="25"/>
  <c r="W12" i="25"/>
  <c r="Z12" i="25"/>
  <c r="AC12" i="25"/>
  <c r="E13" i="25"/>
  <c r="H13" i="25"/>
  <c r="K13" i="25"/>
  <c r="N13" i="25"/>
  <c r="Q13" i="25"/>
  <c r="W13" i="25"/>
  <c r="Z13" i="25"/>
  <c r="AC13" i="25"/>
  <c r="E14" i="25"/>
  <c r="H14" i="25"/>
  <c r="K14" i="25"/>
  <c r="N14" i="25"/>
  <c r="Q14" i="25"/>
  <c r="W14" i="25"/>
  <c r="Z14" i="25"/>
  <c r="AC14" i="25"/>
  <c r="E15" i="25"/>
  <c r="H15" i="25"/>
  <c r="K15" i="25"/>
  <c r="N15" i="25"/>
  <c r="Q15" i="25"/>
  <c r="W15" i="25"/>
  <c r="Z15" i="25"/>
  <c r="AC15" i="25"/>
  <c r="E16" i="25"/>
  <c r="H16" i="25"/>
  <c r="K16" i="25"/>
  <c r="N16" i="25"/>
  <c r="Q16" i="25"/>
  <c r="W16" i="25"/>
  <c r="Z16" i="25"/>
  <c r="AC16" i="25"/>
  <c r="E17" i="25"/>
  <c r="H17" i="25"/>
  <c r="K17" i="25"/>
  <c r="N17" i="25"/>
  <c r="Q17" i="25"/>
  <c r="W17" i="25"/>
  <c r="Z17" i="25"/>
  <c r="AC17" i="25"/>
  <c r="E18" i="25"/>
  <c r="H18" i="25"/>
  <c r="K18" i="25"/>
  <c r="N18" i="25"/>
  <c r="Q18" i="25"/>
  <c r="W18" i="25"/>
  <c r="Z18" i="25"/>
  <c r="AC18" i="25"/>
  <c r="E19" i="25"/>
  <c r="H19" i="25"/>
  <c r="K19" i="25"/>
  <c r="N19" i="25"/>
  <c r="Q19" i="25"/>
  <c r="W19" i="25"/>
  <c r="Z19" i="25"/>
  <c r="AC19" i="25"/>
  <c r="E20" i="25"/>
  <c r="H20" i="25"/>
  <c r="K20" i="25"/>
  <c r="N20" i="25"/>
  <c r="Q20" i="25"/>
  <c r="W20" i="25"/>
  <c r="Z20" i="25"/>
  <c r="AC20" i="25"/>
  <c r="E21" i="25"/>
  <c r="H21" i="25"/>
  <c r="K21" i="25"/>
  <c r="N21" i="25"/>
  <c r="Q21" i="25"/>
  <c r="W21" i="25"/>
  <c r="Z21" i="25"/>
  <c r="AC21" i="25"/>
  <c r="E22" i="25"/>
  <c r="H22" i="25"/>
  <c r="K22" i="25"/>
  <c r="N22" i="25"/>
  <c r="Q22" i="25"/>
  <c r="W22" i="25"/>
  <c r="Z22" i="25"/>
  <c r="AC22" i="25"/>
  <c r="E23" i="25"/>
  <c r="H23" i="25"/>
  <c r="K23" i="25"/>
  <c r="N23" i="25"/>
  <c r="Q23" i="25"/>
  <c r="W23" i="25"/>
  <c r="Z23" i="25"/>
  <c r="AC23" i="25"/>
  <c r="E24" i="25"/>
  <c r="H24" i="25"/>
  <c r="K24" i="25"/>
  <c r="N24" i="25"/>
  <c r="Q24" i="25"/>
  <c r="W24" i="25"/>
  <c r="Z24" i="25"/>
  <c r="AC24" i="25"/>
  <c r="E25" i="25"/>
  <c r="H25" i="25"/>
  <c r="K25" i="25"/>
  <c r="N25" i="25"/>
  <c r="Q25" i="25"/>
  <c r="W25" i="25"/>
  <c r="Z25" i="25"/>
  <c r="AC25" i="25"/>
  <c r="E26" i="25"/>
  <c r="H26" i="25"/>
  <c r="K26" i="25"/>
  <c r="N26" i="25"/>
  <c r="Q26" i="25"/>
  <c r="W26" i="25"/>
  <c r="Z26" i="25"/>
  <c r="AC26" i="25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8" i="26"/>
  <c r="E10" i="26"/>
  <c r="H10" i="26"/>
  <c r="K10" i="26"/>
  <c r="N10" i="26"/>
  <c r="Q10" i="26"/>
  <c r="T10" i="26"/>
  <c r="W10" i="26"/>
  <c r="AC10" i="26"/>
  <c r="E11" i="26"/>
  <c r="H11" i="26"/>
  <c r="K11" i="26"/>
  <c r="N11" i="26"/>
  <c r="Q11" i="26"/>
  <c r="T11" i="26"/>
  <c r="W11" i="26"/>
  <c r="AC11" i="26"/>
  <c r="E12" i="26"/>
  <c r="H12" i="26"/>
  <c r="K12" i="26"/>
  <c r="N12" i="26"/>
  <c r="Q12" i="26"/>
  <c r="T12" i="26"/>
  <c r="W12" i="26"/>
  <c r="AC12" i="26"/>
  <c r="E13" i="26"/>
  <c r="H13" i="26"/>
  <c r="K13" i="26"/>
  <c r="N13" i="26"/>
  <c r="Q13" i="26"/>
  <c r="T13" i="26"/>
  <c r="W13" i="26"/>
  <c r="AC13" i="26"/>
  <c r="E14" i="26"/>
  <c r="H14" i="26"/>
  <c r="K14" i="26"/>
  <c r="N14" i="26"/>
  <c r="Q14" i="26"/>
  <c r="T14" i="26"/>
  <c r="W14" i="26"/>
  <c r="AC14" i="26"/>
  <c r="E15" i="26"/>
  <c r="H15" i="26"/>
  <c r="K15" i="26"/>
  <c r="N15" i="26"/>
  <c r="Q15" i="26"/>
  <c r="T15" i="26"/>
  <c r="W15" i="26"/>
  <c r="AC15" i="26"/>
  <c r="E16" i="26"/>
  <c r="H16" i="26"/>
  <c r="K16" i="26"/>
  <c r="N16" i="26"/>
  <c r="Q16" i="26"/>
  <c r="T16" i="26"/>
  <c r="W16" i="26"/>
  <c r="AC16" i="26"/>
  <c r="E17" i="26"/>
  <c r="H17" i="26"/>
  <c r="K17" i="26"/>
  <c r="N17" i="26"/>
  <c r="Q17" i="26"/>
  <c r="T17" i="26"/>
  <c r="W17" i="26"/>
  <c r="AC17" i="26"/>
  <c r="E18" i="26"/>
  <c r="H18" i="26"/>
  <c r="K18" i="26"/>
  <c r="N18" i="26"/>
  <c r="Q18" i="26"/>
  <c r="T18" i="26"/>
  <c r="W18" i="26"/>
  <c r="AC18" i="26"/>
  <c r="E19" i="26"/>
  <c r="H19" i="26"/>
  <c r="K19" i="26"/>
  <c r="N19" i="26"/>
  <c r="Q19" i="26"/>
  <c r="T19" i="26"/>
  <c r="W19" i="26"/>
  <c r="AC19" i="26"/>
  <c r="E20" i="26"/>
  <c r="H20" i="26"/>
  <c r="K20" i="26"/>
  <c r="N20" i="26"/>
  <c r="Q20" i="26"/>
  <c r="T20" i="26"/>
  <c r="W20" i="26"/>
  <c r="AC20" i="26"/>
  <c r="E21" i="26"/>
  <c r="H21" i="26"/>
  <c r="K21" i="26"/>
  <c r="N21" i="26"/>
  <c r="Q21" i="26"/>
  <c r="T21" i="26"/>
  <c r="W21" i="26"/>
  <c r="AC21" i="26"/>
  <c r="E22" i="26"/>
  <c r="H22" i="26"/>
  <c r="K22" i="26"/>
  <c r="N22" i="26"/>
  <c r="Q22" i="26"/>
  <c r="T22" i="26"/>
  <c r="W22" i="26"/>
  <c r="AC22" i="26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8" i="28"/>
  <c r="H10" i="28"/>
  <c r="K10" i="28"/>
  <c r="N10" i="28"/>
  <c r="Q10" i="28"/>
  <c r="T10" i="28"/>
  <c r="W10" i="28"/>
  <c r="Z10" i="28"/>
  <c r="AC10" i="28"/>
  <c r="H11" i="28"/>
  <c r="K11" i="28"/>
  <c r="N11" i="28"/>
  <c r="Q11" i="28"/>
  <c r="T11" i="28"/>
  <c r="W11" i="28"/>
  <c r="Z11" i="28"/>
  <c r="AC11" i="28"/>
  <c r="H12" i="28"/>
  <c r="K12" i="28"/>
  <c r="N12" i="28"/>
  <c r="Q12" i="28"/>
  <c r="T12" i="28"/>
  <c r="W12" i="28"/>
  <c r="Z12" i="28"/>
  <c r="AC12" i="28"/>
  <c r="H13" i="28"/>
  <c r="K13" i="28"/>
  <c r="N13" i="28"/>
  <c r="Q13" i="28"/>
  <c r="T13" i="28"/>
  <c r="W13" i="28"/>
  <c r="Z13" i="28"/>
  <c r="AC13" i="28"/>
  <c r="H14" i="28"/>
  <c r="K14" i="28"/>
  <c r="N14" i="28"/>
  <c r="Q14" i="28"/>
  <c r="T14" i="28"/>
  <c r="W14" i="28"/>
  <c r="Z14" i="28"/>
  <c r="AC14" i="28"/>
  <c r="H15" i="28"/>
  <c r="K15" i="28"/>
  <c r="N15" i="28"/>
  <c r="Q15" i="28"/>
  <c r="T15" i="28"/>
  <c r="W15" i="28"/>
  <c r="Z15" i="28"/>
  <c r="AC15" i="28"/>
  <c r="H16" i="28"/>
  <c r="K16" i="28"/>
  <c r="N16" i="28"/>
  <c r="Q16" i="28"/>
  <c r="T16" i="28"/>
  <c r="W16" i="28"/>
  <c r="Z16" i="28"/>
  <c r="AC16" i="28"/>
  <c r="H17" i="28"/>
  <c r="K17" i="28"/>
  <c r="N17" i="28"/>
  <c r="Q17" i="28"/>
  <c r="T17" i="28"/>
  <c r="W17" i="28"/>
  <c r="Z17" i="28"/>
  <c r="AC17" i="28"/>
  <c r="H18" i="28"/>
  <c r="K18" i="28"/>
  <c r="N18" i="28"/>
  <c r="Q18" i="28"/>
  <c r="T18" i="28"/>
  <c r="W18" i="28"/>
  <c r="Z18" i="28"/>
  <c r="AC18" i="28"/>
  <c r="H19" i="28"/>
  <c r="K19" i="28"/>
  <c r="N19" i="28"/>
  <c r="Q19" i="28"/>
  <c r="T19" i="28"/>
  <c r="W19" i="28"/>
  <c r="Z19" i="28"/>
  <c r="AC19" i="28"/>
  <c r="H20" i="28"/>
  <c r="K20" i="28"/>
  <c r="N20" i="28"/>
  <c r="Q20" i="28"/>
  <c r="T20" i="28"/>
  <c r="W20" i="28"/>
  <c r="Z20" i="28"/>
  <c r="AC20" i="28"/>
  <c r="H21" i="28"/>
  <c r="K21" i="28"/>
  <c r="N21" i="28"/>
  <c r="Q21" i="28"/>
  <c r="T21" i="28"/>
  <c r="W21" i="28"/>
  <c r="Z21" i="28"/>
  <c r="AC21" i="28"/>
  <c r="H22" i="28"/>
  <c r="K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H9" i="29"/>
  <c r="K9" i="29"/>
  <c r="Q9" i="29"/>
  <c r="T9" i="29"/>
  <c r="W9" i="29"/>
  <c r="Z9" i="29"/>
  <c r="AC9" i="29"/>
  <c r="E10" i="29"/>
  <c r="H10" i="29"/>
  <c r="K10" i="29"/>
  <c r="Q10" i="29"/>
  <c r="T10" i="29"/>
  <c r="W10" i="29"/>
  <c r="Z10" i="29"/>
  <c r="AC10" i="29"/>
  <c r="E11" i="29"/>
  <c r="H11" i="29"/>
  <c r="K11" i="29"/>
  <c r="Q11" i="29"/>
  <c r="T11" i="29"/>
  <c r="W11" i="29"/>
  <c r="Z11" i="29"/>
  <c r="AC11" i="29"/>
  <c r="E12" i="29"/>
  <c r="H12" i="29"/>
  <c r="K12" i="29"/>
  <c r="Q12" i="29"/>
  <c r="T12" i="29"/>
  <c r="W12" i="29"/>
  <c r="Z12" i="29"/>
  <c r="AC12" i="29"/>
  <c r="E13" i="29"/>
  <c r="H13" i="29"/>
  <c r="K13" i="29"/>
  <c r="Q13" i="29"/>
  <c r="T13" i="29"/>
  <c r="W13" i="29"/>
  <c r="Z13" i="29"/>
  <c r="AC13" i="29"/>
  <c r="E14" i="29"/>
  <c r="H14" i="29"/>
  <c r="K14" i="29"/>
  <c r="Q14" i="29"/>
  <c r="T14" i="29"/>
  <c r="W14" i="29"/>
  <c r="Z14" i="29"/>
  <c r="AC14" i="29"/>
  <c r="E15" i="29"/>
  <c r="H15" i="29"/>
  <c r="K15" i="29"/>
  <c r="Q15" i="29"/>
  <c r="T15" i="29"/>
  <c r="W15" i="29"/>
  <c r="Z15" i="29"/>
  <c r="AC15" i="29"/>
  <c r="E16" i="29"/>
  <c r="H16" i="29"/>
  <c r="K16" i="29"/>
  <c r="Q16" i="29"/>
  <c r="T16" i="29"/>
  <c r="W16" i="29"/>
  <c r="Z16" i="29"/>
  <c r="AC16" i="29"/>
  <c r="E17" i="29"/>
  <c r="H17" i="29"/>
  <c r="K17" i="29"/>
  <c r="Q17" i="29"/>
  <c r="T17" i="29"/>
  <c r="W17" i="29"/>
  <c r="Z17" i="29"/>
  <c r="AC17" i="29"/>
  <c r="E18" i="29"/>
  <c r="H18" i="29"/>
  <c r="K18" i="29"/>
  <c r="Q18" i="29"/>
  <c r="T18" i="29"/>
  <c r="W18" i="29"/>
  <c r="Z18" i="29"/>
  <c r="AC18" i="29"/>
  <c r="E19" i="29"/>
  <c r="H19" i="29"/>
  <c r="K19" i="29"/>
  <c r="Q19" i="29"/>
  <c r="T19" i="29"/>
  <c r="W19" i="29"/>
  <c r="Z19" i="29"/>
  <c r="AC19" i="29"/>
  <c r="E20" i="29"/>
  <c r="H20" i="29"/>
  <c r="K20" i="29"/>
  <c r="Q20" i="29"/>
  <c r="T20" i="29"/>
  <c r="W20" i="29"/>
  <c r="Z20" i="29"/>
  <c r="AC20" i="29"/>
  <c r="E21" i="29"/>
  <c r="H21" i="29"/>
  <c r="K21" i="29"/>
  <c r="Q21" i="29"/>
  <c r="T21" i="29"/>
  <c r="W21" i="29"/>
  <c r="Z21" i="29"/>
  <c r="AC21" i="29"/>
  <c r="E22" i="29"/>
  <c r="H22" i="29"/>
  <c r="K22" i="29"/>
  <c r="Q22" i="29"/>
  <c r="T22" i="29"/>
  <c r="W22" i="29"/>
  <c r="Z22" i="29"/>
  <c r="AC22" i="29"/>
  <c r="E23" i="29"/>
  <c r="H23" i="29"/>
  <c r="K23" i="29"/>
  <c r="Q23" i="29"/>
  <c r="T23" i="29"/>
  <c r="W23" i="29"/>
  <c r="Z23" i="29"/>
  <c r="AC23" i="29"/>
  <c r="E24" i="29"/>
  <c r="H24" i="29"/>
  <c r="K24" i="29"/>
  <c r="Q24" i="29"/>
  <c r="T24" i="29"/>
  <c r="W24" i="29"/>
  <c r="Z24" i="29"/>
  <c r="AC24" i="29"/>
  <c r="E25" i="29"/>
  <c r="H25" i="29"/>
  <c r="K25" i="29"/>
  <c r="Q25" i="29"/>
  <c r="T25" i="29"/>
  <c r="W25" i="29"/>
  <c r="Z25" i="29"/>
  <c r="AC25" i="29"/>
  <c r="E26" i="29"/>
  <c r="H26" i="29"/>
  <c r="K26" i="29"/>
  <c r="Q26" i="29"/>
  <c r="T26" i="29"/>
  <c r="W26" i="29"/>
  <c r="Z26" i="29"/>
  <c r="AC26" i="29"/>
  <c r="E26" i="30"/>
  <c r="H26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8" i="30"/>
  <c r="E9" i="30"/>
  <c r="H9" i="30"/>
  <c r="N9" i="30"/>
  <c r="Q9" i="30"/>
  <c r="T9" i="30"/>
  <c r="W9" i="30"/>
  <c r="Z9" i="30"/>
  <c r="AC9" i="30"/>
  <c r="E10" i="30"/>
  <c r="H10" i="30"/>
  <c r="N10" i="30"/>
  <c r="Q10" i="30"/>
  <c r="T10" i="30"/>
  <c r="W10" i="30"/>
  <c r="Z10" i="30"/>
  <c r="AC10" i="30"/>
  <c r="E11" i="30"/>
  <c r="H11" i="30"/>
  <c r="N11" i="30"/>
  <c r="Q11" i="30"/>
  <c r="T11" i="30"/>
  <c r="W11" i="30"/>
  <c r="Z11" i="30"/>
  <c r="AC11" i="30"/>
  <c r="E12" i="30"/>
  <c r="H12" i="30"/>
  <c r="N12" i="30"/>
  <c r="Q12" i="30"/>
  <c r="T12" i="30"/>
  <c r="W12" i="30"/>
  <c r="Z12" i="30"/>
  <c r="AC12" i="30"/>
  <c r="E13" i="30"/>
  <c r="H13" i="30"/>
  <c r="N13" i="30"/>
  <c r="Q13" i="30"/>
  <c r="T13" i="30"/>
  <c r="W13" i="30"/>
  <c r="Z13" i="30"/>
  <c r="AC13" i="30"/>
  <c r="E14" i="30"/>
  <c r="H14" i="30"/>
  <c r="N14" i="30"/>
  <c r="Q14" i="30"/>
  <c r="T14" i="30"/>
  <c r="W14" i="30"/>
  <c r="Z14" i="30"/>
  <c r="AC14" i="30"/>
  <c r="E15" i="30"/>
  <c r="H15" i="30"/>
  <c r="N15" i="30"/>
  <c r="Q15" i="30"/>
  <c r="T15" i="30"/>
  <c r="W15" i="30"/>
  <c r="Z15" i="30"/>
  <c r="AC15" i="30"/>
  <c r="E16" i="30"/>
  <c r="H16" i="30"/>
  <c r="N16" i="30"/>
  <c r="Q16" i="30"/>
  <c r="T16" i="30"/>
  <c r="W16" i="30"/>
  <c r="Z16" i="30"/>
  <c r="AC16" i="30"/>
  <c r="E17" i="30"/>
  <c r="H17" i="30"/>
  <c r="N17" i="30"/>
  <c r="Q17" i="30"/>
  <c r="T17" i="30"/>
  <c r="W17" i="30"/>
  <c r="Z17" i="30"/>
  <c r="AC17" i="30"/>
  <c r="E18" i="30"/>
  <c r="H18" i="30"/>
  <c r="N18" i="30"/>
  <c r="Q18" i="30"/>
  <c r="T18" i="30"/>
  <c r="W18" i="30"/>
  <c r="Z18" i="30"/>
  <c r="AC18" i="30"/>
  <c r="E19" i="30"/>
  <c r="H19" i="30"/>
  <c r="N19" i="30"/>
  <c r="Q19" i="30"/>
  <c r="T19" i="30"/>
  <c r="W19" i="30"/>
  <c r="Z19" i="30"/>
  <c r="AC19" i="30"/>
  <c r="E20" i="30"/>
  <c r="H20" i="30"/>
  <c r="N20" i="30"/>
  <c r="Q20" i="30"/>
  <c r="T20" i="30"/>
  <c r="W20" i="30"/>
  <c r="Z20" i="30"/>
  <c r="AC20" i="30"/>
  <c r="E21" i="30"/>
  <c r="H21" i="30"/>
  <c r="N21" i="30"/>
  <c r="Q21" i="30"/>
  <c r="T21" i="30"/>
  <c r="W21" i="30"/>
  <c r="Z21" i="30"/>
  <c r="AC21" i="30"/>
  <c r="E22" i="30"/>
  <c r="H22" i="30"/>
  <c r="N22" i="30"/>
  <c r="Q22" i="30"/>
  <c r="T22" i="30"/>
  <c r="W22" i="30"/>
  <c r="Z22" i="30"/>
  <c r="AC22" i="30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6"/>
  <c r="T8" i="28"/>
  <c r="T8" i="29"/>
  <c r="T8" i="30"/>
  <c r="T8" i="33"/>
  <c r="T8" i="9"/>
  <c r="AC25" i="26"/>
  <c r="AG15" i="32" l="1"/>
  <c r="AG33" i="32"/>
  <c r="AG33" i="33"/>
  <c r="AG33" i="8"/>
  <c r="AH33" i="34"/>
  <c r="AI33" i="34" s="1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28" i="4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29" i="4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32" i="4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27" i="4"/>
  <c r="AG30" i="4"/>
  <c r="AG31" i="5"/>
  <c r="AG30" i="3"/>
  <c r="AG28" i="27"/>
  <c r="AG31" i="4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1" i="8"/>
  <c r="AG27" i="29"/>
  <c r="AG31" i="29"/>
  <c r="AG29" i="28"/>
  <c r="AG28" i="28"/>
  <c r="AG30" i="30"/>
  <c r="AG28" i="29"/>
  <c r="AG27" i="30"/>
  <c r="AG32" i="9"/>
  <c r="AG29" i="33"/>
  <c r="AG32" i="8"/>
  <c r="AG27" i="32"/>
  <c r="AG30" i="33"/>
  <c r="AG28" i="8"/>
  <c r="AG29" i="8"/>
  <c r="AG31" i="32"/>
  <c r="W9" i="26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23" i="30"/>
  <c r="N24" i="30"/>
  <c r="N25" i="30"/>
  <c r="N26" i="30"/>
  <c r="N9" i="28"/>
  <c r="N23" i="28"/>
  <c r="N24" i="28"/>
  <c r="N25" i="28"/>
  <c r="N26" i="28"/>
  <c r="N9" i="26"/>
  <c r="N23" i="26"/>
  <c r="N24" i="26"/>
  <c r="N25" i="26"/>
  <c r="N26" i="26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0"/>
  <c r="N8" i="28"/>
  <c r="N8" i="26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AC26" i="30"/>
  <c r="Z26" i="30"/>
  <c r="W26" i="30"/>
  <c r="T26" i="30"/>
  <c r="Q26" i="30"/>
  <c r="AC25" i="30"/>
  <c r="Z25" i="30"/>
  <c r="W25" i="30"/>
  <c r="T25" i="30"/>
  <c r="Q25" i="30"/>
  <c r="H25" i="30"/>
  <c r="E25" i="30"/>
  <c r="AC24" i="30"/>
  <c r="Z24" i="30"/>
  <c r="W24" i="30"/>
  <c r="H24" i="30"/>
  <c r="E24" i="30"/>
  <c r="AC23" i="30"/>
  <c r="Z23" i="30"/>
  <c r="W23" i="30"/>
  <c r="T23" i="30"/>
  <c r="Q23" i="30"/>
  <c r="H23" i="30"/>
  <c r="E23" i="30"/>
  <c r="AC8" i="30"/>
  <c r="Z8" i="30"/>
  <c r="W8" i="30"/>
  <c r="Q8" i="30"/>
  <c r="H8" i="30"/>
  <c r="E8" i="30"/>
  <c r="AC8" i="29"/>
  <c r="Z8" i="29"/>
  <c r="W8" i="29"/>
  <c r="Q8" i="29"/>
  <c r="K8" i="29"/>
  <c r="H8" i="29"/>
  <c r="E8" i="29"/>
  <c r="AC26" i="28"/>
  <c r="Z26" i="28"/>
  <c r="W26" i="28"/>
  <c r="T26" i="28"/>
  <c r="Q26" i="28"/>
  <c r="K26" i="28"/>
  <c r="H26" i="28"/>
  <c r="AC25" i="28"/>
  <c r="Z25" i="28"/>
  <c r="W25" i="28"/>
  <c r="T25" i="28"/>
  <c r="Q25" i="28"/>
  <c r="K25" i="28"/>
  <c r="H25" i="28"/>
  <c r="AC24" i="28"/>
  <c r="Z24" i="28"/>
  <c r="W24" i="28"/>
  <c r="T24" i="28"/>
  <c r="Q24" i="28"/>
  <c r="K24" i="28"/>
  <c r="H24" i="28"/>
  <c r="AC23" i="28"/>
  <c r="Z23" i="28"/>
  <c r="W23" i="28"/>
  <c r="T23" i="28"/>
  <c r="Q23" i="28"/>
  <c r="K23" i="28"/>
  <c r="H23" i="28"/>
  <c r="AC9" i="28"/>
  <c r="Z9" i="28"/>
  <c r="W9" i="28"/>
  <c r="T9" i="28"/>
  <c r="Q9" i="28"/>
  <c r="K9" i="28"/>
  <c r="H9" i="28"/>
  <c r="AC8" i="28"/>
  <c r="Z8" i="28"/>
  <c r="W8" i="28"/>
  <c r="Q8" i="28"/>
  <c r="K8" i="28"/>
  <c r="H8" i="28"/>
  <c r="AC26" i="26"/>
  <c r="W26" i="26"/>
  <c r="T26" i="26"/>
  <c r="Q26" i="26"/>
  <c r="K26" i="26"/>
  <c r="H26" i="26"/>
  <c r="E26" i="26"/>
  <c r="W25" i="26"/>
  <c r="T25" i="26"/>
  <c r="Q25" i="26"/>
  <c r="K25" i="26"/>
  <c r="H25" i="26"/>
  <c r="E25" i="26"/>
  <c r="AC24" i="26"/>
  <c r="W24" i="26"/>
  <c r="T24" i="26"/>
  <c r="Q24" i="26"/>
  <c r="K24" i="26"/>
  <c r="H24" i="26"/>
  <c r="E24" i="26"/>
  <c r="AC23" i="26"/>
  <c r="W23" i="26"/>
  <c r="T23" i="26"/>
  <c r="Q23" i="26"/>
  <c r="K23" i="26"/>
  <c r="H23" i="26"/>
  <c r="E23" i="26"/>
  <c r="AC9" i="26"/>
  <c r="T9" i="26"/>
  <c r="Q9" i="26"/>
  <c r="K9" i="26"/>
  <c r="H9" i="26"/>
  <c r="E9" i="26"/>
  <c r="AC8" i="26"/>
  <c r="W8" i="26"/>
  <c r="Q8" i="26"/>
  <c r="K8" i="26"/>
  <c r="H8" i="26"/>
  <c r="E8" i="26"/>
  <c r="AC9" i="25"/>
  <c r="Z9" i="25"/>
  <c r="W9" i="25"/>
  <c r="Q9" i="25"/>
  <c r="K9" i="25"/>
  <c r="H9" i="25"/>
  <c r="E9" i="25"/>
  <c r="AC8" i="25"/>
  <c r="Z8" i="25"/>
  <c r="W8" i="25"/>
  <c r="Q8" i="25"/>
  <c r="K8" i="25"/>
  <c r="H8" i="25"/>
  <c r="E8" i="25"/>
  <c r="AC8" i="24"/>
  <c r="Z8" i="24"/>
  <c r="W8" i="24"/>
  <c r="Q8" i="24"/>
  <c r="K8" i="24"/>
  <c r="H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H33" i="8" l="1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26" i="28"/>
  <c r="AG10" i="30"/>
  <c r="AG22" i="30"/>
  <c r="AG9" i="30"/>
  <c r="AG11" i="30"/>
  <c r="AG14" i="30"/>
  <c r="AG17" i="30"/>
  <c r="AG20" i="30"/>
  <c r="AG23" i="30"/>
  <c r="AG26" i="30"/>
  <c r="AG8" i="30"/>
  <c r="AG13" i="30"/>
  <c r="AG16" i="30"/>
  <c r="AG19" i="30"/>
  <c r="AG25" i="30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6" i="4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5" i="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4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3" i="33" l="1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29" i="8" l="1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4"/>
  <c r="AG23" i="4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4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4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G20" i="4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G16" i="4"/>
  <c r="AG17" i="4"/>
  <c r="AG8" i="4"/>
  <c r="AG11" i="4"/>
  <c r="AG15" i="4"/>
  <c r="AG9" i="4"/>
  <c r="AG12" i="4"/>
  <c r="AG13" i="4"/>
  <c r="AG10" i="4"/>
  <c r="AG18" i="4"/>
  <c r="AG14" i="4"/>
  <c r="AH33" i="28" l="1"/>
  <c r="AI33" i="28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4" l="1"/>
  <c r="AI33" i="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I32" i="27"/>
  <c r="A32" i="38"/>
  <c r="AH26" i="9"/>
  <c r="AI26" i="9" s="1"/>
  <c r="AJ26" i="19"/>
  <c r="AH20" i="24"/>
  <c r="AI20" i="24" s="1"/>
  <c r="A30" i="38"/>
  <c r="AI30" i="27"/>
  <c r="AH18" i="9"/>
  <c r="AI18" i="9" s="1"/>
  <c r="AJ18" i="19"/>
  <c r="AH9" i="9"/>
  <c r="AI9" i="9" s="1"/>
  <c r="AJ9" i="19"/>
  <c r="AH22" i="24"/>
  <c r="AI22" i="24" s="1"/>
  <c r="A31" i="38"/>
  <c r="AI31" i="27"/>
  <c r="AH24" i="22"/>
  <c r="AI24" i="22" s="1"/>
  <c r="A27" i="38"/>
  <c r="AI27" i="27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I28" i="27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I29" i="27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I18" i="27"/>
  <c r="AI20" i="27"/>
  <c r="AI24" i="27"/>
  <c r="AI11" i="27"/>
  <c r="AI19" i="27"/>
  <c r="AI9" i="27"/>
  <c r="AI17" i="27"/>
  <c r="AI10" i="27"/>
  <c r="AI23" i="27"/>
  <c r="AI16" i="27"/>
  <c r="AI8" i="27"/>
  <c r="AI21" i="27"/>
  <c r="AI25" i="27"/>
  <c r="AI22" i="27"/>
  <c r="AI15" i="27"/>
  <c r="AI13" i="27"/>
  <c r="AI14" i="27"/>
  <c r="AI12" i="27"/>
  <c r="A26" i="38"/>
  <c r="AI26" i="27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33" i="27" l="1"/>
  <c r="AH24" i="2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J20" i="27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J24" i="27"/>
  <c r="AJ15" i="27"/>
  <c r="AJ25" i="27"/>
  <c r="AH25" i="16" s="1"/>
  <c r="AI25" i="16" s="1"/>
  <c r="AJ21" i="27"/>
  <c r="AJ16" i="27"/>
  <c r="AJ26" i="27"/>
  <c r="AH26" i="16" s="1"/>
  <c r="AI26" i="16" s="1"/>
  <c r="AJ23" i="27"/>
  <c r="AJ8" i="27"/>
  <c r="AJ10" i="27"/>
  <c r="AJ17" i="27"/>
  <c r="AJ12" i="27"/>
  <c r="AJ14" i="27"/>
  <c r="AJ9" i="27"/>
  <c r="AJ32" i="27"/>
  <c r="AJ28" i="27"/>
  <c r="AJ31" i="27"/>
  <c r="AJ30" i="27"/>
  <c r="AJ29" i="27"/>
  <c r="AJ27" i="27"/>
  <c r="AJ18" i="27"/>
  <c r="AJ13" i="27"/>
  <c r="AJ19" i="27"/>
  <c r="AJ22" i="27"/>
  <c r="AJ11" i="27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6" i="34"/>
  <c r="AI26" i="34" s="1"/>
  <c r="AH25" i="34"/>
  <c r="AI25" i="34" s="1"/>
  <c r="AH28" i="4"/>
  <c r="AI28" i="4" s="1"/>
  <c r="AH30" i="4"/>
  <c r="AI30" i="4" s="1"/>
  <c r="AH27" i="4"/>
  <c r="AI27" i="4" s="1"/>
  <c r="AH31" i="4"/>
  <c r="AI31" i="4" s="1"/>
  <c r="AH32" i="4"/>
  <c r="AI32" i="4" s="1"/>
  <c r="AH29" i="4"/>
  <c r="AI29" i="4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20" i="20" l="1"/>
  <c r="AI20" i="20" s="1"/>
  <c r="AH24" i="18"/>
  <c r="AI24" i="18" s="1"/>
  <c r="AH23" i="20"/>
  <c r="AI23" i="20" s="1"/>
  <c r="AH22" i="20"/>
  <c r="AI22" i="20" s="1"/>
  <c r="AH21" i="20"/>
  <c r="AI21" i="20" s="1"/>
  <c r="AH19" i="20"/>
  <c r="AI19" i="20" s="1"/>
  <c r="AH32" i="27"/>
  <c r="AH32" i="16" s="1"/>
  <c r="AI32" i="16" s="1"/>
  <c r="AH29" i="27"/>
  <c r="AH29" i="16" s="1"/>
  <c r="AI29" i="16" s="1"/>
  <c r="AH28" i="27"/>
  <c r="AH28" i="16" s="1"/>
  <c r="AI28" i="16" s="1"/>
  <c r="AH31" i="27"/>
  <c r="AH31" i="16" s="1"/>
  <c r="AI31" i="16" s="1"/>
  <c r="AH30" i="27"/>
  <c r="AH30" i="16" s="1"/>
  <c r="AI30" i="16" s="1"/>
  <c r="AH27" i="27"/>
  <c r="AH27" i="16" s="1"/>
  <c r="AI27" i="16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J12" i="33"/>
  <c r="AJ20" i="33"/>
  <c r="AJ31" i="33"/>
  <c r="A31" i="33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J18" i="32"/>
  <c r="AH11" i="30"/>
  <c r="AI11" i="30" s="1"/>
  <c r="AH21" i="11"/>
  <c r="AI21" i="11" s="1"/>
  <c r="AJ24" i="32"/>
  <c r="AH25" i="22"/>
  <c r="AI25" i="22" s="1"/>
  <c r="AH23" i="11"/>
  <c r="AI23" i="1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H23" i="6" l="1"/>
  <c r="AI23" i="6" s="1"/>
  <c r="AH18" i="30"/>
  <c r="AI18" i="30" s="1"/>
  <c r="AH26" i="21"/>
  <c r="AI26" i="21" s="1"/>
  <c r="AH21" i="6"/>
  <c r="AI21" i="6" s="1"/>
  <c r="AH25" i="21"/>
  <c r="AI25" i="21" s="1"/>
  <c r="AH17" i="21"/>
  <c r="AI17" i="21" s="1"/>
  <c r="AH19" i="6"/>
  <c r="AI19" i="6" s="1"/>
  <c r="AH13" i="21"/>
  <c r="AI13" i="2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H12" i="29"/>
  <c r="AI12" i="29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J18" i="30"/>
  <c r="AJ20" i="30"/>
  <c r="AJ21" i="30"/>
  <c r="AJ29" i="30"/>
  <c r="A29" i="30" s="1"/>
  <c r="AJ19" i="30"/>
  <c r="AJ26" i="30"/>
  <c r="A26" i="30" s="1"/>
  <c r="AJ22" i="30"/>
  <c r="AH24" i="4"/>
  <c r="AI24" i="4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I18" i="29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3" i="28" l="1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4"/>
  <c r="AI19" i="4" s="1"/>
  <c r="AH20" i="4"/>
  <c r="AI20" i="4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4"/>
  <c r="AI23" i="4" s="1"/>
  <c r="AJ19" i="28"/>
  <c r="AJ24" i="28"/>
  <c r="AJ32" i="28"/>
  <c r="A32" i="28" s="1"/>
  <c r="AH26" i="18"/>
  <c r="AI26" i="18" s="1"/>
  <c r="AH22" i="4"/>
  <c r="AI22" i="4" s="1"/>
  <c r="AJ14" i="28"/>
  <c r="A14" i="28" s="1"/>
  <c r="AJ11" i="28"/>
  <c r="A11" i="28" s="1"/>
  <c r="AH25" i="18"/>
  <c r="AI25" i="18" s="1"/>
  <c r="AH24" i="27"/>
  <c r="AH21" i="4"/>
  <c r="AI21" i="4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3" i="26" l="1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3" i="25" l="1"/>
  <c r="A33" i="25" s="1"/>
  <c r="AJ10" i="25"/>
  <c r="AJ22" i="25"/>
  <c r="AJ17" i="25"/>
  <c r="AJ8" i="25"/>
  <c r="AH21" i="27"/>
  <c r="AH11" i="23"/>
  <c r="AI11" i="23" s="1"/>
  <c r="AH23" i="27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H22" i="27"/>
  <c r="AJ28" i="25"/>
  <c r="A28" i="25" s="1"/>
  <c r="AH20" i="27"/>
  <c r="AH20" i="16" s="1"/>
  <c r="AI20" i="16" s="1"/>
  <c r="AH20" i="34" s="1"/>
  <c r="AI20" i="34" s="1"/>
  <c r="AJ20" i="25"/>
  <c r="A20" i="25" s="1"/>
  <c r="AH19" i="27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23" i="26"/>
  <c r="A19" i="26"/>
  <c r="A18" i="26"/>
  <c r="AH8" i="14"/>
  <c r="AI8" i="14" s="1"/>
  <c r="A13" i="26"/>
  <c r="A16" i="26"/>
  <c r="A9" i="26"/>
  <c r="A14" i="26"/>
  <c r="A17" i="26"/>
  <c r="A8" i="26"/>
  <c r="A11" i="26"/>
  <c r="AJ33" i="24" l="1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3" i="23" l="1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3" i="22" l="1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3" i="21" l="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3" i="20" l="1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3" i="10" l="1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3" i="18" l="1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3" i="7" l="1"/>
  <c r="A33" i="7" s="1"/>
  <c r="AJ13" i="7"/>
  <c r="AH16" i="15"/>
  <c r="AI16" i="15" s="1"/>
  <c r="AJ16" i="7"/>
  <c r="AH26" i="4"/>
  <c r="AI26" i="4" s="1"/>
  <c r="AJ30" i="7"/>
  <c r="A30" i="7" s="1"/>
  <c r="AH25" i="4"/>
  <c r="AI25" i="4" s="1"/>
  <c r="AH12" i="14"/>
  <c r="AI12" i="14" s="1"/>
  <c r="AH14" i="4"/>
  <c r="AI14" i="4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4"/>
  <c r="AI17" i="4" s="1"/>
  <c r="AJ10" i="7"/>
  <c r="AJ22" i="7"/>
  <c r="AJ12" i="7"/>
  <c r="A12" i="7" s="1"/>
  <c r="AJ27" i="7"/>
  <c r="A27" i="7" s="1"/>
  <c r="AH10" i="4"/>
  <c r="AI10" i="4" s="1"/>
  <c r="AJ28" i="7"/>
  <c r="A28" i="7" s="1"/>
  <c r="AJ21" i="7"/>
  <c r="A21" i="7" s="1"/>
  <c r="AJ8" i="7"/>
  <c r="AJ9" i="7"/>
  <c r="AJ15" i="7"/>
  <c r="AJ29" i="7"/>
  <c r="A29" i="7" s="1"/>
  <c r="AJ11" i="7"/>
  <c r="AH8" i="4"/>
  <c r="AI8" i="4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3" i="15" l="1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33" i="14" s="1"/>
  <c r="A33" i="14" s="1"/>
  <c r="AJ16" i="15"/>
  <c r="AJ10" i="15"/>
  <c r="A10" i="15" s="1"/>
  <c r="AH18" i="14"/>
  <c r="AI18" i="14" s="1"/>
  <c r="AJ18" i="15"/>
  <c r="AH15" i="4"/>
  <c r="AI15" i="4" s="1"/>
  <c r="AJ24" i="15"/>
  <c r="A24" i="15" s="1"/>
  <c r="AJ15" i="15"/>
  <c r="A15" i="15" s="1"/>
  <c r="AH9" i="4"/>
  <c r="AI9" i="4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3" i="4"/>
  <c r="AI13" i="4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25" i="14" l="1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27"/>
  <c r="AH17" i="16" s="1"/>
  <c r="AI17" i="16" s="1"/>
  <c r="AH11" i="12"/>
  <c r="AI11" i="12" s="1"/>
  <c r="AH12" i="12"/>
  <c r="AI12" i="12" s="1"/>
  <c r="AJ22" i="14"/>
  <c r="AH25" i="27"/>
  <c r="AH10" i="27"/>
  <c r="AH10" i="16" s="1"/>
  <c r="AI10" i="16" s="1"/>
  <c r="AH18" i="13"/>
  <c r="AI18" i="13" s="1"/>
  <c r="AJ18" i="14"/>
  <c r="AJ10" i="14"/>
  <c r="A10" i="14" s="1"/>
  <c r="AJ29" i="14"/>
  <c r="A29" i="14" s="1"/>
  <c r="AH14" i="27"/>
  <c r="AJ23" i="14"/>
  <c r="AJ30" i="14"/>
  <c r="A30" i="14" s="1"/>
  <c r="AJ32" i="14"/>
  <c r="A32" i="14" s="1"/>
  <c r="AH26" i="27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27"/>
  <c r="AH8" i="16" s="1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3" i="13" l="1"/>
  <c r="A33" i="13" s="1"/>
  <c r="AJ19" i="13"/>
  <c r="AH12" i="1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27"/>
  <c r="AH13" i="16" s="1"/>
  <c r="AI13" i="16" s="1"/>
  <c r="AJ13" i="13"/>
  <c r="A13" i="13" s="1"/>
  <c r="AJ28" i="13"/>
  <c r="A28" i="13" s="1"/>
  <c r="AH11" i="11"/>
  <c r="AI11" i="11" s="1"/>
  <c r="AH15" i="27"/>
  <c r="AH15" i="16" s="1"/>
  <c r="AI15" i="16" s="1"/>
  <c r="AH9" i="27"/>
  <c r="AH9" i="16" s="1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I12" i="11"/>
  <c r="A16" i="14"/>
  <c r="A18" i="14"/>
  <c r="AJ33" i="12" l="1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3" i="11" l="1"/>
  <c r="A33" i="11" s="1"/>
  <c r="AJ10" i="11"/>
  <c r="AH18" i="6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I18" i="6"/>
  <c r="A13" i="12"/>
  <c r="A10" i="12"/>
  <c r="AJ33" i="6" l="1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3" i="2" l="1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4" l="1"/>
  <c r="AI12" i="4" s="1"/>
  <c r="AH11" i="4"/>
  <c r="AI11" i="4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3" i="3" l="1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4"/>
  <c r="AI16" i="4" s="1"/>
  <c r="AJ16" i="3"/>
  <c r="AJ14" i="3"/>
  <c r="AJ11" i="3"/>
  <c r="AH18" i="4"/>
  <c r="AI18" i="4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33" i="4" l="1"/>
  <c r="A33" i="4" s="1"/>
  <c r="AJ17" i="4"/>
  <c r="A17" i="4" s="1"/>
  <c r="AJ18" i="4"/>
  <c r="A18" i="4" s="1"/>
  <c r="AJ8" i="4"/>
  <c r="A8" i="4" s="1"/>
  <c r="AJ32" i="4"/>
  <c r="A32" i="4" s="1"/>
  <c r="AJ29" i="4"/>
  <c r="A29" i="4" s="1"/>
  <c r="AJ28" i="4"/>
  <c r="A28" i="4" s="1"/>
  <c r="AJ27" i="4"/>
  <c r="A27" i="4" s="1"/>
  <c r="AJ20" i="4"/>
  <c r="A20" i="4" s="1"/>
  <c r="AJ30" i="4"/>
  <c r="A30" i="4" s="1"/>
  <c r="AJ31" i="4"/>
  <c r="A31" i="4" s="1"/>
  <c r="AJ21" i="4"/>
  <c r="AJ13" i="4"/>
  <c r="A13" i="4" s="1"/>
  <c r="AJ26" i="4"/>
  <c r="A26" i="4" s="1"/>
  <c r="AH11" i="27"/>
  <c r="AJ22" i="4"/>
  <c r="A22" i="4" s="1"/>
  <c r="AJ24" i="4"/>
  <c r="A24" i="4" s="1"/>
  <c r="AJ16" i="4"/>
  <c r="A16" i="4" s="1"/>
  <c r="AJ25" i="4"/>
  <c r="A25" i="4" s="1"/>
  <c r="AJ15" i="4"/>
  <c r="A15" i="4" s="1"/>
  <c r="AJ23" i="4"/>
  <c r="AJ9" i="4"/>
  <c r="A9" i="4" s="1"/>
  <c r="AJ12" i="4"/>
  <c r="A12" i="4" s="1"/>
  <c r="AJ19" i="4"/>
  <c r="A19" i="4" s="1"/>
  <c r="AJ11" i="4"/>
  <c r="A11" i="4" s="1"/>
  <c r="AH12" i="27"/>
  <c r="AH12" i="16" s="1"/>
  <c r="AI12" i="16" s="1"/>
  <c r="AJ14" i="4"/>
  <c r="A14" i="4" s="1"/>
  <c r="AJ10" i="4"/>
  <c r="A10" i="4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3" i="5" l="1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27"/>
  <c r="AH16" i="16" s="1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H18" i="27"/>
  <c r="AI11" i="16"/>
  <c r="A23" i="4"/>
  <c r="A21" i="4"/>
  <c r="AH16" i="34" l="1"/>
  <c r="AI16" i="34" s="1"/>
  <c r="AH11" i="34"/>
  <c r="AI11" i="34" s="1"/>
  <c r="AK13" i="27"/>
  <c r="A13" i="27" s="1"/>
  <c r="AH18" i="16"/>
  <c r="AI18" i="16" s="1"/>
  <c r="AJ33" i="16" s="1"/>
  <c r="A33" i="16" s="1"/>
  <c r="AK9" i="27"/>
  <c r="A9" i="27" s="1"/>
  <c r="AK25" i="27"/>
  <c r="A25" i="27" s="1"/>
  <c r="AK16" i="27"/>
  <c r="A16" i="27" s="1"/>
  <c r="AK18" i="27"/>
  <c r="A18" i="27" s="1"/>
  <c r="AK10" i="27"/>
  <c r="AK21" i="27"/>
  <c r="AK15" i="27"/>
  <c r="A15" i="27" s="1"/>
  <c r="AK20" i="27"/>
  <c r="AK19" i="27"/>
  <c r="A19" i="27" s="1"/>
  <c r="AK23" i="27"/>
  <c r="AK22" i="27"/>
  <c r="A22" i="27" s="1"/>
  <c r="AK24" i="27"/>
  <c r="A24" i="27" s="1"/>
  <c r="AK14" i="27"/>
  <c r="AK17" i="27"/>
  <c r="A17" i="27" s="1"/>
  <c r="A22" i="5"/>
  <c r="AK8" i="27"/>
  <c r="A8" i="27" s="1"/>
  <c r="AK11" i="27"/>
  <c r="A11" i="27" s="1"/>
  <c r="AK26" i="27"/>
  <c r="A26" i="27" s="1"/>
  <c r="AK12" i="27"/>
  <c r="A12" i="27" s="1"/>
  <c r="A10" i="5"/>
  <c r="A14" i="5"/>
  <c r="A17" i="5"/>
  <c r="A8" i="5"/>
  <c r="A9" i="5"/>
  <c r="A21" i="5"/>
  <c r="AJ26" i="16" l="1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J33" i="34" s="1"/>
  <c r="A33" i="34" s="1"/>
  <c r="A14" i="27"/>
  <c r="A10" i="27"/>
  <c r="A21" i="27"/>
  <c r="A20" i="27"/>
  <c r="A23" i="27"/>
  <c r="AJ19" i="34" l="1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<sst xmlns="http://schemas.openxmlformats.org/spreadsheetml/2006/main" count="5576" uniqueCount="110">
  <si>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</si>
  <si>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</si>
  <si>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</si>
  <si>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</si>
  <si>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</si>
  <si>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</si>
  <si>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</si>
  <si>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</si>
  <si>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</si>
  <si>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</si>
  <si>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</si>
  <si>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</si>
  <si>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</si>
  <si>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</si>
  <si>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</si>
  <si>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</si>
  <si>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</si>
  <si>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</si>
  <si>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</si>
  <si>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</si>
  <si>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</si>
  <si>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</si>
  <si>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</si>
  <si>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</si>
  <si>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</si>
  <si>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</si>
  <si>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</si>
  <si>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</si>
  <si>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</si>
  <si>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</si>
  <si>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</si>
  <si>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</si>
  <si>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</si>
  <si>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</si>
  <si>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</si>
  <si>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</si>
  <si>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</si>
  <si>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</si>
  <si>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</si>
  <si>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</si>
  <si>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</si>
  <si>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</si>
  <si>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</si>
  <si>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</si>
  <si>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</si>
  <si>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</si>
  <si>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</si>
  <si>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</si>
  <si>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</si>
  <si>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</si>
  <si>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</si>
  <si>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</si>
  <si>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</si>
  <si>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</si>
  <si>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</si>
  <si>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</si>
  <si>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</si>
  <si>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</si>
  <si>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</si>
  <si>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</si>
  <si>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</si>
  <si>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</si>
  <si>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</si>
  <si>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</si>
  <si>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</si>
  <si>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</si>
  <si>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</si>
  <si>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</si>
  <si>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</si>
  <si>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</si>
  <si>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</si>
  <si>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</si>
  <si>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</si>
  <si>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</si>
  <si>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</si>
  <si>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</si>
  <si>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</si>
  <si>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</si>
  <si>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</si>
  <si>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</si>
  <si>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</si>
  <si>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</si>
  <si>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</si>
  <si>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</si>
  <si>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</si>
  <si>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</si>
  <si>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</si>
  <si>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</si>
  <si>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</si>
  <si>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</si>
  <si>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</si>
  <si>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</si>
  <si>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</si>
  <si>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</si>
  <si>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</si>
  <si>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</si>
  <si>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</si>
  <si>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</si>
  <si>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</si>
  <si>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</si>
  <si>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</si>
  <si>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</si>
  <si>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</si>
  <si>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</si>
  <si>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</si>
  <si>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</si>
  <si>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</rPr>
      <t xml:space="preserve"> Saison wird es eine Tagessieg Tipprämie geben.</t>
    </r>
  </si>
  <si>
    <t>So sieht die Tagessiegprämie aktuell aus:</t>
  </si>
  <si>
    <t>Hinrunde</t>
  </si>
  <si>
    <t>Atschi, schalt, shiny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</si>
</sst>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3" fillId="0" borderId="14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7" activePane="bottomLeft" state="frozen"/>
      <selection activeCell="O16" sqref="O16"/>
      <selection pane="bottomLeft"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6"/>
      <c r="C4" s="16" t="s">
        <v>11</v>
      </c>
      <c r="F4" s="16" t="s">
        <v>66</v>
      </c>
      <c r="I4" s="16" t="s">
        <v>58</v>
      </c>
      <c r="L4" s="16" t="s">
        <v>59</v>
      </c>
      <c r="O4" s="16" t="s">
        <v>68</v>
      </c>
      <c r="R4" s="16" t="s">
        <v>94</v>
      </c>
      <c r="U4" s="16" t="s">
        <v>61</v>
      </c>
      <c r="X4" s="16" t="s">
        <v>62</v>
      </c>
      <c r="AA4" s="16" t="s">
        <v>63</v>
      </c>
      <c r="AE4" s="67"/>
      <c r="AF4" s="67"/>
      <c r="AJ4" s="44"/>
    </row>
    <row r="5" spans="1:40" ht="13.9" customHeight="1" thickBot="1" x14ac:dyDescent="0.25">
      <c r="B5" s="16"/>
      <c r="F5" s="13"/>
      <c r="I5" s="1"/>
      <c r="AE5" s="67"/>
      <c r="AF5" s="67"/>
      <c r="AG5" s="72" t="s">
        <v>14</v>
      </c>
      <c r="AH5" s="29"/>
      <c r="AI5" s="30"/>
      <c r="AJ5" s="44"/>
      <c r="AK5" s="1"/>
    </row>
    <row r="6" spans="1:40" ht="13.9" customHeight="1" thickBot="1" x14ac:dyDescent="0.3">
      <c r="C6" s="16" t="s">
        <v>56</v>
      </c>
      <c r="F6" s="16" t="s">
        <v>64</v>
      </c>
      <c r="I6" s="16" t="s">
        <v>92</v>
      </c>
      <c r="L6" s="16" t="s">
        <v>67</v>
      </c>
      <c r="O6" s="16" t="s">
        <v>91</v>
      </c>
      <c r="R6" s="16" t="s">
        <v>57</v>
      </c>
      <c r="U6" s="16" t="s">
        <v>60</v>
      </c>
      <c r="X6" s="16" t="s">
        <v>65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97</v>
      </c>
      <c r="P7" s="68" t="s">
        <v>95</v>
      </c>
      <c r="Q7" s="69" t="s">
        <v>1</v>
      </c>
      <c r="R7" s="68" t="s">
        <v>13</v>
      </c>
      <c r="S7" s="68" t="s">
        <v>95</v>
      </c>
      <c r="T7" s="69" t="s">
        <v>1</v>
      </c>
      <c r="U7" s="68" t="s">
        <v>95</v>
      </c>
      <c r="V7" s="68" t="s">
        <v>96</v>
      </c>
      <c r="W7" s="69" t="s">
        <v>1</v>
      </c>
      <c r="X7" s="68" t="s">
        <v>96</v>
      </c>
      <c r="Y7" s="68" t="s">
        <v>95</v>
      </c>
      <c r="Z7" s="69" t="s">
        <v>1</v>
      </c>
      <c r="AA7" s="68" t="s">
        <v>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33" si="0">AJ8</f>
        <v>7</v>
      </c>
      <c r="B8" s="20" t="s">
        <v>105</v>
      </c>
      <c r="C8" s="17" t="s">
        <v>12</v>
      </c>
      <c r="D8" s="18" t="s">
        <v>95</v>
      </c>
      <c r="E8" s="19">
        <f>IF(OR(EXACT($C$7,C8)*(EXACT($D$7,D8)))=TRUE,$AN$9,IF(($D$7-$C$7=D8-C8),$AN$8,IF(OR(EXACT($C$7&gt;$D$7,C8&gt;D8)*EXACT($C$7=$D$7,C8=D8)*EXACT($C$7&lt;$D$7,C8&lt;D8)),$AN$7,0)))*4</f>
        <v>20</v>
      </c>
      <c r="F8" s="17" t="s">
        <v>12</v>
      </c>
      <c r="G8" s="18" t="s">
        <v>12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>IF(OR(EXACT($L$7,L8)*(EXACT($M$7,M8)))=TRUE,$AN$9,IF(($M$7-$L$7=M8-L8),$AN$8,IF(OR(EXACT($L$7&gt;$M$7,L8&gt;M8)*EXACT($L$7=$M$7,L8=M8)*EXACT($L$7&lt;$M$7,L8&lt;M8)),$AN$7,0)))</f>
        <v>3</v>
      </c>
      <c r="O8" s="17" t="s">
        <v>95</v>
      </c>
      <c r="P8" s="18" t="s">
        <v>12</v>
      </c>
      <c r="Q8" s="19">
        <f>IF(OR(EXACT($O$7,O8)*(EXACT($P$7,P8)))=TRUE,$AN$9,IF(($P$7-$O$7=P8-O8),$AN$8,IF(OR(EXACT($O$7&gt;$P$7,O8&gt;P8)*EXACT($O$7=$P$7,O8=P8)*EXACT($O$7&lt;$P$7,O8&lt;P8)),$AN$7,0)))</f>
        <v>0</v>
      </c>
      <c r="R8" s="17" t="s">
        <v>95</v>
      </c>
      <c r="S8" s="18" t="s">
        <v>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95</v>
      </c>
      <c r="V8" s="18" t="s">
        <v>95</v>
      </c>
      <c r="W8" s="19">
        <f>IF(OR(EXACT($U$7,U8)*(EXACT($V$7,V8)))=TRUE,$AN$9,IF(($V$7-$U$7=V8-U8),$AN$8,IF(OR(EXACT($U$7&gt;$V$7,U8&gt;V8)*EXACT($U$7=$V$7,U8=V8)*EXACT($U$7&lt;$V$7,U8&lt;V8)),$AN$7,0)))</f>
        <v>0</v>
      </c>
      <c r="X8" s="17" t="s">
        <v>97</v>
      </c>
      <c r="Y8" s="18" t="s">
        <v>95</v>
      </c>
      <c r="Z8" s="19">
        <f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26" si="1">E8+K8+Q8+T8+N8+H8+W8+Z8+AC8+AF8</f>
        <v>26</v>
      </c>
      <c r="AH8" s="21"/>
      <c r="AI8" s="23">
        <f t="shared" ref="AI8:AI26" si="2">AG8+AH8</f>
        <v>26</v>
      </c>
      <c r="AJ8" s="24">
        <f t="shared" ref="AJ8:AJ33" si="3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8</v>
      </c>
      <c r="B9" s="20" t="s">
        <v>101</v>
      </c>
      <c r="C9" s="17" t="s">
        <v>12</v>
      </c>
      <c r="D9" s="18" t="s">
        <v>95</v>
      </c>
      <c r="E9" s="19">
        <f>IF(OR(EXACT($C$7,C9)*(EXACT($D$7,D9)))=TRUE,$AN$9,IF(($D$7-$C$7=D9-C9),$AN$8,IF(OR(EXACT($C$7&gt;$D$7,C9&gt;D9)*EXACT($C$7=$D$7,C9=D9)*EXACT($C$7&lt;$D$7,C9&lt;D9)),$AN$7,0)))*4</f>
        <v>20</v>
      </c>
      <c r="F9" s="17" t="s">
        <v>95</v>
      </c>
      <c r="G9" s="18" t="s">
        <v>2</v>
      </c>
      <c r="H9" s="19">
        <f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>IF(OR(EXACT($I$7,I9)*(EXACT($J$7,J9)))=TRUE,$AN$9,IF(($J$7-$I$7=J9-I9),$AN$8,IF(OR(EXACT($I$7&gt;$J$7,I9&gt;J9)*EXACT($I$7=$J$7,I9=J9)*EXACT($I$7&lt;$J$7,I9&lt;J9)),$AN$7,0)))</f>
        <v>0</v>
      </c>
      <c r="L9" s="17" t="s">
        <v>12</v>
      </c>
      <c r="M9" s="18" t="s">
        <v>96</v>
      </c>
      <c r="N9" s="19" t="str">
        <f>IF(OR(EXACT($L$7,L9)*(EXACT($M$7,M9)))=TRUE,$AN$9,IF(($M$7-$L$7=M9-L9),$AN$8,IF(OR(EXACT($L$7&gt;$M$7,L9&gt;M9)*EXACT($L$7=$M$7,L9=M9)*EXACT($L$7&lt;$M$7,L9&lt;M9)),$AN$7,0)))</f>
        <v>2</v>
      </c>
      <c r="O9" s="17" t="s">
        <v>12</v>
      </c>
      <c r="P9" s="18" t="s">
        <v>12</v>
      </c>
      <c r="Q9" s="19">
        <f>IF(OR(EXACT($O$7,O9)*(EXACT($P$7,P9)))=TRUE,$AN$9,IF(($P$7-$O$7=P9-O9),$AN$8,IF(OR(EXACT($O$7&gt;$P$7,O9&gt;P9)*EXACT($O$7=$P$7,O9=P9)*EXACT($O$7&lt;$P$7,O9&lt;P9)),$AN$7,0)))</f>
        <v>0</v>
      </c>
      <c r="R9" s="17" t="s">
        <v>95</v>
      </c>
      <c r="S9" s="18" t="s">
        <v>96</v>
      </c>
      <c r="T9" s="19" t="str">
        <f>IF(OR(EXACT($R$7,R9)*(EXACT($S$7,S9)))=TRUE,$AN$9,IF(($S$7-$R$7=S9-R9),$AN$8,IF(OR(EXACT($R$7&gt;$S$7,R9&gt;S9)*EXACT($R$7=$S$7,R9=S9)*EXACT($R$7&lt;$S$7,R9&lt;S9)),$AN$7,0)))</f>
        <v>2</v>
      </c>
      <c r="U9" s="17" t="s">
        <v>12</v>
      </c>
      <c r="V9" s="18" t="s">
        <v>2</v>
      </c>
      <c r="W9" s="19">
        <f>IF(OR(EXACT($U$7,U9)*(EXACT($V$7,V9)))=TRUE,$AN$9,IF(($V$7-$U$7=V9-U9),$AN$8,IF(OR(EXACT($U$7&gt;$V$7,U9&gt;V9)*EXACT($U$7=$V$7,U9=V9)*EXACT($U$7&lt;$V$7,U9&lt;V9)),$AN$7,0)))</f>
        <v>0</v>
      </c>
      <c r="X9" s="17" t="s">
        <v>12</v>
      </c>
      <c r="Y9" s="18" t="s">
        <v>96</v>
      </c>
      <c r="Z9" s="19">
        <f>IF(OR(EXACT($X$7,X9)*(EXACT($Y$7,Y9)))=TRUE,$AN$9,IF(($Y$7-$X$7=Y9-X9),$AN$8,IF(OR(EXACT($X$7&gt;$Y$7,X9&gt;Y9)*EXACT($X$7=$Y$7,X9=Y9)*EXACT($X$7&lt;$Y$7,X9&lt;Y9)),$AN$7,0)))</f>
        <v>0</v>
      </c>
      <c r="AA9" s="17" t="s">
        <v>96</v>
      </c>
      <c r="AB9" s="18" t="s">
        <v>95</v>
      </c>
      <c r="AC9" s="19">
        <f>IF(OR(EXACT($AA$7,AA9)*(EXACT($AB$7,AB9)))=TRUE,$AN$9,IF(($AB$7-$AA$7=AB9-AA9),$AN$8,IF(OR(EXACT($AA$7&gt;$AB$7,AA9&gt;AB9)*EXACT($AA$7=$AB$7,AA9=AB9)*EXACT($AA$7&lt;$AB$7,AA9&lt;AB9)),$AN$7,0)))</f>
        <v>0</v>
      </c>
      <c r="AD9" s="27"/>
      <c r="AE9" s="25"/>
      <c r="AF9" s="19"/>
      <c r="AG9" s="20">
        <f t="shared" si="1"/>
        <v>24</v>
      </c>
      <c r="AH9" s="21"/>
      <c r="AI9" s="23">
        <f t="shared" si="2"/>
        <v>24</v>
      </c>
      <c r="AJ9" s="24">
        <f t="shared" si="3"/>
        <v>8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2</v>
      </c>
      <c r="B10" s="20" t="s">
        <v>83</v>
      </c>
      <c r="C10" s="17" t="s">
        <v>95</v>
      </c>
      <c r="D10" s="18" t="s">
        <v>96</v>
      </c>
      <c r="E10" s="19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7" t="s">
        <v>12</v>
      </c>
      <c r="G10" s="18" t="s">
        <v>95</v>
      </c>
      <c r="H10" s="19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7" t="s">
        <v>12</v>
      </c>
      <c r="J10" s="18" t="s">
        <v>95</v>
      </c>
      <c r="K10" s="19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7" t="s">
        <v>12</v>
      </c>
      <c r="M10" s="18" t="s">
        <v>95</v>
      </c>
      <c r="N10" s="19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7" t="s">
        <v>12</v>
      </c>
      <c r="P10" s="18" t="s">
        <v>95</v>
      </c>
      <c r="Q10" s="19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7" t="s">
        <v>12</v>
      </c>
      <c r="S10" s="18" t="s">
        <v>95</v>
      </c>
      <c r="T10" s="19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7" t="s">
        <v>12</v>
      </c>
      <c r="V10" s="18" t="s">
        <v>95</v>
      </c>
      <c r="W10" s="19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7" t="s">
        <v>12</v>
      </c>
      <c r="Y10" s="18" t="s">
        <v>95</v>
      </c>
      <c r="Z10" s="19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7" t="s">
        <v>12</v>
      </c>
      <c r="AB10" s="18" t="s">
        <v>95</v>
      </c>
      <c r="AC10" s="19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7"/>
      <c r="AE10" s="25"/>
      <c r="AF10" s="19"/>
      <c r="AG10" s="20">
        <f t="shared" si="1"/>
        <v>33</v>
      </c>
      <c r="AH10" s="21"/>
      <c r="AI10" s="23">
        <f t="shared" si="2"/>
        <v>33</v>
      </c>
      <c r="AJ10" s="24">
        <f t="shared" si="3"/>
        <v>2</v>
      </c>
      <c r="AK10" s="1"/>
    </row>
    <row r="11" spans="1:40" ht="24.95" customHeight="1" thickBot="1" x14ac:dyDescent="0.25">
      <c r="A11" s="28">
        <f t="shared" si="0"/>
        <v>8</v>
      </c>
      <c r="B11" s="85" t="s">
        <v>104</v>
      </c>
      <c r="C11" s="17" t="s">
        <v>12</v>
      </c>
      <c r="D11" s="18" t="s">
        <v>95</v>
      </c>
      <c r="E11" s="19">
        <f t="shared" si="4"/>
        <v>20</v>
      </c>
      <c r="F11" s="17" t="s">
        <v>95</v>
      </c>
      <c r="G11" s="18" t="s">
        <v>12</v>
      </c>
      <c r="H11" s="19">
        <f t="shared" si="5"/>
        <v>0</v>
      </c>
      <c r="I11" s="17" t="s">
        <v>96</v>
      </c>
      <c r="J11" s="18" t="s">
        <v>95</v>
      </c>
      <c r="K11" s="19">
        <f t="shared" si="6"/>
        <v>0</v>
      </c>
      <c r="L11" s="17" t="s">
        <v>12</v>
      </c>
      <c r="M11" s="18" t="s">
        <v>96</v>
      </c>
      <c r="N11" s="19" t="str">
        <f t="shared" si="7"/>
        <v>2</v>
      </c>
      <c r="O11" s="17" t="s">
        <v>2</v>
      </c>
      <c r="P11" s="18" t="s">
        <v>12</v>
      </c>
      <c r="Q11" s="19" t="str">
        <f t="shared" si="8"/>
        <v>2</v>
      </c>
      <c r="R11" s="17" t="s">
        <v>96</v>
      </c>
      <c r="S11" s="18" t="s">
        <v>12</v>
      </c>
      <c r="T11" s="19">
        <f t="shared" si="9"/>
        <v>0</v>
      </c>
      <c r="U11" s="17" t="s">
        <v>12</v>
      </c>
      <c r="V11" s="18" t="s">
        <v>12</v>
      </c>
      <c r="W11" s="19">
        <f t="shared" si="10"/>
        <v>0</v>
      </c>
      <c r="X11" s="17" t="s">
        <v>12</v>
      </c>
      <c r="Y11" s="18" t="s">
        <v>96</v>
      </c>
      <c r="Z11" s="19">
        <f t="shared" si="11"/>
        <v>0</v>
      </c>
      <c r="AA11" s="17" t="s">
        <v>95</v>
      </c>
      <c r="AB11" s="18" t="s">
        <v>12</v>
      </c>
      <c r="AC11" s="19">
        <f t="shared" si="12"/>
        <v>0</v>
      </c>
      <c r="AD11" s="27"/>
      <c r="AE11" s="25"/>
      <c r="AF11" s="19"/>
      <c r="AG11" s="20">
        <f t="shared" si="1"/>
        <v>24</v>
      </c>
      <c r="AH11" s="21"/>
      <c r="AI11" s="23">
        <f t="shared" si="2"/>
        <v>24</v>
      </c>
      <c r="AJ11" s="24">
        <f t="shared" si="3"/>
        <v>8</v>
      </c>
      <c r="AK11" s="1"/>
    </row>
    <row r="12" spans="1:40" ht="24.95" customHeight="1" thickBot="1" x14ac:dyDescent="0.25">
      <c r="A12" s="28">
        <f t="shared" si="0"/>
        <v>17</v>
      </c>
      <c r="B12" s="20" t="s">
        <v>99</v>
      </c>
      <c r="C12" s="17" t="s">
        <v>2</v>
      </c>
      <c r="D12" s="18" t="s">
        <v>95</v>
      </c>
      <c r="E12" s="19">
        <f t="shared" si="4"/>
        <v>8</v>
      </c>
      <c r="F12" s="17" t="s">
        <v>95</v>
      </c>
      <c r="G12" s="18" t="s">
        <v>95</v>
      </c>
      <c r="H12" s="19">
        <f t="shared" si="5"/>
        <v>0</v>
      </c>
      <c r="I12" s="17" t="s">
        <v>95</v>
      </c>
      <c r="J12" s="18" t="s">
        <v>95</v>
      </c>
      <c r="K12" s="19">
        <f t="shared" si="6"/>
        <v>0</v>
      </c>
      <c r="L12" s="17" t="s">
        <v>12</v>
      </c>
      <c r="M12" s="18" t="s">
        <v>96</v>
      </c>
      <c r="N12" s="19" t="str">
        <f t="shared" si="7"/>
        <v>2</v>
      </c>
      <c r="O12" s="17" t="s">
        <v>12</v>
      </c>
      <c r="P12" s="18" t="s">
        <v>12</v>
      </c>
      <c r="Q12" s="19">
        <f t="shared" si="8"/>
        <v>0</v>
      </c>
      <c r="R12" s="17" t="s">
        <v>12</v>
      </c>
      <c r="S12" s="18" t="s">
        <v>95</v>
      </c>
      <c r="T12" s="19" t="str">
        <f t="shared" si="9"/>
        <v>2</v>
      </c>
      <c r="U12" s="17" t="s">
        <v>12</v>
      </c>
      <c r="V12" s="18" t="s">
        <v>95</v>
      </c>
      <c r="W12" s="19" t="str">
        <f t="shared" si="10"/>
        <v>3</v>
      </c>
      <c r="X12" s="17" t="s">
        <v>2</v>
      </c>
      <c r="Y12" s="18" t="s">
        <v>96</v>
      </c>
      <c r="Z12" s="19">
        <f t="shared" si="11"/>
        <v>0</v>
      </c>
      <c r="AA12" s="17" t="s">
        <v>95</v>
      </c>
      <c r="AB12" s="18" t="s">
        <v>95</v>
      </c>
      <c r="AC12" s="19">
        <f t="shared" si="12"/>
        <v>0</v>
      </c>
      <c r="AD12" s="26"/>
      <c r="AE12" s="25"/>
      <c r="AF12" s="19"/>
      <c r="AG12" s="20">
        <f t="shared" si="1"/>
        <v>15</v>
      </c>
      <c r="AH12" s="21"/>
      <c r="AI12" s="23">
        <f t="shared" si="2"/>
        <v>15</v>
      </c>
      <c r="AJ12" s="24">
        <f t="shared" si="3"/>
        <v>17</v>
      </c>
      <c r="AK12" s="1"/>
    </row>
    <row r="13" spans="1:40" ht="24.95" customHeight="1" thickBot="1" x14ac:dyDescent="0.25">
      <c r="A13" s="28">
        <f t="shared" si="0"/>
        <v>17</v>
      </c>
      <c r="B13" s="20" t="s">
        <v>78</v>
      </c>
      <c r="C13" s="17" t="s">
        <v>12</v>
      </c>
      <c r="D13" s="18" t="s">
        <v>96</v>
      </c>
      <c r="E13" s="19">
        <f t="shared" si="4"/>
        <v>8</v>
      </c>
      <c r="F13" s="17" t="s">
        <v>95</v>
      </c>
      <c r="G13" s="18" t="s">
        <v>2</v>
      </c>
      <c r="H13" s="19">
        <f t="shared" si="5"/>
        <v>0</v>
      </c>
      <c r="I13" s="17" t="s">
        <v>95</v>
      </c>
      <c r="J13" s="18" t="s">
        <v>95</v>
      </c>
      <c r="K13" s="19">
        <f t="shared" si="6"/>
        <v>0</v>
      </c>
      <c r="L13" s="17" t="s">
        <v>2</v>
      </c>
      <c r="M13" s="18" t="s">
        <v>96</v>
      </c>
      <c r="N13" s="19" t="str">
        <f t="shared" si="7"/>
        <v>2</v>
      </c>
      <c r="O13" s="17" t="s">
        <v>96</v>
      </c>
      <c r="P13" s="18" t="s">
        <v>12</v>
      </c>
      <c r="Q13" s="19">
        <f t="shared" si="8"/>
        <v>0</v>
      </c>
      <c r="R13" s="17" t="s">
        <v>96</v>
      </c>
      <c r="S13" s="18" t="s">
        <v>95</v>
      </c>
      <c r="T13" s="19">
        <f t="shared" si="9"/>
        <v>0</v>
      </c>
      <c r="U13" s="17" t="s">
        <v>12</v>
      </c>
      <c r="V13" s="18" t="s">
        <v>95</v>
      </c>
      <c r="W13" s="19" t="str">
        <f t="shared" si="10"/>
        <v>3</v>
      </c>
      <c r="X13" s="17" t="s">
        <v>96</v>
      </c>
      <c r="Y13" s="18" t="s">
        <v>96</v>
      </c>
      <c r="Z13" s="19">
        <f t="shared" si="11"/>
        <v>0</v>
      </c>
      <c r="AA13" s="17" t="s">
        <v>12</v>
      </c>
      <c r="AB13" s="18" t="s">
        <v>96</v>
      </c>
      <c r="AC13" s="19" t="str">
        <f t="shared" si="12"/>
        <v>2</v>
      </c>
      <c r="AD13" s="27"/>
      <c r="AE13" s="25"/>
      <c r="AF13" s="19"/>
      <c r="AG13" s="20">
        <f t="shared" si="1"/>
        <v>15</v>
      </c>
      <c r="AH13" s="21"/>
      <c r="AI13" s="23">
        <f t="shared" si="2"/>
        <v>15</v>
      </c>
      <c r="AJ13" s="24">
        <f t="shared" si="3"/>
        <v>17</v>
      </c>
      <c r="AK13" s="1"/>
    </row>
    <row r="14" spans="1:40" ht="24.95" customHeight="1" thickBot="1" x14ac:dyDescent="0.25">
      <c r="A14" s="28">
        <f t="shared" si="0"/>
        <v>6</v>
      </c>
      <c r="B14" s="20" t="s">
        <v>77</v>
      </c>
      <c r="C14" s="17" t="s">
        <v>12</v>
      </c>
      <c r="D14" s="18" t="s">
        <v>95</v>
      </c>
      <c r="E14" s="19">
        <f t="shared" si="4"/>
        <v>20</v>
      </c>
      <c r="F14" s="17" t="s">
        <v>95</v>
      </c>
      <c r="G14" s="18" t="s">
        <v>95</v>
      </c>
      <c r="H14" s="19">
        <f t="shared" si="5"/>
        <v>0</v>
      </c>
      <c r="I14" s="17" t="s">
        <v>12</v>
      </c>
      <c r="J14" s="18" t="s">
        <v>95</v>
      </c>
      <c r="K14" s="19" t="str">
        <f t="shared" si="6"/>
        <v>5</v>
      </c>
      <c r="L14" s="17" t="s">
        <v>12</v>
      </c>
      <c r="M14" s="18" t="s">
        <v>96</v>
      </c>
      <c r="N14" s="19" t="str">
        <f t="shared" si="7"/>
        <v>2</v>
      </c>
      <c r="O14" s="17" t="s">
        <v>95</v>
      </c>
      <c r="P14" s="18" t="s">
        <v>2</v>
      </c>
      <c r="Q14" s="19">
        <f t="shared" si="8"/>
        <v>0</v>
      </c>
      <c r="R14" s="17" t="s">
        <v>12</v>
      </c>
      <c r="S14" s="18" t="s">
        <v>12</v>
      </c>
      <c r="T14" s="19">
        <f t="shared" si="9"/>
        <v>0</v>
      </c>
      <c r="U14" s="17" t="s">
        <v>95</v>
      </c>
      <c r="V14" s="18" t="s">
        <v>95</v>
      </c>
      <c r="W14" s="19">
        <f t="shared" si="10"/>
        <v>0</v>
      </c>
      <c r="X14" s="17" t="s">
        <v>95</v>
      </c>
      <c r="Y14" s="18" t="s">
        <v>96</v>
      </c>
      <c r="Z14" s="19">
        <f t="shared" si="11"/>
        <v>0</v>
      </c>
      <c r="AA14" s="17" t="s">
        <v>96</v>
      </c>
      <c r="AB14" s="18" t="s">
        <v>96</v>
      </c>
      <c r="AC14" s="19">
        <f t="shared" si="12"/>
        <v>0</v>
      </c>
      <c r="AD14" s="27"/>
      <c r="AE14" s="25"/>
      <c r="AF14" s="19"/>
      <c r="AG14" s="20">
        <f t="shared" si="1"/>
        <v>27</v>
      </c>
      <c r="AH14" s="21"/>
      <c r="AI14" s="23">
        <f t="shared" si="2"/>
        <v>27</v>
      </c>
      <c r="AJ14" s="24">
        <f t="shared" si="3"/>
        <v>6</v>
      </c>
      <c r="AK14" s="1"/>
    </row>
    <row r="15" spans="1:40" ht="24.95" customHeight="1" thickBot="1" x14ac:dyDescent="0.25">
      <c r="A15" s="28">
        <f t="shared" si="0"/>
        <v>1</v>
      </c>
      <c r="B15" s="20" t="s">
        <v>79</v>
      </c>
      <c r="C15" s="17" t="s">
        <v>12</v>
      </c>
      <c r="D15" s="18" t="s">
        <v>95</v>
      </c>
      <c r="E15" s="19">
        <f t="shared" si="4"/>
        <v>20</v>
      </c>
      <c r="F15" s="17" t="s">
        <v>12</v>
      </c>
      <c r="G15" s="18" t="s">
        <v>95</v>
      </c>
      <c r="H15" s="19" t="str">
        <f t="shared" si="5"/>
        <v>3</v>
      </c>
      <c r="I15" s="17" t="s">
        <v>95</v>
      </c>
      <c r="J15" s="18" t="s">
        <v>12</v>
      </c>
      <c r="K15" s="19">
        <f t="shared" si="6"/>
        <v>0</v>
      </c>
      <c r="L15" s="17" t="s">
        <v>12</v>
      </c>
      <c r="M15" s="18" t="s">
        <v>95</v>
      </c>
      <c r="N15" s="19" t="str">
        <f t="shared" si="7"/>
        <v>3</v>
      </c>
      <c r="O15" s="17" t="s">
        <v>12</v>
      </c>
      <c r="P15" s="18" t="s">
        <v>95</v>
      </c>
      <c r="Q15" s="19" t="str">
        <f t="shared" si="8"/>
        <v>2</v>
      </c>
      <c r="R15" s="17" t="s">
        <v>96</v>
      </c>
      <c r="S15" s="18" t="s">
        <v>95</v>
      </c>
      <c r="T15" s="19">
        <f t="shared" si="9"/>
        <v>0</v>
      </c>
      <c r="U15" s="17" t="s">
        <v>12</v>
      </c>
      <c r="V15" s="18" t="s">
        <v>95</v>
      </c>
      <c r="W15" s="19" t="str">
        <f t="shared" si="10"/>
        <v>3</v>
      </c>
      <c r="X15" s="17" t="s">
        <v>12</v>
      </c>
      <c r="Y15" s="18" t="s">
        <v>96</v>
      </c>
      <c r="Z15" s="19">
        <f t="shared" si="11"/>
        <v>0</v>
      </c>
      <c r="AA15" s="17" t="s">
        <v>95</v>
      </c>
      <c r="AB15" s="18" t="s">
        <v>96</v>
      </c>
      <c r="AC15" s="19" t="str">
        <f t="shared" si="12"/>
        <v>3</v>
      </c>
      <c r="AD15" s="27"/>
      <c r="AE15" s="25"/>
      <c r="AF15" s="19"/>
      <c r="AG15" s="20">
        <f t="shared" si="1"/>
        <v>34</v>
      </c>
      <c r="AH15" s="21"/>
      <c r="AI15" s="23">
        <f t="shared" si="2"/>
        <v>34</v>
      </c>
      <c r="AJ15" s="24">
        <f t="shared" si="3"/>
        <v>1</v>
      </c>
      <c r="AK15" s="1"/>
    </row>
    <row r="16" spans="1:40" ht="24.95" customHeight="1" thickBot="1" x14ac:dyDescent="0.25">
      <c r="A16" s="28">
        <f t="shared" si="0"/>
        <v>17</v>
      </c>
      <c r="B16" s="20" t="s">
        <v>100</v>
      </c>
      <c r="C16" s="17" t="s">
        <v>97</v>
      </c>
      <c r="D16" s="18" t="s">
        <v>95</v>
      </c>
      <c r="E16" s="19">
        <f t="shared" si="4"/>
        <v>8</v>
      </c>
      <c r="F16" s="17" t="s">
        <v>95</v>
      </c>
      <c r="G16" s="18" t="s">
        <v>12</v>
      </c>
      <c r="H16" s="19">
        <f t="shared" si="5"/>
        <v>0</v>
      </c>
      <c r="I16" s="17" t="s">
        <v>2</v>
      </c>
      <c r="J16" s="18" t="s">
        <v>95</v>
      </c>
      <c r="K16" s="19" t="str">
        <f t="shared" si="6"/>
        <v>2</v>
      </c>
      <c r="L16" s="17" t="s">
        <v>12</v>
      </c>
      <c r="M16" s="18" t="s">
        <v>95</v>
      </c>
      <c r="N16" s="19" t="str">
        <f t="shared" si="7"/>
        <v>3</v>
      </c>
      <c r="O16" s="17" t="s">
        <v>95</v>
      </c>
      <c r="P16" s="18" t="s">
        <v>95</v>
      </c>
      <c r="Q16" s="19">
        <f t="shared" si="8"/>
        <v>0</v>
      </c>
      <c r="R16" s="17" t="s">
        <v>2</v>
      </c>
      <c r="S16" s="18" t="s">
        <v>95</v>
      </c>
      <c r="T16" s="19" t="str">
        <f t="shared" si="9"/>
        <v>2</v>
      </c>
      <c r="U16" s="17" t="s">
        <v>95</v>
      </c>
      <c r="V16" s="18" t="s">
        <v>95</v>
      </c>
      <c r="W16" s="19">
        <f t="shared" si="10"/>
        <v>0</v>
      </c>
      <c r="X16" s="17" t="s">
        <v>12</v>
      </c>
      <c r="Y16" s="18" t="s">
        <v>95</v>
      </c>
      <c r="Z16" s="19">
        <f t="shared" si="11"/>
        <v>0</v>
      </c>
      <c r="AA16" s="17" t="s">
        <v>95</v>
      </c>
      <c r="AB16" s="18" t="s">
        <v>12</v>
      </c>
      <c r="AC16" s="19">
        <f t="shared" si="12"/>
        <v>0</v>
      </c>
      <c r="AD16" s="27"/>
      <c r="AE16" s="25"/>
      <c r="AF16" s="19"/>
      <c r="AG16" s="20">
        <f t="shared" si="1"/>
        <v>15</v>
      </c>
      <c r="AH16" s="21"/>
      <c r="AI16" s="23">
        <f t="shared" si="2"/>
        <v>15</v>
      </c>
      <c r="AJ16" s="24">
        <f t="shared" si="3"/>
        <v>17</v>
      </c>
      <c r="AK16" s="1"/>
    </row>
    <row r="17" spans="1:37" ht="24.95" customHeight="1" thickBot="1" x14ac:dyDescent="0.25">
      <c r="A17" s="28">
        <f t="shared" si="0"/>
        <v>26</v>
      </c>
      <c r="B17" s="20" t="s">
        <v>98</v>
      </c>
      <c r="C17" s="17" t="s">
        <v>12</v>
      </c>
      <c r="D17" s="18" t="s">
        <v>12</v>
      </c>
      <c r="E17" s="19">
        <f t="shared" si="4"/>
        <v>0</v>
      </c>
      <c r="F17" s="17" t="s">
        <v>95</v>
      </c>
      <c r="G17" s="18" t="s">
        <v>2</v>
      </c>
      <c r="H17" s="19">
        <f t="shared" si="5"/>
        <v>0</v>
      </c>
      <c r="I17" s="17" t="s">
        <v>95</v>
      </c>
      <c r="J17" s="18" t="s">
        <v>12</v>
      </c>
      <c r="K17" s="19">
        <f t="shared" si="6"/>
        <v>0</v>
      </c>
      <c r="L17" s="17" t="s">
        <v>12</v>
      </c>
      <c r="M17" s="18" t="s">
        <v>95</v>
      </c>
      <c r="N17" s="19" t="str">
        <f t="shared" si="7"/>
        <v>3</v>
      </c>
      <c r="O17" s="17" t="s">
        <v>95</v>
      </c>
      <c r="P17" s="18" t="s">
        <v>12</v>
      </c>
      <c r="Q17" s="19">
        <f t="shared" si="8"/>
        <v>0</v>
      </c>
      <c r="R17" s="17" t="s">
        <v>95</v>
      </c>
      <c r="S17" s="18" t="s">
        <v>2</v>
      </c>
      <c r="T17" s="19">
        <f t="shared" si="9"/>
        <v>0</v>
      </c>
      <c r="U17" s="17" t="s">
        <v>12</v>
      </c>
      <c r="V17" s="18" t="s">
        <v>2</v>
      </c>
      <c r="W17" s="19">
        <f t="shared" si="10"/>
        <v>0</v>
      </c>
      <c r="X17" s="17" t="s">
        <v>2</v>
      </c>
      <c r="Y17" s="18" t="s">
        <v>95</v>
      </c>
      <c r="Z17" s="19">
        <f t="shared" si="11"/>
        <v>0</v>
      </c>
      <c r="AA17" s="17" t="s">
        <v>12</v>
      </c>
      <c r="AB17" s="18" t="s">
        <v>12</v>
      </c>
      <c r="AC17" s="19">
        <f t="shared" si="12"/>
        <v>0</v>
      </c>
      <c r="AD17" s="27"/>
      <c r="AE17" s="25"/>
      <c r="AF17" s="19"/>
      <c r="AG17" s="20">
        <f t="shared" si="1"/>
        <v>3</v>
      </c>
      <c r="AH17" s="21"/>
      <c r="AI17" s="23">
        <f t="shared" si="2"/>
        <v>3</v>
      </c>
      <c r="AJ17" s="24">
        <f t="shared" si="3"/>
        <v>26</v>
      </c>
      <c r="AK17" s="1"/>
    </row>
    <row r="18" spans="1:37" ht="24.95" customHeight="1" thickBot="1" x14ac:dyDescent="0.25">
      <c r="A18" s="28">
        <f t="shared" si="0"/>
        <v>12</v>
      </c>
      <c r="B18" s="20" t="s">
        <v>102</v>
      </c>
      <c r="C18" s="17" t="s">
        <v>95</v>
      </c>
      <c r="D18" s="18" t="s">
        <v>96</v>
      </c>
      <c r="E18" s="19">
        <f t="shared" si="4"/>
        <v>12</v>
      </c>
      <c r="F18" s="17" t="s">
        <v>12</v>
      </c>
      <c r="G18" s="18" t="s">
        <v>12</v>
      </c>
      <c r="H18" s="19">
        <f t="shared" si="5"/>
        <v>0</v>
      </c>
      <c r="I18" s="17" t="s">
        <v>96</v>
      </c>
      <c r="J18" s="18" t="s">
        <v>12</v>
      </c>
      <c r="K18" s="19">
        <f t="shared" si="6"/>
        <v>0</v>
      </c>
      <c r="L18" s="17" t="s">
        <v>95</v>
      </c>
      <c r="M18" s="18" t="s">
        <v>96</v>
      </c>
      <c r="N18" s="19" t="str">
        <f t="shared" si="7"/>
        <v>3</v>
      </c>
      <c r="O18" s="17" t="s">
        <v>95</v>
      </c>
      <c r="P18" s="18" t="s">
        <v>12</v>
      </c>
      <c r="Q18" s="19">
        <f t="shared" si="8"/>
        <v>0</v>
      </c>
      <c r="R18" s="17" t="s">
        <v>96</v>
      </c>
      <c r="S18" s="18" t="s">
        <v>2</v>
      </c>
      <c r="T18" s="19">
        <f t="shared" si="9"/>
        <v>0</v>
      </c>
      <c r="U18" s="17" t="s">
        <v>12</v>
      </c>
      <c r="V18" s="18" t="s">
        <v>95</v>
      </c>
      <c r="W18" s="19" t="str">
        <f t="shared" si="10"/>
        <v>3</v>
      </c>
      <c r="X18" s="17" t="s">
        <v>12</v>
      </c>
      <c r="Y18" s="18" t="s">
        <v>96</v>
      </c>
      <c r="Z18" s="19">
        <f t="shared" si="11"/>
        <v>0</v>
      </c>
      <c r="AA18" s="17" t="s">
        <v>96</v>
      </c>
      <c r="AB18" s="18" t="s">
        <v>96</v>
      </c>
      <c r="AC18" s="19">
        <f t="shared" si="12"/>
        <v>0</v>
      </c>
      <c r="AD18" s="27"/>
      <c r="AE18" s="25"/>
      <c r="AF18" s="19"/>
      <c r="AG18" s="20">
        <f t="shared" si="1"/>
        <v>18</v>
      </c>
      <c r="AH18" s="21"/>
      <c r="AI18" s="23">
        <f t="shared" si="2"/>
        <v>18</v>
      </c>
      <c r="AJ18" s="24">
        <f t="shared" si="3"/>
        <v>12</v>
      </c>
      <c r="AK18" s="1"/>
    </row>
    <row r="19" spans="1:37" ht="24.95" customHeight="1" thickBot="1" x14ac:dyDescent="0.25">
      <c r="A19" s="28">
        <f t="shared" si="0"/>
        <v>13</v>
      </c>
      <c r="B19" s="20" t="s">
        <v>103</v>
      </c>
      <c r="C19" s="17" t="s">
        <v>2</v>
      </c>
      <c r="D19" s="18" t="s">
        <v>95</v>
      </c>
      <c r="E19" s="19">
        <f t="shared" si="4"/>
        <v>8</v>
      </c>
      <c r="F19" s="17" t="s">
        <v>12</v>
      </c>
      <c r="G19" s="18" t="s">
        <v>96</v>
      </c>
      <c r="H19" s="19" t="str">
        <f t="shared" si="5"/>
        <v>2</v>
      </c>
      <c r="I19" s="17" t="s">
        <v>95</v>
      </c>
      <c r="J19" s="18" t="s">
        <v>12</v>
      </c>
      <c r="K19" s="19">
        <f t="shared" si="6"/>
        <v>0</v>
      </c>
      <c r="L19" s="17" t="s">
        <v>12</v>
      </c>
      <c r="M19" s="18" t="s">
        <v>96</v>
      </c>
      <c r="N19" s="19" t="str">
        <f t="shared" si="7"/>
        <v>2</v>
      </c>
      <c r="O19" s="17" t="s">
        <v>95</v>
      </c>
      <c r="P19" s="18" t="s">
        <v>95</v>
      </c>
      <c r="Q19" s="19">
        <f t="shared" si="8"/>
        <v>0</v>
      </c>
      <c r="R19" s="17" t="s">
        <v>95</v>
      </c>
      <c r="S19" s="18" t="s">
        <v>12</v>
      </c>
      <c r="T19" s="19">
        <f t="shared" si="9"/>
        <v>0</v>
      </c>
      <c r="U19" s="17" t="s">
        <v>12</v>
      </c>
      <c r="V19" s="18" t="s">
        <v>96</v>
      </c>
      <c r="W19" s="19" t="str">
        <f t="shared" si="10"/>
        <v>2</v>
      </c>
      <c r="X19" s="17" t="s">
        <v>2</v>
      </c>
      <c r="Y19" s="18" t="s">
        <v>95</v>
      </c>
      <c r="Z19" s="19">
        <f t="shared" si="11"/>
        <v>0</v>
      </c>
      <c r="AA19" s="17" t="s">
        <v>12</v>
      </c>
      <c r="AB19" s="18" t="s">
        <v>95</v>
      </c>
      <c r="AC19" s="19" t="str">
        <f t="shared" si="12"/>
        <v>3</v>
      </c>
      <c r="AD19" s="27"/>
      <c r="AE19" s="25"/>
      <c r="AF19" s="19"/>
      <c r="AG19" s="20">
        <f t="shared" si="1"/>
        <v>17</v>
      </c>
      <c r="AH19" s="21"/>
      <c r="AI19" s="23">
        <f t="shared" si="2"/>
        <v>17</v>
      </c>
      <c r="AJ19" s="24">
        <f t="shared" si="3"/>
        <v>13</v>
      </c>
      <c r="AK19" s="1"/>
    </row>
    <row r="20" spans="1:37" ht="24.95" customHeight="1" thickBot="1" x14ac:dyDescent="0.25">
      <c r="A20" s="28">
        <f t="shared" si="0"/>
        <v>4</v>
      </c>
      <c r="B20" s="20" t="s">
        <v>69</v>
      </c>
      <c r="C20" s="17" t="s">
        <v>12</v>
      </c>
      <c r="D20" s="18" t="s">
        <v>95</v>
      </c>
      <c r="E20" s="19">
        <f t="shared" si="4"/>
        <v>20</v>
      </c>
      <c r="F20" s="17" t="s">
        <v>95</v>
      </c>
      <c r="G20" s="18" t="s">
        <v>12</v>
      </c>
      <c r="H20" s="19">
        <f t="shared" si="5"/>
        <v>0</v>
      </c>
      <c r="I20" s="17" t="s">
        <v>95</v>
      </c>
      <c r="J20" s="18" t="s">
        <v>95</v>
      </c>
      <c r="K20" s="19">
        <f t="shared" si="6"/>
        <v>0</v>
      </c>
      <c r="L20" s="17" t="s">
        <v>2</v>
      </c>
      <c r="M20" s="18" t="s">
        <v>95</v>
      </c>
      <c r="N20" s="19" t="str">
        <f t="shared" si="7"/>
        <v>2</v>
      </c>
      <c r="O20" s="17" t="s">
        <v>2</v>
      </c>
      <c r="P20" s="18" t="s">
        <v>96</v>
      </c>
      <c r="Q20" s="19" t="str">
        <f t="shared" si="8"/>
        <v>3</v>
      </c>
      <c r="R20" s="17" t="s">
        <v>95</v>
      </c>
      <c r="S20" s="18" t="s">
        <v>2</v>
      </c>
      <c r="T20" s="19">
        <f t="shared" si="9"/>
        <v>0</v>
      </c>
      <c r="U20" s="17" t="s">
        <v>12</v>
      </c>
      <c r="V20" s="18" t="s">
        <v>95</v>
      </c>
      <c r="W20" s="19" t="str">
        <f t="shared" si="10"/>
        <v>3</v>
      </c>
      <c r="X20" s="17" t="s">
        <v>12</v>
      </c>
      <c r="Y20" s="18" t="s">
        <v>12</v>
      </c>
      <c r="Z20" s="19">
        <f t="shared" si="11"/>
        <v>0</v>
      </c>
      <c r="AA20" s="17" t="s">
        <v>12</v>
      </c>
      <c r="AB20" s="18" t="s">
        <v>95</v>
      </c>
      <c r="AC20" s="19" t="str">
        <f t="shared" si="12"/>
        <v>3</v>
      </c>
      <c r="AD20" s="27"/>
      <c r="AE20" s="25"/>
      <c r="AF20" s="19"/>
      <c r="AG20" s="20">
        <f t="shared" si="1"/>
        <v>31</v>
      </c>
      <c r="AH20" s="21"/>
      <c r="AI20" s="23">
        <f t="shared" si="2"/>
        <v>31</v>
      </c>
      <c r="AJ20" s="24">
        <f t="shared" si="3"/>
        <v>4</v>
      </c>
      <c r="AK20" s="1"/>
    </row>
    <row r="21" spans="1:37" ht="24.95" customHeight="1" thickBot="1" x14ac:dyDescent="0.25">
      <c r="A21" s="28">
        <f t="shared" si="0"/>
        <v>15</v>
      </c>
      <c r="B21" s="20" t="s">
        <v>84</v>
      </c>
      <c r="C21" s="17" t="s">
        <v>2</v>
      </c>
      <c r="D21" s="18" t="s">
        <v>95</v>
      </c>
      <c r="E21" s="19">
        <f t="shared" si="4"/>
        <v>8</v>
      </c>
      <c r="F21" s="17" t="s">
        <v>12</v>
      </c>
      <c r="G21" s="18" t="s">
        <v>12</v>
      </c>
      <c r="H21" s="19">
        <f t="shared" si="5"/>
        <v>0</v>
      </c>
      <c r="I21" s="17" t="s">
        <v>95</v>
      </c>
      <c r="J21" s="18" t="s">
        <v>95</v>
      </c>
      <c r="K21" s="19">
        <f t="shared" si="6"/>
        <v>0</v>
      </c>
      <c r="L21" s="17" t="s">
        <v>12</v>
      </c>
      <c r="M21" s="18" t="s">
        <v>95</v>
      </c>
      <c r="N21" s="19" t="str">
        <f t="shared" si="7"/>
        <v>3</v>
      </c>
      <c r="O21" s="17" t="s">
        <v>95</v>
      </c>
      <c r="P21" s="18" t="s">
        <v>12</v>
      </c>
      <c r="Q21" s="19">
        <f t="shared" si="8"/>
        <v>0</v>
      </c>
      <c r="R21" s="17" t="s">
        <v>95</v>
      </c>
      <c r="S21" s="18" t="s">
        <v>96</v>
      </c>
      <c r="T21" s="19" t="str">
        <f t="shared" si="9"/>
        <v>2</v>
      </c>
      <c r="U21" s="17" t="s">
        <v>2</v>
      </c>
      <c r="V21" s="18" t="s">
        <v>12</v>
      </c>
      <c r="W21" s="19" t="str">
        <f t="shared" si="10"/>
        <v>3</v>
      </c>
      <c r="X21" s="17" t="s">
        <v>12</v>
      </c>
      <c r="Y21" s="18" t="s">
        <v>95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0</v>
      </c>
      <c r="AD21" s="27"/>
      <c r="AE21" s="25"/>
      <c r="AF21" s="19"/>
      <c r="AG21" s="20">
        <f t="shared" si="1"/>
        <v>16</v>
      </c>
      <c r="AH21" s="21"/>
      <c r="AI21" s="23">
        <f t="shared" si="2"/>
        <v>16</v>
      </c>
      <c r="AJ21" s="24">
        <f t="shared" si="3"/>
        <v>15</v>
      </c>
      <c r="AK21" s="1"/>
    </row>
    <row r="22" spans="1:37" ht="24.95" customHeight="1" thickBot="1" x14ac:dyDescent="0.25">
      <c r="A22" s="28">
        <f t="shared" si="0"/>
        <v>13</v>
      </c>
      <c r="B22" s="20" t="s">
        <v>80</v>
      </c>
      <c r="C22" s="17" t="s">
        <v>12</v>
      </c>
      <c r="D22" s="18" t="s">
        <v>96</v>
      </c>
      <c r="E22" s="19">
        <f t="shared" si="4"/>
        <v>8</v>
      </c>
      <c r="F22" s="17" t="s">
        <v>95</v>
      </c>
      <c r="G22" s="18" t="s">
        <v>12</v>
      </c>
      <c r="H22" s="19">
        <f t="shared" si="5"/>
        <v>0</v>
      </c>
      <c r="I22" s="17" t="s">
        <v>95</v>
      </c>
      <c r="J22" s="18" t="s">
        <v>95</v>
      </c>
      <c r="K22" s="19">
        <f t="shared" si="6"/>
        <v>0</v>
      </c>
      <c r="L22" s="17" t="s">
        <v>12</v>
      </c>
      <c r="M22" s="18" t="s">
        <v>96</v>
      </c>
      <c r="N22" s="19" t="str">
        <f t="shared" si="7"/>
        <v>2</v>
      </c>
      <c r="O22" s="17" t="s">
        <v>12</v>
      </c>
      <c r="P22" s="18" t="s">
        <v>95</v>
      </c>
      <c r="Q22" s="19" t="str">
        <f t="shared" si="8"/>
        <v>2</v>
      </c>
      <c r="R22" s="17" t="s">
        <v>95</v>
      </c>
      <c r="S22" s="18" t="s">
        <v>12</v>
      </c>
      <c r="T22" s="19">
        <f t="shared" si="9"/>
        <v>0</v>
      </c>
      <c r="U22" s="17" t="s">
        <v>12</v>
      </c>
      <c r="V22" s="18" t="s">
        <v>96</v>
      </c>
      <c r="W22" s="19" t="str">
        <f t="shared" si="10"/>
        <v>2</v>
      </c>
      <c r="X22" s="17" t="s">
        <v>95</v>
      </c>
      <c r="Y22" s="18" t="s">
        <v>12</v>
      </c>
      <c r="Z22" s="19" t="str">
        <f t="shared" si="11"/>
        <v>3</v>
      </c>
      <c r="AA22" s="17" t="s">
        <v>96</v>
      </c>
      <c r="AB22" s="18" t="s">
        <v>95</v>
      </c>
      <c r="AC22" s="19">
        <f t="shared" si="12"/>
        <v>0</v>
      </c>
      <c r="AD22" s="27"/>
      <c r="AE22" s="25"/>
      <c r="AF22" s="19"/>
      <c r="AG22" s="20">
        <f t="shared" si="1"/>
        <v>17</v>
      </c>
      <c r="AH22" s="21"/>
      <c r="AI22" s="23">
        <f t="shared" si="2"/>
        <v>17</v>
      </c>
      <c r="AJ22" s="24">
        <f t="shared" si="3"/>
        <v>13</v>
      </c>
      <c r="AK22" s="1"/>
    </row>
    <row r="23" spans="1:37" ht="24.95" customHeight="1" thickBot="1" x14ac:dyDescent="0.25">
      <c r="A23" s="28">
        <f t="shared" si="0"/>
        <v>23</v>
      </c>
      <c r="B23" s="20" t="s">
        <v>85</v>
      </c>
      <c r="C23" s="17"/>
      <c r="D23" s="18"/>
      <c r="E23" s="19"/>
      <c r="F23" s="17" t="s">
        <v>95</v>
      </c>
      <c r="G23" s="18" t="s">
        <v>12</v>
      </c>
      <c r="H23" s="19">
        <f t="shared" si="5"/>
        <v>0</v>
      </c>
      <c r="I23" s="17" t="s">
        <v>95</v>
      </c>
      <c r="J23" s="18" t="s">
        <v>12</v>
      </c>
      <c r="K23" s="19">
        <f t="shared" si="6"/>
        <v>0</v>
      </c>
      <c r="L23" s="17" t="s">
        <v>95</v>
      </c>
      <c r="M23" s="18" t="s">
        <v>95</v>
      </c>
      <c r="N23" s="19">
        <f t="shared" si="7"/>
        <v>0</v>
      </c>
      <c r="O23" s="17" t="s">
        <v>96</v>
      </c>
      <c r="P23" s="18" t="s">
        <v>12</v>
      </c>
      <c r="Q23" s="19">
        <f t="shared" si="8"/>
        <v>0</v>
      </c>
      <c r="R23" s="17" t="s">
        <v>95</v>
      </c>
      <c r="S23" s="18" t="s">
        <v>96</v>
      </c>
      <c r="T23" s="19" t="str">
        <f t="shared" si="9"/>
        <v>2</v>
      </c>
      <c r="U23" s="17" t="s">
        <v>12</v>
      </c>
      <c r="V23" s="18" t="s">
        <v>95</v>
      </c>
      <c r="W23" s="19" t="str">
        <f t="shared" si="10"/>
        <v>3</v>
      </c>
      <c r="X23" s="17" t="s">
        <v>95</v>
      </c>
      <c r="Y23" s="18" t="s">
        <v>12</v>
      </c>
      <c r="Z23" s="19" t="str">
        <f t="shared" si="11"/>
        <v>3</v>
      </c>
      <c r="AA23" s="17" t="s">
        <v>12</v>
      </c>
      <c r="AB23" s="18" t="s">
        <v>95</v>
      </c>
      <c r="AC23" s="19" t="str">
        <f t="shared" si="12"/>
        <v>3</v>
      </c>
      <c r="AD23" s="27"/>
      <c r="AE23" s="25"/>
      <c r="AF23" s="19"/>
      <c r="AG23" s="20">
        <f t="shared" si="1"/>
        <v>11</v>
      </c>
      <c r="AH23" s="21"/>
      <c r="AI23" s="23">
        <f t="shared" si="2"/>
        <v>11</v>
      </c>
      <c r="AJ23" s="24">
        <f t="shared" si="3"/>
        <v>23</v>
      </c>
      <c r="AK23" s="1"/>
    </row>
    <row r="24" spans="1:37" ht="24.95" customHeight="1" thickBot="1" x14ac:dyDescent="0.25">
      <c r="A24" s="28">
        <f t="shared" si="0"/>
        <v>11</v>
      </c>
      <c r="B24" s="20" t="s">
        <v>71</v>
      </c>
      <c r="C24" s="17" t="s">
        <v>12</v>
      </c>
      <c r="D24" s="18" t="s">
        <v>96</v>
      </c>
      <c r="E24" s="19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7" t="s">
        <v>95</v>
      </c>
      <c r="G24" s="18" t="s">
        <v>97</v>
      </c>
      <c r="H24" s="19">
        <f t="shared" si="5"/>
        <v>0</v>
      </c>
      <c r="I24" s="17" t="s">
        <v>95</v>
      </c>
      <c r="J24" s="18" t="s">
        <v>95</v>
      </c>
      <c r="K24" s="19">
        <f t="shared" si="6"/>
        <v>0</v>
      </c>
      <c r="L24" s="17" t="s">
        <v>2</v>
      </c>
      <c r="M24" s="18" t="s">
        <v>95</v>
      </c>
      <c r="N24" s="19" t="str">
        <f t="shared" si="7"/>
        <v>2</v>
      </c>
      <c r="O24" s="17" t="s">
        <v>2</v>
      </c>
      <c r="P24" s="18" t="s">
        <v>12</v>
      </c>
      <c r="Q24" s="19" t="str">
        <f t="shared" si="8"/>
        <v>2</v>
      </c>
      <c r="R24" s="17" t="s">
        <v>95</v>
      </c>
      <c r="S24" s="18" t="s">
        <v>95</v>
      </c>
      <c r="T24" s="19">
        <f t="shared" si="9"/>
        <v>0</v>
      </c>
      <c r="U24" s="17" t="s">
        <v>12</v>
      </c>
      <c r="V24" s="18" t="s">
        <v>95</v>
      </c>
      <c r="W24" s="19" t="str">
        <f t="shared" si="10"/>
        <v>3</v>
      </c>
      <c r="X24" s="17" t="s">
        <v>12</v>
      </c>
      <c r="Y24" s="18" t="s">
        <v>2</v>
      </c>
      <c r="Z24" s="19" t="str">
        <f t="shared" si="11"/>
        <v>3</v>
      </c>
      <c r="AA24" s="17" t="s">
        <v>12</v>
      </c>
      <c r="AB24" s="18" t="s">
        <v>95</v>
      </c>
      <c r="AC24" s="19" t="str">
        <f t="shared" si="12"/>
        <v>3</v>
      </c>
      <c r="AD24" s="27"/>
      <c r="AE24" s="25"/>
      <c r="AF24" s="19"/>
      <c r="AG24" s="20">
        <f t="shared" si="1"/>
        <v>21</v>
      </c>
      <c r="AH24" s="21"/>
      <c r="AI24" s="23">
        <f t="shared" si="2"/>
        <v>21</v>
      </c>
      <c r="AJ24" s="24">
        <f t="shared" si="3"/>
        <v>11</v>
      </c>
      <c r="AK24" s="1"/>
    </row>
    <row r="25" spans="1:37" ht="24.95" customHeight="1" thickBot="1" x14ac:dyDescent="0.25">
      <c r="A25" s="28">
        <f t="shared" si="0"/>
        <v>5</v>
      </c>
      <c r="B25" s="20" t="s">
        <v>70</v>
      </c>
      <c r="C25" s="17" t="s">
        <v>95</v>
      </c>
      <c r="D25" s="18" t="s">
        <v>96</v>
      </c>
      <c r="E25" s="19">
        <f t="shared" si="13"/>
        <v>12</v>
      </c>
      <c r="F25" s="17" t="s">
        <v>12</v>
      </c>
      <c r="G25" s="18" t="s">
        <v>96</v>
      </c>
      <c r="H25" s="19" t="str">
        <f t="shared" si="5"/>
        <v>2</v>
      </c>
      <c r="I25" s="17" t="s">
        <v>12</v>
      </c>
      <c r="J25" s="18" t="s">
        <v>95</v>
      </c>
      <c r="K25" s="19" t="str">
        <f t="shared" si="6"/>
        <v>5</v>
      </c>
      <c r="L25" s="17" t="s">
        <v>12</v>
      </c>
      <c r="M25" s="18" t="s">
        <v>96</v>
      </c>
      <c r="N25" s="19" t="str">
        <f t="shared" si="7"/>
        <v>2</v>
      </c>
      <c r="O25" s="17" t="s">
        <v>95</v>
      </c>
      <c r="P25" s="18" t="s">
        <v>2</v>
      </c>
      <c r="Q25" s="19">
        <f t="shared" si="8"/>
        <v>0</v>
      </c>
      <c r="R25" s="17" t="s">
        <v>12</v>
      </c>
      <c r="S25" s="18" t="s">
        <v>95</v>
      </c>
      <c r="T25" s="19" t="str">
        <f t="shared" si="9"/>
        <v>2</v>
      </c>
      <c r="U25" s="17" t="s">
        <v>2</v>
      </c>
      <c r="V25" s="18" t="s">
        <v>12</v>
      </c>
      <c r="W25" s="19" t="str">
        <f t="shared" si="10"/>
        <v>3</v>
      </c>
      <c r="X25" s="17" t="s">
        <v>12</v>
      </c>
      <c r="Y25" s="18" t="s">
        <v>96</v>
      </c>
      <c r="Z25" s="19">
        <f t="shared" si="11"/>
        <v>0</v>
      </c>
      <c r="AA25" s="17" t="s">
        <v>95</v>
      </c>
      <c r="AB25" s="18" t="s">
        <v>96</v>
      </c>
      <c r="AC25" s="19" t="str">
        <f t="shared" si="12"/>
        <v>3</v>
      </c>
      <c r="AD25" s="27"/>
      <c r="AE25" s="25"/>
      <c r="AF25" s="19"/>
      <c r="AG25" s="20">
        <f t="shared" si="1"/>
        <v>29</v>
      </c>
      <c r="AH25" s="21"/>
      <c r="AI25" s="23">
        <f t="shared" si="2"/>
        <v>29</v>
      </c>
      <c r="AJ25" s="24">
        <f t="shared" si="3"/>
        <v>5</v>
      </c>
      <c r="AK25" s="1"/>
    </row>
    <row r="26" spans="1:37" ht="24.95" customHeight="1" thickBot="1" x14ac:dyDescent="0.25">
      <c r="A26" s="28">
        <f t="shared" si="0"/>
        <v>17</v>
      </c>
      <c r="B26" s="20" t="s">
        <v>76</v>
      </c>
      <c r="C26" s="17" t="s">
        <v>12</v>
      </c>
      <c r="D26" s="18" t="s">
        <v>96</v>
      </c>
      <c r="E26" s="19">
        <f t="shared" si="13"/>
        <v>8</v>
      </c>
      <c r="F26" s="17" t="s">
        <v>95</v>
      </c>
      <c r="G26" s="18" t="s">
        <v>12</v>
      </c>
      <c r="H26" s="19">
        <f t="shared" si="5"/>
        <v>0</v>
      </c>
      <c r="I26" s="17" t="s">
        <v>12</v>
      </c>
      <c r="J26" s="18" t="s">
        <v>95</v>
      </c>
      <c r="K26" s="19" t="str">
        <f t="shared" si="6"/>
        <v>5</v>
      </c>
      <c r="L26" s="17" t="s">
        <v>12</v>
      </c>
      <c r="M26" s="18" t="s">
        <v>96</v>
      </c>
      <c r="N26" s="19" t="str">
        <f t="shared" si="7"/>
        <v>2</v>
      </c>
      <c r="O26" s="17" t="s">
        <v>95</v>
      </c>
      <c r="P26" s="18" t="s">
        <v>95</v>
      </c>
      <c r="Q26" s="19">
        <f t="shared" si="8"/>
        <v>0</v>
      </c>
      <c r="R26" s="17" t="s">
        <v>96</v>
      </c>
      <c r="S26" s="18" t="s">
        <v>12</v>
      </c>
      <c r="T26" s="19">
        <f t="shared" si="9"/>
        <v>0</v>
      </c>
      <c r="U26" s="17" t="s">
        <v>95</v>
      </c>
      <c r="V26" s="18" t="s">
        <v>12</v>
      </c>
      <c r="W26" s="19">
        <f t="shared" si="10"/>
        <v>0</v>
      </c>
      <c r="X26" s="17" t="s">
        <v>12</v>
      </c>
      <c r="Y26" s="18" t="s">
        <v>96</v>
      </c>
      <c r="Z26" s="19">
        <f t="shared" si="11"/>
        <v>0</v>
      </c>
      <c r="AA26" s="17" t="s">
        <v>96</v>
      </c>
      <c r="AB26" s="18" t="s">
        <v>95</v>
      </c>
      <c r="AC26" s="19">
        <f t="shared" si="12"/>
        <v>0</v>
      </c>
      <c r="AD26" s="27"/>
      <c r="AE26" s="25"/>
      <c r="AF26" s="19"/>
      <c r="AG26" s="20">
        <f t="shared" si="1"/>
        <v>15</v>
      </c>
      <c r="AH26" s="21"/>
      <c r="AI26" s="23">
        <f t="shared" si="2"/>
        <v>15</v>
      </c>
      <c r="AJ26" s="24">
        <f t="shared" si="3"/>
        <v>17</v>
      </c>
      <c r="AK26" s="1"/>
    </row>
    <row r="27" spans="1:37" ht="24.95" customHeight="1" thickBot="1" x14ac:dyDescent="0.25">
      <c r="A27" s="28">
        <f t="shared" si="0"/>
        <v>23</v>
      </c>
      <c r="B27" s="20" t="s">
        <v>86</v>
      </c>
      <c r="C27" s="17" t="s">
        <v>95</v>
      </c>
      <c r="D27" s="18" t="s">
        <v>95</v>
      </c>
      <c r="E27" s="19">
        <f t="shared" si="13"/>
        <v>0</v>
      </c>
      <c r="F27" s="17" t="s">
        <v>12</v>
      </c>
      <c r="G27" s="18" t="s">
        <v>95</v>
      </c>
      <c r="H27" s="19" t="str">
        <f t="shared" si="5"/>
        <v>3</v>
      </c>
      <c r="I27" s="17" t="s">
        <v>96</v>
      </c>
      <c r="J27" s="18" t="s">
        <v>96</v>
      </c>
      <c r="K27" s="19">
        <f t="shared" si="6"/>
        <v>0</v>
      </c>
      <c r="L27" s="17" t="s">
        <v>95</v>
      </c>
      <c r="M27" s="18" t="s">
        <v>96</v>
      </c>
      <c r="N27" s="19" t="str">
        <f t="shared" si="7"/>
        <v>3</v>
      </c>
      <c r="O27" s="17" t="s">
        <v>12</v>
      </c>
      <c r="P27" s="18" t="s">
        <v>12</v>
      </c>
      <c r="Q27" s="19">
        <f t="shared" si="8"/>
        <v>0</v>
      </c>
      <c r="R27" s="17" t="s">
        <v>95</v>
      </c>
      <c r="S27" s="18" t="s">
        <v>2</v>
      </c>
      <c r="T27" s="19">
        <f t="shared" si="9"/>
        <v>0</v>
      </c>
      <c r="U27" s="17" t="s">
        <v>2</v>
      </c>
      <c r="V27" s="18" t="s">
        <v>95</v>
      </c>
      <c r="W27" s="19" t="str">
        <f t="shared" si="10"/>
        <v>2</v>
      </c>
      <c r="X27" s="17" t="s">
        <v>12</v>
      </c>
      <c r="Y27" s="18" t="s">
        <v>96</v>
      </c>
      <c r="Z27" s="19">
        <f t="shared" si="11"/>
        <v>0</v>
      </c>
      <c r="AA27" s="17" t="s">
        <v>95</v>
      </c>
      <c r="AB27" s="18" t="s">
        <v>96</v>
      </c>
      <c r="AC27" s="19" t="str">
        <f t="shared" si="12"/>
        <v>3</v>
      </c>
      <c r="AD27" s="27"/>
      <c r="AE27" s="25"/>
      <c r="AF27" s="19"/>
      <c r="AG27" s="20">
        <f t="shared" ref="AG27:AG33" si="14">E27+K27+Q27+T27+N27+H27+W27+Z27+AC27+AF27</f>
        <v>11</v>
      </c>
      <c r="AH27" s="21"/>
      <c r="AI27" s="23">
        <f t="shared" ref="AI27:AI33" si="15">AG27+AH27</f>
        <v>11</v>
      </c>
      <c r="AJ27" s="24">
        <f t="shared" si="3"/>
        <v>23</v>
      </c>
      <c r="AK27" s="1"/>
    </row>
    <row r="28" spans="1:37" ht="24.95" customHeight="1" thickBot="1" x14ac:dyDescent="0.25">
      <c r="A28" s="28">
        <f t="shared" si="0"/>
        <v>15</v>
      </c>
      <c r="B28" s="20" t="s">
        <v>82</v>
      </c>
      <c r="C28" s="17" t="s">
        <v>12</v>
      </c>
      <c r="D28" s="18" t="s">
        <v>96</v>
      </c>
      <c r="E28" s="19">
        <f t="shared" si="13"/>
        <v>8</v>
      </c>
      <c r="F28" s="17" t="s">
        <v>96</v>
      </c>
      <c r="G28" s="18" t="s">
        <v>95</v>
      </c>
      <c r="H28" s="19">
        <f t="shared" si="5"/>
        <v>0</v>
      </c>
      <c r="I28" s="17" t="s">
        <v>95</v>
      </c>
      <c r="J28" s="18" t="s">
        <v>95</v>
      </c>
      <c r="K28" s="19">
        <f t="shared" si="6"/>
        <v>0</v>
      </c>
      <c r="L28" s="17" t="s">
        <v>12</v>
      </c>
      <c r="M28" s="18" t="s">
        <v>95</v>
      </c>
      <c r="N28" s="19" t="str">
        <f t="shared" si="7"/>
        <v>3</v>
      </c>
      <c r="O28" s="17" t="s">
        <v>96</v>
      </c>
      <c r="P28" s="18" t="s">
        <v>12</v>
      </c>
      <c r="Q28" s="19">
        <f t="shared" si="8"/>
        <v>0</v>
      </c>
      <c r="R28" s="17" t="s">
        <v>95</v>
      </c>
      <c r="S28" s="18" t="s">
        <v>12</v>
      </c>
      <c r="T28" s="19">
        <f t="shared" si="9"/>
        <v>0</v>
      </c>
      <c r="U28" s="17" t="s">
        <v>95</v>
      </c>
      <c r="V28" s="18" t="s">
        <v>96</v>
      </c>
      <c r="W28" s="19" t="str">
        <f t="shared" si="10"/>
        <v>5</v>
      </c>
      <c r="X28" s="17" t="s">
        <v>95</v>
      </c>
      <c r="Y28" s="18" t="s">
        <v>95</v>
      </c>
      <c r="Z28" s="19">
        <f t="shared" si="11"/>
        <v>0</v>
      </c>
      <c r="AA28" s="17" t="s">
        <v>96</v>
      </c>
      <c r="AB28" s="18" t="s">
        <v>96</v>
      </c>
      <c r="AC28" s="19">
        <f t="shared" si="12"/>
        <v>0</v>
      </c>
      <c r="AD28" s="27"/>
      <c r="AE28" s="25"/>
      <c r="AF28" s="19"/>
      <c r="AG28" s="20">
        <f t="shared" si="14"/>
        <v>16</v>
      </c>
      <c r="AH28" s="21"/>
      <c r="AI28" s="23">
        <f t="shared" si="15"/>
        <v>16</v>
      </c>
      <c r="AJ28" s="24">
        <f t="shared" si="3"/>
        <v>15</v>
      </c>
      <c r="AK28" s="1"/>
    </row>
    <row r="29" spans="1:37" ht="24.95" customHeight="1" thickBot="1" x14ac:dyDescent="0.25">
      <c r="A29" s="28">
        <f t="shared" si="0"/>
        <v>3</v>
      </c>
      <c r="B29" s="20" t="s">
        <v>75</v>
      </c>
      <c r="C29" s="17" t="s">
        <v>12</v>
      </c>
      <c r="D29" s="18" t="s">
        <v>95</v>
      </c>
      <c r="E29" s="19">
        <f t="shared" si="13"/>
        <v>20</v>
      </c>
      <c r="F29" s="17" t="s">
        <v>12</v>
      </c>
      <c r="G29" s="18" t="s">
        <v>95</v>
      </c>
      <c r="H29" s="19" t="str">
        <f t="shared" si="5"/>
        <v>3</v>
      </c>
      <c r="I29" s="17" t="s">
        <v>12</v>
      </c>
      <c r="J29" s="18" t="s">
        <v>95</v>
      </c>
      <c r="K29" s="19" t="str">
        <f t="shared" si="6"/>
        <v>5</v>
      </c>
      <c r="L29" s="17" t="s">
        <v>2</v>
      </c>
      <c r="M29" s="18" t="s">
        <v>96</v>
      </c>
      <c r="N29" s="19" t="str">
        <f t="shared" si="7"/>
        <v>2</v>
      </c>
      <c r="O29" s="17" t="s">
        <v>95</v>
      </c>
      <c r="P29" s="18" t="s">
        <v>12</v>
      </c>
      <c r="Q29" s="19">
        <f t="shared" si="8"/>
        <v>0</v>
      </c>
      <c r="R29" s="17" t="s">
        <v>96</v>
      </c>
      <c r="S29" s="18" t="s">
        <v>12</v>
      </c>
      <c r="T29" s="19">
        <f t="shared" si="9"/>
        <v>0</v>
      </c>
      <c r="U29" s="17" t="s">
        <v>95</v>
      </c>
      <c r="V29" s="18" t="s">
        <v>95</v>
      </c>
      <c r="W29" s="19">
        <f t="shared" si="10"/>
        <v>0</v>
      </c>
      <c r="X29" s="17" t="s">
        <v>12</v>
      </c>
      <c r="Y29" s="18" t="s">
        <v>96</v>
      </c>
      <c r="Z29" s="19">
        <f t="shared" si="11"/>
        <v>0</v>
      </c>
      <c r="AA29" s="17" t="s">
        <v>12</v>
      </c>
      <c r="AB29" s="18" t="s">
        <v>96</v>
      </c>
      <c r="AC29" s="19" t="str">
        <f t="shared" si="12"/>
        <v>2</v>
      </c>
      <c r="AD29" s="27"/>
      <c r="AE29" s="25"/>
      <c r="AF29" s="19"/>
      <c r="AG29" s="20">
        <f t="shared" si="14"/>
        <v>32</v>
      </c>
      <c r="AH29" s="21"/>
      <c r="AI29" s="23">
        <f t="shared" si="15"/>
        <v>32</v>
      </c>
      <c r="AJ29" s="24">
        <f t="shared" si="3"/>
        <v>3</v>
      </c>
      <c r="AK29" s="1"/>
    </row>
    <row r="30" spans="1:37" ht="24.95" customHeight="1" thickBot="1" x14ac:dyDescent="0.25">
      <c r="A30" s="28">
        <f t="shared" si="0"/>
        <v>17</v>
      </c>
      <c r="B30" s="20" t="s">
        <v>74</v>
      </c>
      <c r="C30" s="17" t="s">
        <v>2</v>
      </c>
      <c r="D30" s="18" t="s">
        <v>95</v>
      </c>
      <c r="E30" s="19">
        <f t="shared" si="13"/>
        <v>8</v>
      </c>
      <c r="F30" s="17" t="s">
        <v>95</v>
      </c>
      <c r="G30" s="18" t="s">
        <v>12</v>
      </c>
      <c r="H30" s="19">
        <f t="shared" si="5"/>
        <v>0</v>
      </c>
      <c r="I30" s="17" t="s">
        <v>12</v>
      </c>
      <c r="J30" s="18" t="s">
        <v>12</v>
      </c>
      <c r="K30" s="19">
        <f t="shared" si="6"/>
        <v>0</v>
      </c>
      <c r="L30" s="17" t="s">
        <v>95</v>
      </c>
      <c r="M30" s="18" t="s">
        <v>95</v>
      </c>
      <c r="N30" s="19">
        <f t="shared" si="7"/>
        <v>0</v>
      </c>
      <c r="O30" s="17" t="s">
        <v>96</v>
      </c>
      <c r="P30" s="18" t="s">
        <v>97</v>
      </c>
      <c r="Q30" s="19">
        <f t="shared" si="8"/>
        <v>0</v>
      </c>
      <c r="R30" s="17" t="s">
        <v>95</v>
      </c>
      <c r="S30" s="18" t="s">
        <v>96</v>
      </c>
      <c r="T30" s="19" t="str">
        <f t="shared" si="9"/>
        <v>2</v>
      </c>
      <c r="U30" s="17" t="s">
        <v>2</v>
      </c>
      <c r="V30" s="18" t="s">
        <v>12</v>
      </c>
      <c r="W30" s="19" t="str">
        <f t="shared" si="10"/>
        <v>3</v>
      </c>
      <c r="X30" s="17" t="s">
        <v>96</v>
      </c>
      <c r="Y30" s="18" t="s">
        <v>12</v>
      </c>
      <c r="Z30" s="19" t="str">
        <f t="shared" si="11"/>
        <v>2</v>
      </c>
      <c r="AA30" s="17" t="s">
        <v>96</v>
      </c>
      <c r="AB30" s="18" t="s">
        <v>95</v>
      </c>
      <c r="AC30" s="19">
        <f t="shared" si="12"/>
        <v>0</v>
      </c>
      <c r="AD30" s="27"/>
      <c r="AE30" s="25"/>
      <c r="AF30" s="19"/>
      <c r="AG30" s="20">
        <f t="shared" si="14"/>
        <v>15</v>
      </c>
      <c r="AH30" s="21"/>
      <c r="AI30" s="23">
        <f t="shared" si="15"/>
        <v>15</v>
      </c>
      <c r="AJ30" s="24">
        <f t="shared" si="3"/>
        <v>17</v>
      </c>
      <c r="AK30" s="1"/>
    </row>
    <row r="31" spans="1:37" ht="24.95" customHeight="1" thickBot="1" x14ac:dyDescent="0.25">
      <c r="A31" s="28">
        <f t="shared" si="0"/>
        <v>10</v>
      </c>
      <c r="B31" s="20" t="s">
        <v>73</v>
      </c>
      <c r="C31" s="17" t="s">
        <v>95</v>
      </c>
      <c r="D31" s="18" t="s">
        <v>96</v>
      </c>
      <c r="E31" s="19">
        <f t="shared" si="13"/>
        <v>12</v>
      </c>
      <c r="F31" s="17" t="s">
        <v>96</v>
      </c>
      <c r="G31" s="18" t="s">
        <v>12</v>
      </c>
      <c r="H31" s="19">
        <f t="shared" si="5"/>
        <v>0</v>
      </c>
      <c r="I31" s="17" t="s">
        <v>95</v>
      </c>
      <c r="J31" s="18" t="s">
        <v>95</v>
      </c>
      <c r="K31" s="19">
        <f t="shared" si="6"/>
        <v>0</v>
      </c>
      <c r="L31" s="17" t="s">
        <v>12</v>
      </c>
      <c r="M31" s="18" t="s">
        <v>96</v>
      </c>
      <c r="N31" s="19" t="str">
        <f t="shared" si="7"/>
        <v>2</v>
      </c>
      <c r="O31" s="17" t="s">
        <v>96</v>
      </c>
      <c r="P31" s="18" t="s">
        <v>95</v>
      </c>
      <c r="Q31" s="19">
        <f t="shared" si="8"/>
        <v>0</v>
      </c>
      <c r="R31" s="17" t="s">
        <v>96</v>
      </c>
      <c r="S31" s="18" t="s">
        <v>12</v>
      </c>
      <c r="T31" s="19">
        <f t="shared" si="9"/>
        <v>0</v>
      </c>
      <c r="U31" s="17" t="s">
        <v>95</v>
      </c>
      <c r="V31" s="18" t="s">
        <v>96</v>
      </c>
      <c r="W31" s="19" t="str">
        <f t="shared" si="10"/>
        <v>5</v>
      </c>
      <c r="X31" s="17" t="s">
        <v>95</v>
      </c>
      <c r="Y31" s="18" t="s">
        <v>95</v>
      </c>
      <c r="Z31" s="19">
        <f t="shared" si="11"/>
        <v>0</v>
      </c>
      <c r="AA31" s="17" t="s">
        <v>95</v>
      </c>
      <c r="AB31" s="18" t="s">
        <v>96</v>
      </c>
      <c r="AC31" s="19" t="str">
        <f t="shared" si="12"/>
        <v>3</v>
      </c>
      <c r="AD31" s="27"/>
      <c r="AE31" s="25"/>
      <c r="AF31" s="19"/>
      <c r="AG31" s="20">
        <f t="shared" si="14"/>
        <v>22</v>
      </c>
      <c r="AH31" s="21"/>
      <c r="AI31" s="23">
        <f t="shared" si="15"/>
        <v>22</v>
      </c>
      <c r="AJ31" s="24">
        <f t="shared" si="3"/>
        <v>10</v>
      </c>
      <c r="AK31" s="1"/>
    </row>
    <row r="32" spans="1:37" ht="24.95" customHeight="1" thickBot="1" x14ac:dyDescent="0.25">
      <c r="A32" s="28">
        <f t="shared" si="0"/>
        <v>25</v>
      </c>
      <c r="B32" s="20" t="s">
        <v>81</v>
      </c>
      <c r="C32" s="17"/>
      <c r="D32" s="18"/>
      <c r="E32" s="19"/>
      <c r="F32" s="17" t="s">
        <v>95</v>
      </c>
      <c r="G32" s="18" t="s">
        <v>12</v>
      </c>
      <c r="H32" s="19">
        <f t="shared" si="5"/>
        <v>0</v>
      </c>
      <c r="I32" s="17" t="s">
        <v>95</v>
      </c>
      <c r="J32" s="18" t="s">
        <v>95</v>
      </c>
      <c r="K32" s="19">
        <f t="shared" si="6"/>
        <v>0</v>
      </c>
      <c r="L32" s="17" t="s">
        <v>12</v>
      </c>
      <c r="M32" s="18" t="s">
        <v>96</v>
      </c>
      <c r="N32" s="19" t="str">
        <f t="shared" si="7"/>
        <v>2</v>
      </c>
      <c r="O32" s="17" t="s">
        <v>12</v>
      </c>
      <c r="P32" s="18" t="s">
        <v>95</v>
      </c>
      <c r="Q32" s="19" t="str">
        <f t="shared" si="8"/>
        <v>2</v>
      </c>
      <c r="R32" s="17" t="s">
        <v>95</v>
      </c>
      <c r="S32" s="18" t="s">
        <v>12</v>
      </c>
      <c r="T32" s="19">
        <f t="shared" si="9"/>
        <v>0</v>
      </c>
      <c r="U32" s="17" t="s">
        <v>12</v>
      </c>
      <c r="V32" s="18" t="s">
        <v>95</v>
      </c>
      <c r="W32" s="19" t="str">
        <f t="shared" si="10"/>
        <v>3</v>
      </c>
      <c r="X32" s="17" t="s">
        <v>12</v>
      </c>
      <c r="Y32" s="18" t="s">
        <v>96</v>
      </c>
      <c r="Z32" s="19">
        <f t="shared" si="11"/>
        <v>0</v>
      </c>
      <c r="AA32" s="17" t="s">
        <v>12</v>
      </c>
      <c r="AB32" s="18" t="s">
        <v>96</v>
      </c>
      <c r="AC32" s="19" t="str">
        <f t="shared" si="12"/>
        <v>2</v>
      </c>
      <c r="AD32" s="27"/>
      <c r="AE32" s="25"/>
      <c r="AF32" s="19"/>
      <c r="AG32" s="20">
        <f t="shared" si="14"/>
        <v>9</v>
      </c>
      <c r="AH32" s="21"/>
      <c r="AI32" s="23">
        <f t="shared" si="15"/>
        <v>9</v>
      </c>
      <c r="AJ32" s="24">
        <f t="shared" si="3"/>
        <v>25</v>
      </c>
      <c r="AK32" s="1"/>
    </row>
    <row r="33" spans="1:37" ht="24.95" customHeight="1" thickBot="1" x14ac:dyDescent="0.25">
      <c r="A33" s="28">
        <f t="shared" si="0"/>
        <v>22</v>
      </c>
      <c r="B33" s="20" t="s">
        <v>72</v>
      </c>
      <c r="C33" s="17" t="s">
        <v>12</v>
      </c>
      <c r="D33" s="18" t="s">
        <v>96</v>
      </c>
      <c r="E33" s="19">
        <f>IF(OR(EXACT($C$7,C33)*(EXACT($D$7,D33)))=TRUE,$AN$9,IF(($D$7-$C$7=D33-C33),$AN$8,IF(OR(EXACT($C$7&gt;$D$7,C33&gt;D33)*EXACT($C$7=$D$7,C33=D33)*EXACT($C$7&lt;$D$7,C33&lt;D33)),$AN$7,0)))*4</f>
        <v>8</v>
      </c>
      <c r="F33" s="17" t="s">
        <v>95</v>
      </c>
      <c r="G33" s="18" t="s">
        <v>12</v>
      </c>
      <c r="H33" s="19">
        <f t="shared" si="5"/>
        <v>0</v>
      </c>
      <c r="I33" s="17" t="s">
        <v>95</v>
      </c>
      <c r="J33" s="18" t="s">
        <v>12</v>
      </c>
      <c r="K33" s="19">
        <f t="shared" si="6"/>
        <v>0</v>
      </c>
      <c r="L33" s="17" t="s">
        <v>12</v>
      </c>
      <c r="M33" s="18" t="s">
        <v>96</v>
      </c>
      <c r="N33" s="19" t="str">
        <f t="shared" si="7"/>
        <v>2</v>
      </c>
      <c r="O33" s="17" t="s">
        <v>95</v>
      </c>
      <c r="P33" s="18" t="s">
        <v>12</v>
      </c>
      <c r="Q33" s="19">
        <f t="shared" si="8"/>
        <v>0</v>
      </c>
      <c r="R33" s="17" t="s">
        <v>95</v>
      </c>
      <c r="S33" s="18" t="s">
        <v>2</v>
      </c>
      <c r="T33" s="19">
        <f t="shared" si="9"/>
        <v>0</v>
      </c>
      <c r="U33" s="17" t="s">
        <v>12</v>
      </c>
      <c r="V33" s="18" t="s">
        <v>95</v>
      </c>
      <c r="W33" s="19" t="str">
        <f t="shared" si="10"/>
        <v>3</v>
      </c>
      <c r="X33" s="17" t="s">
        <v>2</v>
      </c>
      <c r="Y33" s="18" t="s">
        <v>95</v>
      </c>
      <c r="Z33" s="19">
        <f t="shared" si="11"/>
        <v>0</v>
      </c>
      <c r="AA33" s="17" t="s">
        <v>95</v>
      </c>
      <c r="AB33" s="18" t="s">
        <v>12</v>
      </c>
      <c r="AC33" s="19">
        <f t="shared" si="12"/>
        <v>0</v>
      </c>
      <c r="AD33" s="27"/>
      <c r="AE33" s="25"/>
      <c r="AF33" s="19"/>
      <c r="AG33" s="20">
        <f t="shared" si="14"/>
        <v>13</v>
      </c>
      <c r="AH33" s="21"/>
      <c r="AI33" s="23">
        <f t="shared" si="15"/>
        <v>13</v>
      </c>
      <c r="AJ33" s="24">
        <f t="shared" si="3"/>
        <v>22</v>
      </c>
      <c r="AK33" s="1"/>
    </row>
    <row r="34" spans="1:37" ht="24.9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4.9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4.9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4.9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4.9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4.9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4.9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4.9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4.9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4.9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4.9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4.9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4.9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4.9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4.9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4.9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4.9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4.9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4.9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4.9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2">
      <formula>($AG9&gt;40)</formula>
    </cfRule>
  </conditionalFormatting>
  <conditionalFormatting sqref="B8:B53">
    <cfRule type="expression" dxfId="183" priority="19">
      <formula>($AG8&gt;40)</formula>
    </cfRule>
  </conditionalFormatting>
  <conditionalFormatting sqref="B9 B13 B15">
    <cfRule type="expression" dxfId="182" priority="1587">
      <formula>($AG11&gt;40)</formula>
    </cfRule>
  </conditionalFormatting>
  <conditionalFormatting sqref="B10:B11">
    <cfRule type="expression" dxfId="181" priority="1577">
      <formula>($AG13&gt;40)</formula>
    </cfRule>
  </conditionalFormatting>
  <conditionalFormatting sqref="B12 B14 B16">
    <cfRule type="expression" dxfId="180" priority="1582">
      <formula>($AG22&gt;40)</formula>
    </cfRule>
  </conditionalFormatting>
  <conditionalFormatting sqref="B17">
    <cfRule type="expression" dxfId="179" priority="1592">
      <formula>($AG23&gt;40)</formula>
    </cfRule>
  </conditionalFormatting>
  <conditionalFormatting sqref="B21">
    <cfRule type="expression" dxfId="178" priority="1598">
      <formula>($AG19&gt;40)</formula>
    </cfRule>
  </conditionalFormatting>
  <conditionalFormatting sqref="B24 B28">
    <cfRule type="expression" dxfId="177" priority="1604">
      <formula>($AG21&gt;40)</formula>
    </cfRule>
  </conditionalFormatting>
  <conditionalFormatting sqref="B25">
    <cfRule type="expression" dxfId="176" priority="1609">
      <formula>($AG20&gt;40)</formula>
    </cfRule>
  </conditionalFormatting>
  <conditionalFormatting sqref="B29">
    <cfRule type="expression" dxfId="175" priority="1614">
      <formula>($AG16&gt;40)</formula>
    </cfRule>
  </conditionalFormatting>
  <conditionalFormatting sqref="B30">
    <cfRule type="expression" dxfId="174" priority="1620">
      <formula>($AG10&gt;40)</formula>
    </cfRule>
  </conditionalFormatting>
  <conditionalFormatting sqref="B33">
    <cfRule type="expression" dxfId="173" priority="1625">
      <formula>($AG8&gt;40)</formula>
    </cfRule>
  </conditionalFormatting>
  <conditionalFormatting sqref="C4 F4 I4 L4 O4 X4 AA4 C6 F6 I6 O6 AA6">
    <cfRule type="cellIs" dxfId="172" priority="5" operator="equal">
      <formula>"Schalke 04"</formula>
    </cfRule>
  </conditionalFormatting>
  <conditionalFormatting sqref="R4 U4 L6 R6 U6 X6">
    <cfRule type="cellIs" dxfId="171" priority="4" operator="equal">
      <formula>"Schalke 04"</formula>
    </cfRule>
  </conditionalFormatting>
  <conditionalFormatting sqref="AG1:AG1048576">
    <cfRule type="top10" dxfId="170" priority="2" rank="3"/>
  </conditionalFormatting>
  <conditionalFormatting sqref="AK6:AK9">
    <cfRule type="top10" dxfId="169" priority="16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6"/>
      <c r="C4" s="16" t="s">
        <v>64</v>
      </c>
      <c r="F4" s="16" t="s">
        <v>67</v>
      </c>
      <c r="I4" s="16" t="s">
        <v>57</v>
      </c>
      <c r="L4" s="16" t="s">
        <v>65</v>
      </c>
      <c r="O4" s="16" t="s">
        <v>93</v>
      </c>
      <c r="R4" s="16" t="s">
        <v>60</v>
      </c>
      <c r="U4" s="16" t="s">
        <v>92</v>
      </c>
      <c r="X4" s="16" t="s">
        <v>91</v>
      </c>
      <c r="AA4" s="16" t="s">
        <v>56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68</v>
      </c>
      <c r="F6" s="16" t="s">
        <v>58</v>
      </c>
      <c r="I6" s="16" t="s">
        <v>61</v>
      </c>
      <c r="L6" s="16" t="s">
        <v>63</v>
      </c>
      <c r="O6" s="16" t="s">
        <v>62</v>
      </c>
      <c r="R6" s="16" t="s">
        <v>11</v>
      </c>
      <c r="U6" s="16" t="s">
        <v>94</v>
      </c>
      <c r="X6" s="16" t="s">
        <v>66</v>
      </c>
      <c r="AA6" s="16" t="s">
        <v>59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95</v>
      </c>
      <c r="E7" s="69" t="s">
        <v>1</v>
      </c>
      <c r="F7" s="68" t="s">
        <v>95</v>
      </c>
      <c r="G7" s="68" t="s">
        <v>95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2</v>
      </c>
      <c r="M7" s="68" t="s">
        <v>12</v>
      </c>
      <c r="N7" s="69" t="s">
        <v>1</v>
      </c>
      <c r="O7" s="68" t="s">
        <v>95</v>
      </c>
      <c r="P7" s="68" t="s">
        <v>12</v>
      </c>
      <c r="Q7" s="69" t="s">
        <v>1</v>
      </c>
      <c r="R7" s="68" t="s">
        <v>95</v>
      </c>
      <c r="S7" s="68" t="s">
        <v>96</v>
      </c>
      <c r="T7" s="69" t="s">
        <v>1</v>
      </c>
      <c r="U7" s="68" t="s">
        <v>96</v>
      </c>
      <c r="V7" s="68" t="s">
        <v>12</v>
      </c>
      <c r="W7" s="69" t="s">
        <v>1</v>
      </c>
      <c r="X7" s="68" t="s">
        <v>12</v>
      </c>
      <c r="Y7" s="68" t="s">
        <v>96</v>
      </c>
      <c r="Z7" s="69" t="s">
        <v>1</v>
      </c>
      <c r="AA7" s="68" t="s">
        <v>96</v>
      </c>
      <c r="AB7" s="68" t="s">
        <v>96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8</v>
      </c>
      <c r="B8" s="20" t="str">
        <f>'1.Spieltag'!B8</f>
        <v>ahaupt1904</v>
      </c>
      <c r="C8" s="17" t="s">
        <v>12</v>
      </c>
      <c r="D8" s="18" t="s">
        <v>95</v>
      </c>
      <c r="E8" s="19">
        <f t="shared" ref="E8:E19" si="1">IF(OR(EXACT($C$7,C8)*(EXACT($D$7,D8)))=TRUE,$AN$9,IF(($D$7-$C$7=D8-C8),$AN$8,IF(OR(EXACT($C$7&gt;$D$7,C8&gt;D8)*EXACT($C$7=$D$7,C8=D8)*EXACT($C$7&lt;$D$7,C8&lt;D8)),$AN$7,0)))</f>
        <v>0</v>
      </c>
      <c r="F8" s="17" t="s">
        <v>95</v>
      </c>
      <c r="G8" s="18" t="s">
        <v>2</v>
      </c>
      <c r="H8" s="19">
        <f t="shared" ref="H8:H19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9" si="3">IF(OR(EXACT($I$7,I8)*(EXACT($J$7,J8)))=TRUE,$AN$9,IF(($J$7-$I$7=J8-I8),$AN$8,IF(OR(EXACT($I$7&gt;$J$7,I8&gt;J8)*EXACT($I$7=$J$7,I8=J8)*EXACT($I$7&lt;$J$7,I8&lt;J8)),$AN$7,0)))</f>
        <v>0</v>
      </c>
      <c r="L8" s="17" t="s">
        <v>95</v>
      </c>
      <c r="M8" s="18" t="s">
        <v>95</v>
      </c>
      <c r="N8" s="19">
        <f t="shared" ref="N8:N19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9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IF(OR(EXACT($R$7,R8)*(EXACT($S$7,S8)))=TRUE,$AN$9,IF(($S$7-$R$7=S8-R8),$AN$8,IF(OR(EXACT($R$7&gt;$S$7,R8&gt;S8)*EXACT($R$7=$S$7,R8=S8)*EXACT($R$7&lt;$S$7,R8&lt;S8)),$AN$7,0)))*4</f>
        <v>0</v>
      </c>
      <c r="U8" s="17" t="s">
        <v>12</v>
      </c>
      <c r="V8" s="18" t="s">
        <v>95</v>
      </c>
      <c r="W8" s="19">
        <f t="shared" ref="W8:W19" si="6">IF(OR(EXACT($U$7,U8)*(EXACT($V$7,V8)))=TRUE,$AN$9,IF(($V$7-$U$7=V8-U8),$AN$8,IF(OR(EXACT($U$7&gt;$V$7,U8&gt;V8)*EXACT($U$7=$V$7,U8=V8)*EXACT($U$7&lt;$V$7,U8&lt;V8)),$AN$7,0)))</f>
        <v>0</v>
      </c>
      <c r="X8" s="17" t="s">
        <v>2</v>
      </c>
      <c r="Y8" s="18" t="s">
        <v>95</v>
      </c>
      <c r="Z8" s="19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7" t="s">
        <v>12</v>
      </c>
      <c r="AB8" s="18" t="s">
        <v>95</v>
      </c>
      <c r="AC8" s="19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5" si="9">E8+H8+K8+N8+Q8+T8+W8+Z8+AC8+AF8</f>
        <v>3</v>
      </c>
      <c r="AH8" s="21">
        <f>'1.Spieltag'!AI8</f>
        <v>26</v>
      </c>
      <c r="AI8" s="23">
        <f t="shared" ref="AI8:AI25" si="10">AG8+AH8</f>
        <v>29</v>
      </c>
      <c r="AJ8" s="24">
        <f t="shared" ref="AJ8:AJ33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96</v>
      </c>
      <c r="M9" s="18" t="s">
        <v>96</v>
      </c>
      <c r="N9" s="19">
        <f t="shared" si="4"/>
        <v>0</v>
      </c>
      <c r="O9" s="17" t="s">
        <v>12</v>
      </c>
      <c r="P9" s="18" t="s">
        <v>95</v>
      </c>
      <c r="Q9" s="19">
        <f t="shared" si="5"/>
        <v>0</v>
      </c>
      <c r="R9" s="17" t="s">
        <v>95</v>
      </c>
      <c r="S9" s="18" t="s">
        <v>2</v>
      </c>
      <c r="T9" s="19">
        <f t="shared" ref="T9:T33" si="12">IF(OR(EXACT($R$7,R9)*(EXACT($S$7,S9)))=TRUE,$AN$9,IF(($S$7-$R$7=S9-R9),$AN$8,IF(OR(EXACT($R$7&gt;$S$7,R9&gt;S9)*EXACT($R$7=$S$7,R9=S9)*EXACT($R$7&lt;$S$7,R9&lt;S9)),$AN$7,0)))*4</f>
        <v>0</v>
      </c>
      <c r="U9" s="17" t="s">
        <v>95</v>
      </c>
      <c r="V9" s="18" t="s">
        <v>12</v>
      </c>
      <c r="W9" s="19" t="str">
        <f t="shared" si="6"/>
        <v>2</v>
      </c>
      <c r="X9" s="17" t="s">
        <v>95</v>
      </c>
      <c r="Y9" s="18" t="s">
        <v>95</v>
      </c>
      <c r="Z9" s="19">
        <f t="shared" si="7"/>
        <v>0</v>
      </c>
      <c r="AA9" s="17" t="s">
        <v>96</v>
      </c>
      <c r="AB9" s="18" t="s">
        <v>2</v>
      </c>
      <c r="AC9" s="19">
        <f t="shared" si="8"/>
        <v>0</v>
      </c>
      <c r="AD9" s="27"/>
      <c r="AE9" s="25"/>
      <c r="AF9" s="19"/>
      <c r="AG9" s="20">
        <f t="shared" si="9"/>
        <v>2</v>
      </c>
      <c r="AH9" s="21">
        <f>'1.Spieltag'!AI9</f>
        <v>24</v>
      </c>
      <c r="AI9" s="23">
        <f t="shared" si="10"/>
        <v>26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>
        <f t="shared" si="1"/>
        <v>0</v>
      </c>
      <c r="F10" s="17" t="s">
        <v>95</v>
      </c>
      <c r="G10" s="18" t="s">
        <v>12</v>
      </c>
      <c r="H10" s="19">
        <f t="shared" si="2"/>
        <v>0</v>
      </c>
      <c r="I10" s="17" t="s">
        <v>12</v>
      </c>
      <c r="J10" s="18" t="s">
        <v>95</v>
      </c>
      <c r="K10" s="19">
        <f t="shared" si="3"/>
        <v>0</v>
      </c>
      <c r="L10" s="17" t="s">
        <v>95</v>
      </c>
      <c r="M10" s="18" t="s">
        <v>12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95</v>
      </c>
      <c r="S10" s="18" t="s">
        <v>12</v>
      </c>
      <c r="T10" s="19">
        <f t="shared" si="12"/>
        <v>0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 t="str">
        <f t="shared" si="7"/>
        <v>2</v>
      </c>
      <c r="AA10" s="17" t="s">
        <v>95</v>
      </c>
      <c r="AB10" s="18" t="s">
        <v>12</v>
      </c>
      <c r="AC10" s="19">
        <f t="shared" si="8"/>
        <v>0</v>
      </c>
      <c r="AD10" s="27"/>
      <c r="AE10" s="25"/>
      <c r="AF10" s="19"/>
      <c r="AG10" s="20">
        <f t="shared" si="9"/>
        <v>2</v>
      </c>
      <c r="AH10" s="21">
        <f>'1.Spieltag'!AI10</f>
        <v>33</v>
      </c>
      <c r="AI10" s="23">
        <f t="shared" si="10"/>
        <v>35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 t="s">
        <v>12</v>
      </c>
      <c r="D11" s="18" t="s">
        <v>95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95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3</v>
      </c>
      <c r="O11" s="17" t="s">
        <v>12</v>
      </c>
      <c r="P11" s="18" t="s">
        <v>12</v>
      </c>
      <c r="Q11" s="19">
        <f t="shared" si="5"/>
        <v>0</v>
      </c>
      <c r="R11" s="17" t="s">
        <v>96</v>
      </c>
      <c r="S11" s="18" t="s">
        <v>12</v>
      </c>
      <c r="T11" s="19">
        <f t="shared" si="12"/>
        <v>0</v>
      </c>
      <c r="U11" s="17" t="s">
        <v>95</v>
      </c>
      <c r="V11" s="18" t="s">
        <v>96</v>
      </c>
      <c r="W11" s="19">
        <f t="shared" si="6"/>
        <v>0</v>
      </c>
      <c r="X11" s="17" t="s">
        <v>96</v>
      </c>
      <c r="Y11" s="18" t="s">
        <v>12</v>
      </c>
      <c r="Z11" s="19">
        <f t="shared" si="7"/>
        <v>0</v>
      </c>
      <c r="AA11" s="17" t="s">
        <v>2</v>
      </c>
      <c r="AB11" s="18" t="s">
        <v>95</v>
      </c>
      <c r="AC11" s="19">
        <f t="shared" si="8"/>
        <v>0</v>
      </c>
      <c r="AD11" s="26"/>
      <c r="AE11" s="25"/>
      <c r="AF11" s="19"/>
      <c r="AG11" s="20">
        <f t="shared" si="9"/>
        <v>3</v>
      </c>
      <c r="AH11" s="21">
        <f>'1.Spieltag'!AI11</f>
        <v>24</v>
      </c>
      <c r="AI11" s="23">
        <f t="shared" si="10"/>
        <v>27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 t="s">
        <v>12</v>
      </c>
      <c r="D12" s="18" t="s">
        <v>12</v>
      </c>
      <c r="E12" s="19">
        <f t="shared" si="1"/>
        <v>0</v>
      </c>
      <c r="F12" s="17" t="s">
        <v>95</v>
      </c>
      <c r="G12" s="18" t="s">
        <v>95</v>
      </c>
      <c r="H12" s="19" t="str">
        <f t="shared" si="2"/>
        <v>5</v>
      </c>
      <c r="I12" s="17" t="s">
        <v>12</v>
      </c>
      <c r="J12" s="18" t="s">
        <v>12</v>
      </c>
      <c r="K12" s="19">
        <f t="shared" si="3"/>
        <v>0</v>
      </c>
      <c r="L12" s="17" t="s">
        <v>2</v>
      </c>
      <c r="M12" s="18" t="s">
        <v>95</v>
      </c>
      <c r="N12" s="19" t="str">
        <f t="shared" si="4"/>
        <v>2</v>
      </c>
      <c r="O12" s="17" t="s">
        <v>95</v>
      </c>
      <c r="P12" s="18" t="s">
        <v>95</v>
      </c>
      <c r="Q12" s="19">
        <f t="shared" si="5"/>
        <v>0</v>
      </c>
      <c r="R12" s="17" t="s">
        <v>95</v>
      </c>
      <c r="S12" s="18" t="s">
        <v>12</v>
      </c>
      <c r="T12" s="19">
        <f t="shared" si="12"/>
        <v>0</v>
      </c>
      <c r="U12" s="17" t="s">
        <v>95</v>
      </c>
      <c r="V12" s="18" t="s">
        <v>95</v>
      </c>
      <c r="W12" s="19">
        <f t="shared" si="6"/>
        <v>0</v>
      </c>
      <c r="X12" s="17" t="s">
        <v>2</v>
      </c>
      <c r="Y12" s="18" t="s">
        <v>95</v>
      </c>
      <c r="Z12" s="19" t="str">
        <f t="shared" si="7"/>
        <v>3</v>
      </c>
      <c r="AA12" s="17" t="s">
        <v>2</v>
      </c>
      <c r="AB12" s="18" t="s">
        <v>95</v>
      </c>
      <c r="AC12" s="19">
        <f t="shared" si="8"/>
        <v>0</v>
      </c>
      <c r="AD12" s="27"/>
      <c r="AE12" s="25"/>
      <c r="AF12" s="19"/>
      <c r="AG12" s="20">
        <f t="shared" si="9"/>
        <v>10</v>
      </c>
      <c r="AH12" s="21">
        <f>'1.Spieltag'!AI12</f>
        <v>15</v>
      </c>
      <c r="AI12" s="23">
        <f t="shared" si="10"/>
        <v>25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95</v>
      </c>
      <c r="D13" s="18" t="s">
        <v>2</v>
      </c>
      <c r="E13" s="19" t="str">
        <f t="shared" si="1"/>
        <v>2</v>
      </c>
      <c r="F13" s="17" t="s">
        <v>96</v>
      </c>
      <c r="G13" s="18" t="s">
        <v>12</v>
      </c>
      <c r="H13" s="19">
        <f t="shared" si="2"/>
        <v>0</v>
      </c>
      <c r="I13" s="17" t="s">
        <v>12</v>
      </c>
      <c r="J13" s="18" t="s">
        <v>95</v>
      </c>
      <c r="K13" s="19">
        <f t="shared" si="3"/>
        <v>0</v>
      </c>
      <c r="L13" s="17" t="s">
        <v>2</v>
      </c>
      <c r="M13" s="18" t="s">
        <v>96</v>
      </c>
      <c r="N13" s="19" t="str">
        <f t="shared" si="4"/>
        <v>2</v>
      </c>
      <c r="O13" s="17" t="s">
        <v>95</v>
      </c>
      <c r="P13" s="18" t="s">
        <v>12</v>
      </c>
      <c r="Q13" s="19" t="str">
        <f t="shared" si="5"/>
        <v>5</v>
      </c>
      <c r="R13" s="17" t="s">
        <v>96</v>
      </c>
      <c r="S13" s="18" t="s">
        <v>12</v>
      </c>
      <c r="T13" s="19">
        <f t="shared" si="12"/>
        <v>0</v>
      </c>
      <c r="U13" s="17" t="s">
        <v>12</v>
      </c>
      <c r="V13" s="18" t="s">
        <v>12</v>
      </c>
      <c r="W13" s="19">
        <f t="shared" si="6"/>
        <v>0</v>
      </c>
      <c r="X13" s="17" t="s">
        <v>96</v>
      </c>
      <c r="Y13" s="18" t="s">
        <v>96</v>
      </c>
      <c r="Z13" s="19">
        <f t="shared" si="7"/>
        <v>0</v>
      </c>
      <c r="AA13" s="17" t="s">
        <v>97</v>
      </c>
      <c r="AB13" s="18" t="s">
        <v>95</v>
      </c>
      <c r="AC13" s="19">
        <f t="shared" si="8"/>
        <v>0</v>
      </c>
      <c r="AD13" s="27"/>
      <c r="AE13" s="25"/>
      <c r="AF13" s="19"/>
      <c r="AG13" s="20">
        <f t="shared" si="9"/>
        <v>9</v>
      </c>
      <c r="AH13" s="21">
        <f>'1.Spieltag'!AI13</f>
        <v>15</v>
      </c>
      <c r="AI13" s="23">
        <f t="shared" si="10"/>
        <v>24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 t="s">
        <v>95</v>
      </c>
      <c r="D14" s="18" t="s">
        <v>96</v>
      </c>
      <c r="E14" s="19">
        <f t="shared" si="1"/>
        <v>0</v>
      </c>
      <c r="F14" s="17" t="s">
        <v>96</v>
      </c>
      <c r="G14" s="18" t="s">
        <v>95</v>
      </c>
      <c r="H14" s="19">
        <f t="shared" si="2"/>
        <v>0</v>
      </c>
      <c r="I14" s="17" t="s">
        <v>12</v>
      </c>
      <c r="J14" s="18" t="s">
        <v>95</v>
      </c>
      <c r="K14" s="19">
        <f t="shared" si="3"/>
        <v>0</v>
      </c>
      <c r="L14" s="17" t="s">
        <v>12</v>
      </c>
      <c r="M14" s="18" t="s">
        <v>12</v>
      </c>
      <c r="N14" s="19">
        <f t="shared" si="4"/>
        <v>0</v>
      </c>
      <c r="O14" s="17" t="s">
        <v>95</v>
      </c>
      <c r="P14" s="18" t="s">
        <v>96</v>
      </c>
      <c r="Q14" s="19">
        <f t="shared" si="5"/>
        <v>0</v>
      </c>
      <c r="R14" s="17" t="s">
        <v>95</v>
      </c>
      <c r="S14" s="18" t="s">
        <v>12</v>
      </c>
      <c r="T14" s="19">
        <f t="shared" si="12"/>
        <v>0</v>
      </c>
      <c r="U14" s="17" t="s">
        <v>95</v>
      </c>
      <c r="V14" s="18" t="s">
        <v>95</v>
      </c>
      <c r="W14" s="19">
        <f t="shared" si="6"/>
        <v>0</v>
      </c>
      <c r="X14" s="17" t="s">
        <v>96</v>
      </c>
      <c r="Y14" s="18" t="s">
        <v>95</v>
      </c>
      <c r="Z14" s="19">
        <f t="shared" si="7"/>
        <v>0</v>
      </c>
      <c r="AA14" s="17" t="s">
        <v>95</v>
      </c>
      <c r="AB14" s="18" t="s">
        <v>96</v>
      </c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'1.Spieltag'!AI14</f>
        <v>27</v>
      </c>
      <c r="AI14" s="23">
        <f t="shared" si="10"/>
        <v>27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95</v>
      </c>
      <c r="D15" s="18" t="s">
        <v>2</v>
      </c>
      <c r="E15" s="19" t="str">
        <f t="shared" si="1"/>
        <v>2</v>
      </c>
      <c r="F15" s="17" t="s">
        <v>95</v>
      </c>
      <c r="G15" s="18" t="s">
        <v>12</v>
      </c>
      <c r="H15" s="19">
        <f t="shared" si="2"/>
        <v>0</v>
      </c>
      <c r="I15" s="17" t="s">
        <v>95</v>
      </c>
      <c r="J15" s="18" t="s">
        <v>12</v>
      </c>
      <c r="K15" s="19" t="str">
        <f t="shared" si="3"/>
        <v>2</v>
      </c>
      <c r="L15" s="17" t="s">
        <v>12</v>
      </c>
      <c r="M15" s="18" t="s">
        <v>95</v>
      </c>
      <c r="N15" s="19" t="str">
        <f t="shared" si="4"/>
        <v>3</v>
      </c>
      <c r="O15" s="17" t="s">
        <v>12</v>
      </c>
      <c r="P15" s="18" t="s">
        <v>96</v>
      </c>
      <c r="Q15" s="19">
        <f t="shared" si="5"/>
        <v>0</v>
      </c>
      <c r="R15" s="17" t="s">
        <v>95</v>
      </c>
      <c r="S15" s="18" t="s">
        <v>12</v>
      </c>
      <c r="T15" s="19">
        <f t="shared" si="12"/>
        <v>0</v>
      </c>
      <c r="U15" s="17" t="s">
        <v>95</v>
      </c>
      <c r="V15" s="18" t="s">
        <v>2</v>
      </c>
      <c r="W15" s="19" t="str">
        <f t="shared" si="6"/>
        <v>3</v>
      </c>
      <c r="X15" s="17" t="s">
        <v>95</v>
      </c>
      <c r="Y15" s="18" t="s">
        <v>12</v>
      </c>
      <c r="Z15" s="19">
        <f t="shared" si="7"/>
        <v>0</v>
      </c>
      <c r="AA15" s="17" t="s">
        <v>12</v>
      </c>
      <c r="AB15" s="18" t="s">
        <v>95</v>
      </c>
      <c r="AC15" s="19">
        <f t="shared" si="8"/>
        <v>0</v>
      </c>
      <c r="AD15" s="27"/>
      <c r="AE15" s="25"/>
      <c r="AF15" s="19"/>
      <c r="AG15" s="20">
        <f t="shared" si="9"/>
        <v>10</v>
      </c>
      <c r="AH15" s="21">
        <f>'1.Spieltag'!AI15</f>
        <v>34</v>
      </c>
      <c r="AI15" s="23">
        <f t="shared" si="10"/>
        <v>44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95</v>
      </c>
      <c r="G16" s="18" t="s">
        <v>12</v>
      </c>
      <c r="H16" s="19">
        <f t="shared" si="2"/>
        <v>0</v>
      </c>
      <c r="I16" s="17" t="s">
        <v>95</v>
      </c>
      <c r="J16" s="18" t="s">
        <v>2</v>
      </c>
      <c r="K16" s="19" t="str">
        <f t="shared" si="3"/>
        <v>3</v>
      </c>
      <c r="L16" s="17" t="s">
        <v>12</v>
      </c>
      <c r="M16" s="18" t="s">
        <v>95</v>
      </c>
      <c r="N16" s="19" t="str">
        <f t="shared" si="4"/>
        <v>3</v>
      </c>
      <c r="O16" s="17" t="s">
        <v>95</v>
      </c>
      <c r="P16" s="18" t="s">
        <v>95</v>
      </c>
      <c r="Q16" s="19">
        <f t="shared" si="5"/>
        <v>0</v>
      </c>
      <c r="R16" s="17" t="s">
        <v>95</v>
      </c>
      <c r="S16" s="18" t="s">
        <v>2</v>
      </c>
      <c r="T16" s="19">
        <f t="shared" si="12"/>
        <v>0</v>
      </c>
      <c r="U16" s="17" t="s">
        <v>95</v>
      </c>
      <c r="V16" s="18" t="s">
        <v>95</v>
      </c>
      <c r="W16" s="19">
        <f t="shared" si="6"/>
        <v>0</v>
      </c>
      <c r="X16" s="17" t="s">
        <v>12</v>
      </c>
      <c r="Y16" s="18" t="s">
        <v>95</v>
      </c>
      <c r="Z16" s="19" t="str">
        <f t="shared" si="7"/>
        <v>2</v>
      </c>
      <c r="AA16" s="17" t="s">
        <v>95</v>
      </c>
      <c r="AB16" s="18" t="s">
        <v>95</v>
      </c>
      <c r="AC16" s="19" t="str">
        <f t="shared" si="8"/>
        <v>3</v>
      </c>
      <c r="AD16" s="27"/>
      <c r="AE16" s="25"/>
      <c r="AF16" s="19"/>
      <c r="AG16" s="20">
        <f>E16+K16+Q16+T16+N16+H16+W16+Z16+AC16+AF16</f>
        <v>11</v>
      </c>
      <c r="AH16" s="21">
        <f>'1.Spieltag'!AI16</f>
        <v>15</v>
      </c>
      <c r="AI16" s="23">
        <f t="shared" si="10"/>
        <v>26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 t="s">
        <v>12</v>
      </c>
      <c r="D17" s="18" t="s">
        <v>95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95</v>
      </c>
      <c r="K17" s="19">
        <f t="shared" si="3"/>
        <v>0</v>
      </c>
      <c r="L17" s="17" t="s">
        <v>2</v>
      </c>
      <c r="M17" s="18" t="s">
        <v>95</v>
      </c>
      <c r="N17" s="19" t="str">
        <f t="shared" si="4"/>
        <v>2</v>
      </c>
      <c r="O17" s="17" t="s">
        <v>12</v>
      </c>
      <c r="P17" s="18" t="s">
        <v>12</v>
      </c>
      <c r="Q17" s="19">
        <f t="shared" si="5"/>
        <v>0</v>
      </c>
      <c r="R17" s="17" t="s">
        <v>12</v>
      </c>
      <c r="S17" s="18" t="s">
        <v>12</v>
      </c>
      <c r="T17" s="19">
        <f t="shared" si="12"/>
        <v>0</v>
      </c>
      <c r="U17" s="17" t="s">
        <v>12</v>
      </c>
      <c r="V17" s="18" t="s">
        <v>95</v>
      </c>
      <c r="W17" s="19">
        <f t="shared" si="6"/>
        <v>0</v>
      </c>
      <c r="X17" s="17" t="s">
        <v>2</v>
      </c>
      <c r="Y17" s="18" t="s">
        <v>95</v>
      </c>
      <c r="Z17" s="19" t="str">
        <f t="shared" si="7"/>
        <v>3</v>
      </c>
      <c r="AA17" s="17" t="s">
        <v>2</v>
      </c>
      <c r="AB17" s="18" t="s">
        <v>95</v>
      </c>
      <c r="AC17" s="19">
        <f t="shared" si="8"/>
        <v>0</v>
      </c>
      <c r="AD17" s="27"/>
      <c r="AE17" s="25"/>
      <c r="AF17" s="19"/>
      <c r="AG17" s="20">
        <f t="shared" ref="AG17:AG23" si="13">E17+H17+K17+N17+Q17+T17+W17+Z17+AC17+AF17</f>
        <v>5</v>
      </c>
      <c r="AH17" s="21">
        <f>'1.Spieltag'!AI17</f>
        <v>3</v>
      </c>
      <c r="AI17" s="23">
        <f t="shared" si="10"/>
        <v>8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12</v>
      </c>
      <c r="D18" s="18" t="s">
        <v>95</v>
      </c>
      <c r="E18" s="19">
        <f t="shared" si="1"/>
        <v>0</v>
      </c>
      <c r="F18" s="17" t="s">
        <v>12</v>
      </c>
      <c r="G18" s="18" t="s">
        <v>95</v>
      </c>
      <c r="H18" s="19">
        <f t="shared" si="2"/>
        <v>0</v>
      </c>
      <c r="I18" s="17" t="s">
        <v>95</v>
      </c>
      <c r="J18" s="18" t="s">
        <v>95</v>
      </c>
      <c r="K18" s="19">
        <f t="shared" si="3"/>
        <v>0</v>
      </c>
      <c r="L18" s="17" t="s">
        <v>12</v>
      </c>
      <c r="M18" s="18" t="s">
        <v>96</v>
      </c>
      <c r="N18" s="19" t="str">
        <f t="shared" si="4"/>
        <v>2</v>
      </c>
      <c r="O18" s="17" t="s">
        <v>96</v>
      </c>
      <c r="P18" s="18" t="s">
        <v>95</v>
      </c>
      <c r="Q18" s="19" t="str">
        <f t="shared" si="5"/>
        <v>3</v>
      </c>
      <c r="R18" s="17" t="s">
        <v>96</v>
      </c>
      <c r="S18" s="18" t="s">
        <v>12</v>
      </c>
      <c r="T18" s="19">
        <f t="shared" si="12"/>
        <v>0</v>
      </c>
      <c r="U18" s="17" t="s">
        <v>95</v>
      </c>
      <c r="V18" s="18" t="s">
        <v>2</v>
      </c>
      <c r="W18" s="19" t="str">
        <f t="shared" si="6"/>
        <v>3</v>
      </c>
      <c r="X18" s="17" t="s">
        <v>2</v>
      </c>
      <c r="Y18" s="18" t="s">
        <v>96</v>
      </c>
      <c r="Z18" s="19" t="str">
        <f t="shared" si="7"/>
        <v>2</v>
      </c>
      <c r="AA18" s="17" t="s">
        <v>2</v>
      </c>
      <c r="AB18" s="18" t="s">
        <v>12</v>
      </c>
      <c r="AC18" s="19">
        <f t="shared" si="8"/>
        <v>0</v>
      </c>
      <c r="AD18" s="27"/>
      <c r="AE18" s="25"/>
      <c r="AF18" s="19"/>
      <c r="AG18" s="20">
        <f t="shared" si="13"/>
        <v>10</v>
      </c>
      <c r="AH18" s="21">
        <f>'1.Spieltag'!AI18</f>
        <v>18</v>
      </c>
      <c r="AI18" s="23">
        <f t="shared" si="10"/>
        <v>28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 t="s">
        <v>2</v>
      </c>
      <c r="D19" s="18" t="s">
        <v>95</v>
      </c>
      <c r="E19" s="19">
        <f t="shared" si="1"/>
        <v>0</v>
      </c>
      <c r="F19" s="17" t="s">
        <v>96</v>
      </c>
      <c r="G19" s="18" t="s">
        <v>12</v>
      </c>
      <c r="H19" s="19">
        <f t="shared" si="2"/>
        <v>0</v>
      </c>
      <c r="I19" s="17" t="s">
        <v>12</v>
      </c>
      <c r="J19" s="18" t="s">
        <v>95</v>
      </c>
      <c r="K19" s="19">
        <f t="shared" si="3"/>
        <v>0</v>
      </c>
      <c r="L19" s="17" t="s">
        <v>12</v>
      </c>
      <c r="M19" s="18" t="s">
        <v>95</v>
      </c>
      <c r="N19" s="19" t="str">
        <f t="shared" si="4"/>
        <v>3</v>
      </c>
      <c r="O19" s="17" t="s">
        <v>95</v>
      </c>
      <c r="P19" s="18" t="s">
        <v>12</v>
      </c>
      <c r="Q19" s="19" t="str">
        <f t="shared" si="5"/>
        <v>5</v>
      </c>
      <c r="R19" s="17" t="s">
        <v>95</v>
      </c>
      <c r="S19" s="18" t="s">
        <v>12</v>
      </c>
      <c r="T19" s="19">
        <f t="shared" si="12"/>
        <v>0</v>
      </c>
      <c r="U19" s="17" t="s">
        <v>12</v>
      </c>
      <c r="V19" s="18" t="s">
        <v>95</v>
      </c>
      <c r="W19" s="19">
        <f t="shared" si="6"/>
        <v>0</v>
      </c>
      <c r="X19" s="17" t="s">
        <v>12</v>
      </c>
      <c r="Y19" s="18" t="s">
        <v>95</v>
      </c>
      <c r="Z19" s="19" t="str">
        <f t="shared" si="7"/>
        <v>2</v>
      </c>
      <c r="AA19" s="17" t="s">
        <v>12</v>
      </c>
      <c r="AB19" s="18" t="s">
        <v>95</v>
      </c>
      <c r="AC19" s="19">
        <f t="shared" si="8"/>
        <v>0</v>
      </c>
      <c r="AD19" s="27"/>
      <c r="AE19" s="25"/>
      <c r="AF19" s="19"/>
      <c r="AG19" s="20">
        <f>E19+H19+K19+N19+Q19+T19+W19+Z19+AC19+AF19</f>
        <v>10</v>
      </c>
      <c r="AH19" s="21">
        <f>'1.Spieltag'!AI19</f>
        <v>17</v>
      </c>
      <c r="AI19" s="23">
        <f t="shared" si="10"/>
        <v>27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7" t="s">
        <v>95</v>
      </c>
      <c r="G20" s="18" t="s">
        <v>96</v>
      </c>
      <c r="H20" s="19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7" t="s">
        <v>2</v>
      </c>
      <c r="J20" s="18" t="s">
        <v>95</v>
      </c>
      <c r="K20" s="19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7" t="s">
        <v>2</v>
      </c>
      <c r="M20" s="18" t="s">
        <v>12</v>
      </c>
      <c r="N20" s="19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7" t="s">
        <v>95</v>
      </c>
      <c r="P20" s="18" t="s">
        <v>95</v>
      </c>
      <c r="Q20" s="19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7" t="s">
        <v>95</v>
      </c>
      <c r="S20" s="18" t="s">
        <v>12</v>
      </c>
      <c r="T20" s="19">
        <f t="shared" si="12"/>
        <v>0</v>
      </c>
      <c r="U20" s="17" t="s">
        <v>12</v>
      </c>
      <c r="V20" s="18" t="s">
        <v>95</v>
      </c>
      <c r="W20" s="19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7" t="s">
        <v>2</v>
      </c>
      <c r="Y20" s="18" t="s">
        <v>12</v>
      </c>
      <c r="Z20" s="19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7" t="s">
        <v>12</v>
      </c>
      <c r="AB20" s="18" t="s">
        <v>95</v>
      </c>
      <c r="AC20" s="19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7"/>
      <c r="AE20" s="25"/>
      <c r="AF20" s="19"/>
      <c r="AG20" s="20">
        <f>E20+H20+K20+N20+Q20+T20+W20+Z20+AC20+AF20</f>
        <v>7</v>
      </c>
      <c r="AH20" s="21">
        <f>'1.Spieltag'!AI20</f>
        <v>31</v>
      </c>
      <c r="AI20" s="23">
        <f t="shared" si="10"/>
        <v>38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 t="s">
        <v>12</v>
      </c>
      <c r="D21" s="18" t="s">
        <v>95</v>
      </c>
      <c r="E21" s="19">
        <f t="shared" si="14"/>
        <v>0</v>
      </c>
      <c r="F21" s="17" t="s">
        <v>95</v>
      </c>
      <c r="G21" s="18" t="s">
        <v>95</v>
      </c>
      <c r="H21" s="19" t="str">
        <f t="shared" si="15"/>
        <v>5</v>
      </c>
      <c r="I21" s="17" t="s">
        <v>12</v>
      </c>
      <c r="J21" s="18" t="s">
        <v>12</v>
      </c>
      <c r="K21" s="19">
        <f t="shared" si="16"/>
        <v>0</v>
      </c>
      <c r="L21" s="17" t="s">
        <v>95</v>
      </c>
      <c r="M21" s="18" t="s">
        <v>95</v>
      </c>
      <c r="N21" s="19">
        <f t="shared" si="17"/>
        <v>0</v>
      </c>
      <c r="O21" s="17" t="s">
        <v>12</v>
      </c>
      <c r="P21" s="18" t="s">
        <v>95</v>
      </c>
      <c r="Q21" s="19">
        <f t="shared" si="18"/>
        <v>0</v>
      </c>
      <c r="R21" s="17" t="s">
        <v>95</v>
      </c>
      <c r="S21" s="18" t="s">
        <v>12</v>
      </c>
      <c r="T21" s="19">
        <f t="shared" si="12"/>
        <v>0</v>
      </c>
      <c r="U21" s="17" t="s">
        <v>95</v>
      </c>
      <c r="V21" s="18" t="s">
        <v>2</v>
      </c>
      <c r="W21" s="19" t="str">
        <f t="shared" si="19"/>
        <v>3</v>
      </c>
      <c r="X21" s="17" t="s">
        <v>12</v>
      </c>
      <c r="Y21" s="18" t="s">
        <v>12</v>
      </c>
      <c r="Z21" s="19">
        <f t="shared" si="20"/>
        <v>0</v>
      </c>
      <c r="AA21" s="17" t="s">
        <v>95</v>
      </c>
      <c r="AB21" s="18" t="s">
        <v>12</v>
      </c>
      <c r="AC21" s="19">
        <f t="shared" si="21"/>
        <v>0</v>
      </c>
      <c r="AD21" s="27"/>
      <c r="AE21" s="25"/>
      <c r="AF21" s="19"/>
      <c r="AG21" s="20">
        <f t="shared" si="13"/>
        <v>8</v>
      </c>
      <c r="AH21" s="21">
        <f>'1.Spieltag'!AI21</f>
        <v>16</v>
      </c>
      <c r="AI21" s="23">
        <f t="shared" si="10"/>
        <v>24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 t="s">
        <v>12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96</v>
      </c>
      <c r="G22" s="18" t="s">
        <v>12</v>
      </c>
      <c r="H22" s="19">
        <f>IF(OR(EXACT($F$7,F22)*(EXACT($G$7,G22)))=TRUE,$AN$9,IF(($G$7-$F$7=G22-F22),$AN$8,IF(OR(EXACT($F$7&gt;$G$7,F22&gt;G22)*EXACT($F$7=$G$7,F22=G22)*EXACT($F$7&lt;$G$7,F22&lt;G22)),$AN$7,0)))</f>
        <v>0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95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3</v>
      </c>
      <c r="O22" s="17" t="s">
        <v>12</v>
      </c>
      <c r="P22" s="18" t="s">
        <v>96</v>
      </c>
      <c r="Q22" s="19">
        <f>IF(OR(EXACT($O$7,O22)*(EXACT($P$7,P22)))=TRUE,$AN$9,IF(($P$7-$O$7=P22-O22),$AN$8,IF(OR(EXACT($O$7&gt;$P$7,O22&gt;P22)*EXACT($O$7=$P$7,O22=P22)*EXACT($O$7&lt;$P$7,O22&lt;P22)),$AN$7,0)))</f>
        <v>0</v>
      </c>
      <c r="R22" s="17" t="s">
        <v>96</v>
      </c>
      <c r="S22" s="18" t="s">
        <v>12</v>
      </c>
      <c r="T22" s="19">
        <f t="shared" si="12"/>
        <v>0</v>
      </c>
      <c r="U22" s="17" t="s">
        <v>95</v>
      </c>
      <c r="V22" s="18" t="s">
        <v>95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 t="str">
        <f>IF(OR(EXACT($X$7,X22)*(EXACT($Y$7,Y22)))=TRUE,$AN$9,IF(($Y$7-$X$7=Y22-X22),$AN$8,IF(OR(EXACT($X$7&gt;$Y$7,X22&gt;Y22)*EXACT($X$7=$Y$7,X22=Y22)*EXACT($X$7&lt;$Y$7,X22&lt;Y22)),$AN$7,0)))</f>
        <v>2</v>
      </c>
      <c r="AA22" s="17" t="s">
        <v>12</v>
      </c>
      <c r="AB22" s="18" t="s">
        <v>95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 t="shared" si="13"/>
        <v>5</v>
      </c>
      <c r="AH22" s="21">
        <f>'1.Spieltag'!AI22</f>
        <v>17</v>
      </c>
      <c r="AI22" s="23">
        <f t="shared" si="10"/>
        <v>22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si="13"/>
        <v>0</v>
      </c>
      <c r="AH23" s="21">
        <f>'1.Spieltag'!AI23</f>
        <v>11</v>
      </c>
      <c r="AI23" s="23">
        <f t="shared" si="10"/>
        <v>11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ref="A24" si="22">AJ24</f>
        <v>5</v>
      </c>
      <c r="B24" s="20" t="str">
        <f>'1.Spieltag'!B24</f>
        <v>Reinhold</v>
      </c>
      <c r="C24" s="17" t="s">
        <v>95</v>
      </c>
      <c r="D24" s="18" t="s">
        <v>12</v>
      </c>
      <c r="E24" s="19" t="str">
        <f>IF(OR(EXACT($C$7,C24)*(EXACT($D$7,D24)))=TRUE,$AN$9,IF(($D$7-$C$7=D24-C24),$AN$8,IF(OR(EXACT($C$7&gt;$D$7,C24&gt;D24)*EXACT($C$7=$D$7,C24=D24)*EXACT($C$7&lt;$D$7,C24&lt;D24)),$AN$7,0)))</f>
        <v>3</v>
      </c>
      <c r="F24" s="17" t="s">
        <v>12</v>
      </c>
      <c r="G24" s="18" t="s">
        <v>12</v>
      </c>
      <c r="H24" s="19" t="str">
        <f>IF(OR(EXACT($F$7,F24)*(EXACT($G$7,G24)))=TRUE,$AN$9,IF(($G$7-$F$7=G24-F24),$AN$8,IF(OR(EXACT($F$7&gt;$G$7,F24&gt;G24)*EXACT($F$7=$G$7,F24=G24)*EXACT($F$7&lt;$G$7,F24&lt;G24)),$AN$7,0)))</f>
        <v>3</v>
      </c>
      <c r="I24" s="17" t="s">
        <v>95</v>
      </c>
      <c r="J24" s="18" t="s">
        <v>12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95</v>
      </c>
      <c r="N24" s="19" t="str">
        <f>IF(OR(EXACT($L$7,L24)*(EXACT($M$7,M24)))=TRUE,$AN$9,IF(($M$7-$L$7=M24-L24),$AN$8,IF(OR(EXACT($L$7&gt;$M$7,L24&gt;M24)*EXACT($L$7=$M$7,L24=M24)*EXACT($L$7&lt;$M$7,L24&lt;M24)),$AN$7,0)))</f>
        <v>3</v>
      </c>
      <c r="O24" s="17" t="s">
        <v>95</v>
      </c>
      <c r="P24" s="18" t="s">
        <v>2</v>
      </c>
      <c r="Q24" s="19" t="str">
        <f>IF(OR(EXACT($O$7,O24)*(EXACT($P$7,P24)))=TRUE,$AN$9,IF(($P$7-$O$7=P24-O24),$AN$8,IF(OR(EXACT($O$7&gt;$P$7,O24&gt;P24)*EXACT($O$7=$P$7,O24=P24)*EXACT($O$7&lt;$P$7,O24&lt;P24)),$AN$7,0)))</f>
        <v>2</v>
      </c>
      <c r="R24" s="17" t="s">
        <v>95</v>
      </c>
      <c r="S24" s="18" t="s">
        <v>2</v>
      </c>
      <c r="T24" s="19">
        <f t="shared" si="12"/>
        <v>0</v>
      </c>
      <c r="U24" s="17" t="s">
        <v>12</v>
      </c>
      <c r="V24" s="18" t="s">
        <v>12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12</v>
      </c>
      <c r="Y24" s="18" t="s">
        <v>95</v>
      </c>
      <c r="Z24" s="19" t="str">
        <f>IF(OR(EXACT($X$7,X24)*(EXACT($Y$7,Y24)))=TRUE,$AN$9,IF(($Y$7-$X$7=Y24-X24),$AN$8,IF(OR(EXACT($X$7&gt;$Y$7,X24&gt;Y24)*EXACT($X$7=$Y$7,X24=Y24)*EXACT($X$7&lt;$Y$7,X24&lt;Y24)),$AN$7,0)))</f>
        <v>2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:AG25" si="23">E24+H24+K24+N24+Q24+T24+W24+Z24+AC24+AF24</f>
        <v>15</v>
      </c>
      <c r="AH24" s="21">
        <f>'1.Spieltag'!AI24</f>
        <v>21</v>
      </c>
      <c r="AI24" s="23">
        <f t="shared" si="10"/>
        <v>36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24">AJ25</f>
        <v>2</v>
      </c>
      <c r="B25" s="20" t="str">
        <f>'1.Spieltag'!B25</f>
        <v>ReneMause</v>
      </c>
      <c r="C25" s="17" t="s">
        <v>12</v>
      </c>
      <c r="D25" s="18" t="s">
        <v>95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 t="str">
        <f>IF(OR(EXACT($F$7,F25)*(EXACT($G$7,G25)))=TRUE,$AN$9,IF(($G$7-$F$7=G25-F25),$AN$8,IF(OR(EXACT($F$7&gt;$G$7,F25&gt;G25)*EXACT($F$7=$G$7,F25=G25)*EXACT($F$7&lt;$G$7,F25&lt;G25)),$AN$7,0)))</f>
        <v>5</v>
      </c>
      <c r="I25" s="17" t="s">
        <v>2</v>
      </c>
      <c r="J25" s="18" t="s">
        <v>95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12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95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96</v>
      </c>
      <c r="S25" s="18" t="s">
        <v>95</v>
      </c>
      <c r="T25" s="19">
        <f t="shared" si="12"/>
        <v>0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12</v>
      </c>
      <c r="Y25" s="18" t="s">
        <v>96</v>
      </c>
      <c r="Z25" s="19" t="str">
        <f>IF(OR(EXACT($X$7,X25)*(EXACT($Y$7,Y25)))=TRUE,$AN$9,IF(($Y$7-$X$7=Y25-X25),$AN$8,IF(OR(EXACT($X$7&gt;$Y$7,X25&gt;Y25)*EXACT($X$7=$Y$7,X25=Y25)*EXACT($X$7&lt;$Y$7,X25&lt;Y25)),$AN$7,0)))</f>
        <v>5</v>
      </c>
      <c r="AA25" s="17" t="s">
        <v>2</v>
      </c>
      <c r="AB25" s="18" t="s">
        <v>12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si="23"/>
        <v>10</v>
      </c>
      <c r="AH25" s="21">
        <f>'1.Spieltag'!AI25</f>
        <v>29</v>
      </c>
      <c r="AI25" s="23">
        <f t="shared" si="10"/>
        <v>39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24"/>
        <v>8</v>
      </c>
      <c r="B26" s="20" t="str">
        <f>'1.Spieltag'!B26</f>
        <v>Ricardo04</v>
      </c>
      <c r="C26" s="17" t="s">
        <v>95</v>
      </c>
      <c r="D26" s="18" t="s">
        <v>12</v>
      </c>
      <c r="E26" s="19" t="str">
        <f>IF(OR(EXACT($C$7,C26)*(EXACT($D$7,D26)))=TRUE,$AN$9,IF(($D$7-$C$7=D26-C26),$AN$8,IF(OR(EXACT($C$7&gt;$D$7,C26&gt;D26)*EXACT($C$7=$D$7,C26=D26)*EXACT($C$7&lt;$D$7,C26&lt;D26)),$AN$7,0)))</f>
        <v>3</v>
      </c>
      <c r="F26" s="17" t="s">
        <v>95</v>
      </c>
      <c r="G26" s="18" t="s">
        <v>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12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2</v>
      </c>
      <c r="M26" s="18" t="s">
        <v>95</v>
      </c>
      <c r="N26" s="19" t="str">
        <f>IF(OR(EXACT($L$7,L26)*(EXACT($M$7,M26)))=TRUE,$AN$9,IF(($M$7-$L$7=M26-L26),$AN$8,IF(OR(EXACT($L$7&gt;$M$7,L26&gt;M26)*EXACT($L$7=$M$7,L26=M26)*EXACT($L$7&lt;$M$7,L26&lt;M26)),$AN$7,0)))</f>
        <v>2</v>
      </c>
      <c r="O26" s="17" t="s">
        <v>95</v>
      </c>
      <c r="P26" s="18" t="s">
        <v>12</v>
      </c>
      <c r="Q26" s="19" t="str">
        <f>IF(OR(EXACT($O$7,O26)*(EXACT($P$7,P26)))=TRUE,$AN$9,IF(($P$7-$O$7=P26-O26),$AN$8,IF(OR(EXACT($O$7&gt;$P$7,O26&gt;P26)*EXACT($O$7=$P$7,O26=P26)*EXACT($O$7&lt;$P$7,O26&lt;P26)),$AN$7,0)))</f>
        <v>5</v>
      </c>
      <c r="R26" s="17" t="s">
        <v>96</v>
      </c>
      <c r="S26" s="18" t="s">
        <v>12</v>
      </c>
      <c r="T26" s="19">
        <f t="shared" si="12"/>
        <v>0</v>
      </c>
      <c r="U26" s="17" t="s">
        <v>95</v>
      </c>
      <c r="V26" s="18" t="s">
        <v>12</v>
      </c>
      <c r="W26" s="19" t="str">
        <f>IF(OR(EXACT($U$7,U26)*(EXACT($V$7,V26)))=TRUE,$AN$9,IF(($V$7-$U$7=V26-U26),$AN$8,IF(OR(EXACT($U$7&gt;$V$7,U26&gt;V26)*EXACT($U$7=$V$7,U26=V26)*EXACT($U$7&lt;$V$7,U26&lt;V26)),$AN$7,0)))</f>
        <v>2</v>
      </c>
      <c r="X26" s="17" t="s">
        <v>12</v>
      </c>
      <c r="Y26" s="18" t="s">
        <v>95</v>
      </c>
      <c r="Z26" s="19" t="str">
        <f>IF(OR(EXACT($X$7,X26)*(EXACT($Y$7,Y26)))=TRUE,$AN$9,IF(($Y$7-$X$7=Y26-X26),$AN$8,IF(OR(EXACT($X$7&gt;$Y$7,X26&gt;Y26)*EXACT($X$7=$Y$7,X26=Y26)*EXACT($X$7&lt;$Y$7,X26&lt;Y26)),$AN$7,0)))</f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ref="AG26" si="25">E26+H26+K26+N26+Q26+T26+W26+Z26+AC26+AF26</f>
        <v>14</v>
      </c>
      <c r="AH26" s="21">
        <f>'1.Spieltag'!AI26</f>
        <v>15</v>
      </c>
      <c r="AI26" s="23">
        <f t="shared" ref="AI26" si="26">AG26+AH26</f>
        <v>29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27">AJ27</f>
        <v>24</v>
      </c>
      <c r="B27" s="20" t="str">
        <f>'1.Spieltag'!B27</f>
        <v>Schalt04</v>
      </c>
      <c r="C27" s="17" t="s">
        <v>12</v>
      </c>
      <c r="D27" s="18" t="s">
        <v>95</v>
      </c>
      <c r="E27" s="19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96</v>
      </c>
      <c r="K27" s="19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95</v>
      </c>
      <c r="Q27" s="19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12</v>
      </c>
      <c r="T27" s="19">
        <f t="shared" si="12"/>
        <v>0</v>
      </c>
      <c r="U27" s="17" t="s">
        <v>95</v>
      </c>
      <c r="V27" s="18" t="s">
        <v>95</v>
      </c>
      <c r="W27" s="19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7" t="s">
        <v>12</v>
      </c>
      <c r="AB27" s="18" t="s">
        <v>95</v>
      </c>
      <c r="AC27" s="19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6">E27+H27+K27+N27+Q27+T27+W27+Z27+AC27+AF27</f>
        <v>2</v>
      </c>
      <c r="AH27" s="21">
        <f>'1.Spieltag'!AI27</f>
        <v>11</v>
      </c>
      <c r="AI27" s="23">
        <f t="shared" ref="AI27:AI33" si="37">AG27+AH27</f>
        <v>13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27"/>
        <v>10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8"/>
        <v>0</v>
      </c>
      <c r="F28" s="17" t="s">
        <v>95</v>
      </c>
      <c r="G28" s="18" t="s">
        <v>95</v>
      </c>
      <c r="H28" s="19" t="str">
        <f t="shared" si="29"/>
        <v>5</v>
      </c>
      <c r="I28" s="17" t="s">
        <v>95</v>
      </c>
      <c r="J28" s="18" t="s">
        <v>96</v>
      </c>
      <c r="K28" s="19">
        <f t="shared" si="30"/>
        <v>0</v>
      </c>
      <c r="L28" s="17" t="s">
        <v>12</v>
      </c>
      <c r="M28" s="18" t="s">
        <v>95</v>
      </c>
      <c r="N28" s="19" t="str">
        <f t="shared" si="31"/>
        <v>3</v>
      </c>
      <c r="O28" s="17" t="s">
        <v>96</v>
      </c>
      <c r="P28" s="18" t="s">
        <v>12</v>
      </c>
      <c r="Q28" s="19" t="str">
        <f t="shared" si="32"/>
        <v>2</v>
      </c>
      <c r="R28" s="17" t="s">
        <v>96</v>
      </c>
      <c r="S28" s="18" t="s">
        <v>95</v>
      </c>
      <c r="T28" s="19">
        <f t="shared" si="12"/>
        <v>0</v>
      </c>
      <c r="U28" s="17" t="s">
        <v>95</v>
      </c>
      <c r="V28" s="18" t="s">
        <v>95</v>
      </c>
      <c r="W28" s="19">
        <f t="shared" si="33"/>
        <v>0</v>
      </c>
      <c r="X28" s="17" t="s">
        <v>95</v>
      </c>
      <c r="Y28" s="18" t="s">
        <v>96</v>
      </c>
      <c r="Z28" s="19" t="str">
        <f t="shared" si="34"/>
        <v>2</v>
      </c>
      <c r="AA28" s="17" t="s">
        <v>96</v>
      </c>
      <c r="AB28" s="18" t="s">
        <v>12</v>
      </c>
      <c r="AC28" s="19">
        <f t="shared" si="35"/>
        <v>0</v>
      </c>
      <c r="AD28" s="27"/>
      <c r="AE28" s="25"/>
      <c r="AF28" s="19"/>
      <c r="AG28" s="20">
        <f t="shared" si="36"/>
        <v>12</v>
      </c>
      <c r="AH28" s="21">
        <f>'1.Spieltag'!AI28</f>
        <v>16</v>
      </c>
      <c r="AI28" s="23">
        <f t="shared" si="37"/>
        <v>28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27"/>
        <v>7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8"/>
        <v>0</v>
      </c>
      <c r="F29" s="17" t="s">
        <v>95</v>
      </c>
      <c r="G29" s="18" t="s">
        <v>12</v>
      </c>
      <c r="H29" s="19">
        <f t="shared" si="29"/>
        <v>0</v>
      </c>
      <c r="I29" s="17" t="s">
        <v>12</v>
      </c>
      <c r="J29" s="18" t="s">
        <v>96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95</v>
      </c>
      <c r="P29" s="18" t="s">
        <v>95</v>
      </c>
      <c r="Q29" s="19">
        <f t="shared" si="32"/>
        <v>0</v>
      </c>
      <c r="R29" s="17" t="s">
        <v>95</v>
      </c>
      <c r="S29" s="18" t="s">
        <v>12</v>
      </c>
      <c r="T29" s="19">
        <f t="shared" si="12"/>
        <v>0</v>
      </c>
      <c r="U29" s="17" t="s">
        <v>12</v>
      </c>
      <c r="V29" s="18" t="s">
        <v>96</v>
      </c>
      <c r="W29" s="19">
        <f t="shared" si="33"/>
        <v>0</v>
      </c>
      <c r="X29" s="17" t="s">
        <v>12</v>
      </c>
      <c r="Y29" s="18" t="s">
        <v>95</v>
      </c>
      <c r="Z29" s="19" t="str">
        <f t="shared" si="34"/>
        <v>2</v>
      </c>
      <c r="AA29" s="17" t="s">
        <v>12</v>
      </c>
      <c r="AB29" s="18" t="s">
        <v>95</v>
      </c>
      <c r="AC29" s="19">
        <f t="shared" si="35"/>
        <v>0</v>
      </c>
      <c r="AD29" s="27"/>
      <c r="AE29" s="25"/>
      <c r="AF29" s="19"/>
      <c r="AG29" s="20">
        <f t="shared" si="36"/>
        <v>2</v>
      </c>
      <c r="AH29" s="21">
        <f>'1.Spieltag'!AI29</f>
        <v>32</v>
      </c>
      <c r="AI29" s="23">
        <f t="shared" si="37"/>
        <v>34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27"/>
        <v>20</v>
      </c>
      <c r="B30" s="20" t="str">
        <f>'1.Spieltag'!B30</f>
        <v>Silfa04</v>
      </c>
      <c r="C30" s="17" t="s">
        <v>95</v>
      </c>
      <c r="D30" s="18" t="s">
        <v>96</v>
      </c>
      <c r="E30" s="19">
        <f t="shared" si="28"/>
        <v>0</v>
      </c>
      <c r="F30" s="17" t="s">
        <v>96</v>
      </c>
      <c r="G30" s="18" t="s">
        <v>12</v>
      </c>
      <c r="H30" s="19">
        <f t="shared" si="29"/>
        <v>0</v>
      </c>
      <c r="I30" s="17" t="s">
        <v>12</v>
      </c>
      <c r="J30" s="18" t="s">
        <v>2</v>
      </c>
      <c r="K30" s="19" t="str">
        <f t="shared" si="30"/>
        <v>2</v>
      </c>
      <c r="L30" s="17"/>
      <c r="M30" s="18"/>
      <c r="N30" s="19"/>
      <c r="O30" s="17" t="s">
        <v>12</v>
      </c>
      <c r="P30" s="18" t="s">
        <v>12</v>
      </c>
      <c r="Q30" s="19">
        <f t="shared" si="32"/>
        <v>0</v>
      </c>
      <c r="R30" s="17" t="s">
        <v>96</v>
      </c>
      <c r="S30" s="18" t="s">
        <v>12</v>
      </c>
      <c r="T30" s="19">
        <f t="shared" si="12"/>
        <v>0</v>
      </c>
      <c r="U30" s="17" t="s">
        <v>95</v>
      </c>
      <c r="V30" s="18" t="s">
        <v>12</v>
      </c>
      <c r="W30" s="19" t="str">
        <f t="shared" si="33"/>
        <v>2</v>
      </c>
      <c r="X30" s="17" t="s">
        <v>96</v>
      </c>
      <c r="Y30" s="18" t="s">
        <v>2</v>
      </c>
      <c r="Z30" s="19">
        <f t="shared" si="34"/>
        <v>0</v>
      </c>
      <c r="AA30" s="17" t="s">
        <v>95</v>
      </c>
      <c r="AB30" s="18" t="s">
        <v>95</v>
      </c>
      <c r="AC30" s="19" t="str">
        <f t="shared" si="35"/>
        <v>3</v>
      </c>
      <c r="AD30" s="27"/>
      <c r="AE30" s="25"/>
      <c r="AF30" s="19"/>
      <c r="AG30" s="20">
        <f t="shared" si="36"/>
        <v>7</v>
      </c>
      <c r="AH30" s="21">
        <f>'1.Spieltag'!AI30</f>
        <v>15</v>
      </c>
      <c r="AI30" s="23">
        <f t="shared" si="37"/>
        <v>22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27"/>
        <v>3</v>
      </c>
      <c r="B31" s="20" t="str">
        <f>'1.Spieltag'!B31</f>
        <v>Tanja04</v>
      </c>
      <c r="C31" s="17" t="s">
        <v>95</v>
      </c>
      <c r="D31" s="18" t="s">
        <v>12</v>
      </c>
      <c r="E31" s="19" t="str">
        <f t="shared" si="28"/>
        <v>3</v>
      </c>
      <c r="F31" s="17" t="s">
        <v>96</v>
      </c>
      <c r="G31" s="18" t="s">
        <v>12</v>
      </c>
      <c r="H31" s="19">
        <f t="shared" si="29"/>
        <v>0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3</v>
      </c>
      <c r="O31" s="17" t="s">
        <v>95</v>
      </c>
      <c r="P31" s="18" t="s">
        <v>96</v>
      </c>
      <c r="Q31" s="19">
        <f t="shared" si="32"/>
        <v>0</v>
      </c>
      <c r="R31" s="17" t="s">
        <v>96</v>
      </c>
      <c r="S31" s="18" t="s">
        <v>95</v>
      </c>
      <c r="T31" s="19">
        <f t="shared" si="12"/>
        <v>0</v>
      </c>
      <c r="U31" s="17" t="s">
        <v>95</v>
      </c>
      <c r="V31" s="18" t="s">
        <v>12</v>
      </c>
      <c r="W31" s="19" t="str">
        <f t="shared" si="33"/>
        <v>2</v>
      </c>
      <c r="X31" s="17" t="s">
        <v>12</v>
      </c>
      <c r="Y31" s="18" t="s">
        <v>96</v>
      </c>
      <c r="Z31" s="19" t="str">
        <f t="shared" si="34"/>
        <v>5</v>
      </c>
      <c r="AA31" s="17" t="s">
        <v>95</v>
      </c>
      <c r="AB31" s="18" t="s">
        <v>95</v>
      </c>
      <c r="AC31" s="19" t="str">
        <f t="shared" si="35"/>
        <v>3</v>
      </c>
      <c r="AD31" s="27"/>
      <c r="AE31" s="25"/>
      <c r="AF31" s="19"/>
      <c r="AG31" s="20">
        <f t="shared" si="36"/>
        <v>16</v>
      </c>
      <c r="AH31" s="21">
        <f>'1.Spieltag'!AI31</f>
        <v>22</v>
      </c>
      <c r="AI31" s="23">
        <f t="shared" si="37"/>
        <v>38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27"/>
        <v>23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8"/>
        <v>0</v>
      </c>
      <c r="F32" s="17" t="s">
        <v>95</v>
      </c>
      <c r="G32" s="18" t="s">
        <v>2</v>
      </c>
      <c r="H32" s="19">
        <f t="shared" si="29"/>
        <v>0</v>
      </c>
      <c r="I32" s="17" t="s">
        <v>12</v>
      </c>
      <c r="J32" s="18" t="s">
        <v>12</v>
      </c>
      <c r="K32" s="19">
        <f t="shared" si="30"/>
        <v>0</v>
      </c>
      <c r="L32" s="17" t="s">
        <v>95</v>
      </c>
      <c r="M32" s="18" t="s">
        <v>95</v>
      </c>
      <c r="N32" s="19">
        <f t="shared" si="31"/>
        <v>0</v>
      </c>
      <c r="O32" s="17" t="s">
        <v>96</v>
      </c>
      <c r="P32" s="18" t="s">
        <v>12</v>
      </c>
      <c r="Q32" s="19" t="str">
        <f t="shared" si="32"/>
        <v>2</v>
      </c>
      <c r="R32" s="17" t="s">
        <v>95</v>
      </c>
      <c r="S32" s="18" t="s">
        <v>95</v>
      </c>
      <c r="T32" s="19">
        <f t="shared" si="12"/>
        <v>0</v>
      </c>
      <c r="U32" s="17" t="s">
        <v>2</v>
      </c>
      <c r="V32" s="18" t="s">
        <v>96</v>
      </c>
      <c r="W32" s="19">
        <f t="shared" si="33"/>
        <v>0</v>
      </c>
      <c r="X32" s="17" t="s">
        <v>12</v>
      </c>
      <c r="Y32" s="18" t="s">
        <v>96</v>
      </c>
      <c r="Z32" s="19" t="str">
        <f t="shared" si="34"/>
        <v>5</v>
      </c>
      <c r="AA32" s="17" t="s">
        <v>12</v>
      </c>
      <c r="AB32" s="18" t="s">
        <v>95</v>
      </c>
      <c r="AC32" s="19">
        <f t="shared" si="35"/>
        <v>0</v>
      </c>
      <c r="AD32" s="27"/>
      <c r="AE32" s="25"/>
      <c r="AF32" s="19"/>
      <c r="AG32" s="20">
        <f t="shared" si="36"/>
        <v>7</v>
      </c>
      <c r="AH32" s="21">
        <f>'1.Spieltag'!AI32</f>
        <v>9</v>
      </c>
      <c r="AI32" s="23">
        <f t="shared" si="37"/>
        <v>16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27"/>
        <v>22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si="28"/>
        <v>0</v>
      </c>
      <c r="F33" s="17" t="s">
        <v>95</v>
      </c>
      <c r="G33" s="18" t="s">
        <v>12</v>
      </c>
      <c r="H33" s="19">
        <f t="shared" si="29"/>
        <v>0</v>
      </c>
      <c r="I33" s="17" t="s">
        <v>12</v>
      </c>
      <c r="J33" s="18" t="s">
        <v>96</v>
      </c>
      <c r="K33" s="19">
        <f t="shared" si="30"/>
        <v>0</v>
      </c>
      <c r="L33" s="17" t="s">
        <v>2</v>
      </c>
      <c r="M33" s="18" t="s">
        <v>95</v>
      </c>
      <c r="N33" s="19" t="str">
        <f t="shared" si="31"/>
        <v>2</v>
      </c>
      <c r="O33" s="17" t="s">
        <v>12</v>
      </c>
      <c r="P33" s="18" t="s">
        <v>12</v>
      </c>
      <c r="Q33" s="19">
        <f t="shared" si="32"/>
        <v>0</v>
      </c>
      <c r="R33" s="17" t="s">
        <v>95</v>
      </c>
      <c r="S33" s="18" t="s">
        <v>12</v>
      </c>
      <c r="T33" s="19">
        <f t="shared" si="12"/>
        <v>0</v>
      </c>
      <c r="U33" s="17" t="s">
        <v>12</v>
      </c>
      <c r="V33" s="18" t="s">
        <v>95</v>
      </c>
      <c r="W33" s="19">
        <f t="shared" si="33"/>
        <v>0</v>
      </c>
      <c r="X33" s="17" t="s">
        <v>12</v>
      </c>
      <c r="Y33" s="18" t="s">
        <v>95</v>
      </c>
      <c r="Z33" s="19" t="str">
        <f t="shared" si="34"/>
        <v>2</v>
      </c>
      <c r="AA33" s="17" t="s">
        <v>2</v>
      </c>
      <c r="AB33" s="18" t="s">
        <v>95</v>
      </c>
      <c r="AC33" s="19">
        <f t="shared" si="35"/>
        <v>0</v>
      </c>
      <c r="AD33" s="27"/>
      <c r="AE33" s="25"/>
      <c r="AF33" s="19"/>
      <c r="AG33" s="20">
        <f t="shared" si="36"/>
        <v>4</v>
      </c>
      <c r="AH33" s="21">
        <f>'1.Spieltag'!AI33</f>
        <v>13</v>
      </c>
      <c r="AI33" s="23">
        <f t="shared" si="37"/>
        <v>17</v>
      </c>
      <c r="AJ33" s="24">
        <f t="shared" si="11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6"/>
      <c r="AE1" s="65"/>
      <c r="AF1" s="65"/>
      <c r="AJ1" s="31"/>
    </row>
    <row r="2" spans="1:46" ht="12" x14ac:dyDescent="0.2">
      <c r="B2" s="16"/>
      <c r="AD2" s="16"/>
      <c r="AE2" s="66"/>
      <c r="AF2" s="66"/>
    </row>
    <row r="3" spans="1:46" ht="12" x14ac:dyDescent="0.2">
      <c r="B3" s="16"/>
      <c r="AD3" s="16"/>
      <c r="AE3" s="65"/>
      <c r="AF3" s="65"/>
    </row>
    <row r="4" spans="1:46" ht="16.5" thickBot="1" x14ac:dyDescent="0.3">
      <c r="A4" s="2" t="s">
        <v>16</v>
      </c>
      <c r="B4" s="16"/>
      <c r="C4" s="16" t="s">
        <v>66</v>
      </c>
      <c r="F4" s="16" t="s">
        <v>67</v>
      </c>
      <c r="I4" s="16" t="s">
        <v>58</v>
      </c>
      <c r="L4" s="16" t="s">
        <v>59</v>
      </c>
      <c r="O4" s="16" t="s">
        <v>61</v>
      </c>
      <c r="R4" s="16" t="s">
        <v>11</v>
      </c>
      <c r="U4" s="16" t="s">
        <v>68</v>
      </c>
      <c r="X4" s="16" t="s">
        <v>63</v>
      </c>
      <c r="AA4" s="16" t="s">
        <v>94</v>
      </c>
      <c r="AE4" s="67"/>
      <c r="AF4" s="67"/>
      <c r="AJ4" s="44"/>
    </row>
    <row r="5" spans="1:46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  <c r="AT5" s="1" t="s">
        <v>87</v>
      </c>
    </row>
    <row r="6" spans="1:46" ht="16.5" thickBot="1" x14ac:dyDescent="0.3">
      <c r="C6" s="16" t="s">
        <v>60</v>
      </c>
      <c r="F6" s="16" t="s">
        <v>64</v>
      </c>
      <c r="I6" s="16" t="s">
        <v>57</v>
      </c>
      <c r="L6" s="16" t="s">
        <v>65</v>
      </c>
      <c r="O6" s="16" t="s">
        <v>62</v>
      </c>
      <c r="R6" s="16" t="s">
        <v>91</v>
      </c>
      <c r="U6" s="16" t="s">
        <v>56</v>
      </c>
      <c r="X6" s="16" t="s">
        <v>92</v>
      </c>
      <c r="AA6" s="16" t="s">
        <v>93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6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95</v>
      </c>
      <c r="E7" s="69" t="s">
        <v>1</v>
      </c>
      <c r="F7" s="68" t="s">
        <v>12</v>
      </c>
      <c r="G7" s="68" t="s">
        <v>95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2</v>
      </c>
      <c r="P7" s="68" t="s">
        <v>95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96</v>
      </c>
      <c r="V7" s="68" t="s">
        <v>96</v>
      </c>
      <c r="W7" s="69" t="s">
        <v>1</v>
      </c>
      <c r="X7" s="68" t="s">
        <v>96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6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95</v>
      </c>
      <c r="D8" s="18" t="s">
        <v>12</v>
      </c>
      <c r="E8" s="19">
        <f t="shared" ref="E8:E20" si="1">IF(OR(EXACT($C$7,C8)*(EXACT($D$7,D8)))=TRUE,$AN$9,IF(($D$7-$C$7=D8-C8),$AN$8,IF(OR(EXACT($C$7&gt;$D$7,C8&gt;D8)*EXACT($C$7=$D$7,C8=D8)*EXACT($C$7&lt;$D$7,C8&lt;D8)),$AN$7,0)))</f>
        <v>0</v>
      </c>
      <c r="F8" s="17" t="s">
        <v>12</v>
      </c>
      <c r="G8" s="18" t="s">
        <v>12</v>
      </c>
      <c r="H8" s="19">
        <f t="shared" ref="H8:H20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>
        <f t="shared" ref="K8:K20" si="3">IF(OR(EXACT($I$7,I8)*(EXACT($J$7,J8)))=TRUE,$AN$9,IF(($J$7-$I$7=J8-I8),$AN$8,IF(OR(EXACT($I$7&gt;$J$7,I8&gt;J8)*EXACT($I$7=$J$7,I8=J8)*EXACT($I$7&lt;$J$7,I8&lt;J8)),$AN$7,0)))</f>
        <v>0</v>
      </c>
      <c r="L8" s="17" t="s">
        <v>12</v>
      </c>
      <c r="M8" s="18" t="s">
        <v>95</v>
      </c>
      <c r="N8" s="19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12</v>
      </c>
      <c r="Q8" s="19">
        <f t="shared" ref="Q8:Q20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>
        <f>IF(OR(EXACT($R$7,R8)*(EXACT($S$7,S8)))=TRUE,$AN$9,IF(($S$7-$R$7=S8-R8),$AN$8,IF(OR(EXACT($R$7&gt;$S$7,R8&gt;S8)*EXACT($R$7=$S$7,R8=S8)*EXACT($R$7&lt;$S$7,R8&lt;S8)),$AN$7,0)))*4</f>
        <v>20</v>
      </c>
      <c r="U8" s="17" t="s">
        <v>2</v>
      </c>
      <c r="V8" s="18" t="s">
        <v>2</v>
      </c>
      <c r="W8" s="19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7" t="s">
        <v>95</v>
      </c>
      <c r="Y8" s="18" t="s">
        <v>12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96</v>
      </c>
      <c r="AC8" s="19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7" si="8">E8+H8+K8+N8+Q8+T8+W8+Z8+AC8+AF8</f>
        <v>27</v>
      </c>
      <c r="AH8" s="21">
        <f>'2.Spieltag '!AI8</f>
        <v>29</v>
      </c>
      <c r="AI8" s="23">
        <f t="shared" ref="AI8:AI23" si="9">AG8+AH8</f>
        <v>56</v>
      </c>
      <c r="AJ8" s="24">
        <f t="shared" ref="AJ8:AJ33" si="10">RANK(AI8,$AI$8:$AI$53)</f>
        <v>7</v>
      </c>
      <c r="AK8" s="39" t="s">
        <v>54</v>
      </c>
      <c r="AL8" s="40"/>
      <c r="AM8" s="40"/>
      <c r="AN8" s="41" t="s">
        <v>2</v>
      </c>
    </row>
    <row r="9" spans="1:46" ht="24.95" customHeight="1" thickBot="1" x14ac:dyDescent="0.25">
      <c r="A9" s="28">
        <f t="shared" si="0"/>
        <v>15</v>
      </c>
      <c r="B9" s="20" t="str">
        <f>'1.Spieltag'!B9</f>
        <v>Alexander18</v>
      </c>
      <c r="C9" s="17" t="s">
        <v>12</v>
      </c>
      <c r="D9" s="18" t="s">
        <v>95</v>
      </c>
      <c r="E9" s="19" t="str">
        <f t="shared" si="1"/>
        <v>5</v>
      </c>
      <c r="F9" s="17" t="s">
        <v>96</v>
      </c>
      <c r="G9" s="18" t="s">
        <v>12</v>
      </c>
      <c r="H9" s="19">
        <f t="shared" si="2"/>
        <v>0</v>
      </c>
      <c r="I9" s="17" t="s">
        <v>95</v>
      </c>
      <c r="J9" s="18" t="s">
        <v>95</v>
      </c>
      <c r="K9" s="19">
        <f t="shared" si="3"/>
        <v>0</v>
      </c>
      <c r="L9" s="17" t="s">
        <v>2</v>
      </c>
      <c r="M9" s="18" t="s">
        <v>95</v>
      </c>
      <c r="N9" s="19" t="str">
        <f t="shared" si="4"/>
        <v>3</v>
      </c>
      <c r="O9" s="17" t="s">
        <v>12</v>
      </c>
      <c r="P9" s="18" t="s">
        <v>95</v>
      </c>
      <c r="Q9" s="19" t="str">
        <f t="shared" si="5"/>
        <v>2</v>
      </c>
      <c r="R9" s="17" t="s">
        <v>2</v>
      </c>
      <c r="S9" s="18" t="s">
        <v>95</v>
      </c>
      <c r="T9" s="19">
        <f t="shared" ref="T9:T33" si="11">IF(OR(EXACT($R$7,R9)*(EXACT($S$7,S9)))=TRUE,$AN$9,IF(($S$7-$R$7=S9-R9),$AN$8,IF(OR(EXACT($R$7&gt;$S$7,R9&gt;S9)*EXACT($R$7=$S$7,R9=S9)*EXACT($R$7&lt;$S$7,R9&lt;S9)),$AN$7,0)))*4</f>
        <v>8</v>
      </c>
      <c r="U9" s="17" t="s">
        <v>95</v>
      </c>
      <c r="V9" s="18" t="s">
        <v>12</v>
      </c>
      <c r="W9" s="19">
        <f t="shared" si="6"/>
        <v>0</v>
      </c>
      <c r="X9" s="17" t="s">
        <v>12</v>
      </c>
      <c r="Y9" s="18" t="s">
        <v>12</v>
      </c>
      <c r="Z9" s="19">
        <f t="shared" ref="Z9:Z26" si="12">IF(OR(EXACT($X$7,X9)*(EXACT($Y$7,Y9)))=TRUE,$AN$9,IF(($Y$7-$X$7=Y9-X9),$AN$8,IF(OR(EXACT($X$7&gt;$Y$7,X9&gt;Y9)*EXACT($X$7=$Y$7,X9=Y9)*EXACT($X$7&lt;$Y$7,X9&lt;Y9)),$AN$7,0)))</f>
        <v>0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18</v>
      </c>
      <c r="AH9" s="21">
        <f>'2.Spieltag '!AI9</f>
        <v>26</v>
      </c>
      <c r="AI9" s="23">
        <f t="shared" si="9"/>
        <v>44</v>
      </c>
      <c r="AJ9" s="24">
        <f t="shared" si="10"/>
        <v>15</v>
      </c>
      <c r="AK9" s="36" t="s">
        <v>15</v>
      </c>
      <c r="AL9" s="33"/>
      <c r="AM9" s="42"/>
      <c r="AN9" s="43" t="s">
        <v>13</v>
      </c>
    </row>
    <row r="10" spans="1:46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5</v>
      </c>
      <c r="F10" s="17" t="s">
        <v>12</v>
      </c>
      <c r="G10" s="18" t="s">
        <v>95</v>
      </c>
      <c r="H10" s="19" t="str">
        <f t="shared" si="2"/>
        <v>5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 t="str">
        <f t="shared" si="4"/>
        <v>2</v>
      </c>
      <c r="O10" s="17" t="s">
        <v>95</v>
      </c>
      <c r="P10" s="18" t="s">
        <v>96</v>
      </c>
      <c r="Q10" s="19" t="str">
        <f t="shared" si="5"/>
        <v>2</v>
      </c>
      <c r="R10" s="17" t="s">
        <v>12</v>
      </c>
      <c r="S10" s="18" t="s">
        <v>96</v>
      </c>
      <c r="T10" s="19">
        <f t="shared" si="11"/>
        <v>8</v>
      </c>
      <c r="U10" s="17" t="s">
        <v>12</v>
      </c>
      <c r="V10" s="18" t="s">
        <v>95</v>
      </c>
      <c r="W10" s="19">
        <f t="shared" si="6"/>
        <v>0</v>
      </c>
      <c r="X10" s="17" t="s">
        <v>12</v>
      </c>
      <c r="Y10" s="18" t="s">
        <v>95</v>
      </c>
      <c r="Z10" s="19">
        <f t="shared" si="12"/>
        <v>0</v>
      </c>
      <c r="AA10" s="17" t="s">
        <v>12</v>
      </c>
      <c r="AB10" s="18" t="s">
        <v>95</v>
      </c>
      <c r="AC10" s="19">
        <f t="shared" si="7"/>
        <v>0</v>
      </c>
      <c r="AD10" s="27"/>
      <c r="AE10" s="25"/>
      <c r="AF10" s="19"/>
      <c r="AG10" s="20">
        <f t="shared" si="8"/>
        <v>22</v>
      </c>
      <c r="AH10" s="21">
        <f>'2.Spieltag '!AI10</f>
        <v>35</v>
      </c>
      <c r="AI10" s="23">
        <f t="shared" si="9"/>
        <v>57</v>
      </c>
      <c r="AJ10" s="24">
        <f t="shared" si="10"/>
        <v>6</v>
      </c>
      <c r="AK10" s="1"/>
    </row>
    <row r="11" spans="1:46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12</v>
      </c>
      <c r="E11" s="19">
        <f t="shared" si="1"/>
        <v>0</v>
      </c>
      <c r="F11" s="17" t="s">
        <v>96</v>
      </c>
      <c r="G11" s="18" t="s">
        <v>95</v>
      </c>
      <c r="H11" s="19">
        <f t="shared" si="2"/>
        <v>0</v>
      </c>
      <c r="I11" s="17" t="s">
        <v>12</v>
      </c>
      <c r="J11" s="18" t="s">
        <v>96</v>
      </c>
      <c r="K11" s="19">
        <f t="shared" si="3"/>
        <v>0</v>
      </c>
      <c r="L11" s="17" t="s">
        <v>95</v>
      </c>
      <c r="M11" s="18" t="s">
        <v>96</v>
      </c>
      <c r="N11" s="19" t="str">
        <f t="shared" si="4"/>
        <v>2</v>
      </c>
      <c r="O11" s="17" t="s">
        <v>95</v>
      </c>
      <c r="P11" s="18" t="s">
        <v>96</v>
      </c>
      <c r="Q11" s="19" t="str">
        <f t="shared" si="5"/>
        <v>2</v>
      </c>
      <c r="R11" s="17" t="s">
        <v>12</v>
      </c>
      <c r="S11" s="18" t="s">
        <v>95</v>
      </c>
      <c r="T11" s="19">
        <f t="shared" si="11"/>
        <v>20</v>
      </c>
      <c r="U11" s="17" t="s">
        <v>96</v>
      </c>
      <c r="V11" s="18" t="s">
        <v>12</v>
      </c>
      <c r="W11" s="19">
        <f t="shared" si="6"/>
        <v>0</v>
      </c>
      <c r="X11" s="17" t="s">
        <v>95</v>
      </c>
      <c r="Y11" s="18" t="s">
        <v>95</v>
      </c>
      <c r="Z11" s="19">
        <f t="shared" si="12"/>
        <v>0</v>
      </c>
      <c r="AA11" s="17" t="s">
        <v>95</v>
      </c>
      <c r="AB11" s="18" t="s">
        <v>96</v>
      </c>
      <c r="AC11" s="19">
        <f t="shared" si="7"/>
        <v>0</v>
      </c>
      <c r="AD11" s="27"/>
      <c r="AE11" s="25"/>
      <c r="AF11" s="19"/>
      <c r="AG11" s="20">
        <f t="shared" si="8"/>
        <v>24</v>
      </c>
      <c r="AH11" s="21">
        <f>'2.Spieltag '!AI11</f>
        <v>27</v>
      </c>
      <c r="AI11" s="23">
        <f t="shared" si="9"/>
        <v>51</v>
      </c>
      <c r="AJ11" s="24">
        <f t="shared" si="10"/>
        <v>10</v>
      </c>
      <c r="AK11" s="1"/>
    </row>
    <row r="12" spans="1:46" ht="24.95" customHeight="1" thickBot="1" x14ac:dyDescent="0.25">
      <c r="A12" s="28">
        <f t="shared" si="0"/>
        <v>11</v>
      </c>
      <c r="B12" s="20" t="str">
        <f>'1.Spieltag'!B12</f>
        <v>Dickmeis04</v>
      </c>
      <c r="C12" s="17" t="s">
        <v>12</v>
      </c>
      <c r="D12" s="18" t="s">
        <v>95</v>
      </c>
      <c r="E12" s="19" t="str">
        <f t="shared" si="1"/>
        <v>5</v>
      </c>
      <c r="F12" s="17" t="s">
        <v>12</v>
      </c>
      <c r="G12" s="18" t="s">
        <v>95</v>
      </c>
      <c r="H12" s="19" t="str">
        <f t="shared" si="2"/>
        <v>5</v>
      </c>
      <c r="I12" s="17" t="s">
        <v>2</v>
      </c>
      <c r="J12" s="18" t="s">
        <v>95</v>
      </c>
      <c r="K12" s="19">
        <f t="shared" si="3"/>
        <v>0</v>
      </c>
      <c r="L12" s="17" t="s">
        <v>95</v>
      </c>
      <c r="M12" s="18" t="s">
        <v>95</v>
      </c>
      <c r="N12" s="19">
        <f t="shared" si="4"/>
        <v>0</v>
      </c>
      <c r="O12" s="17" t="s">
        <v>12</v>
      </c>
      <c r="P12" s="18" t="s">
        <v>95</v>
      </c>
      <c r="Q12" s="19" t="str">
        <f t="shared" si="5"/>
        <v>2</v>
      </c>
      <c r="R12" s="17" t="s">
        <v>2</v>
      </c>
      <c r="S12" s="18" t="s">
        <v>95</v>
      </c>
      <c r="T12" s="19">
        <f t="shared" si="11"/>
        <v>8</v>
      </c>
      <c r="U12" s="17" t="s">
        <v>2</v>
      </c>
      <c r="V12" s="18" t="s">
        <v>95</v>
      </c>
      <c r="W12" s="19">
        <f t="shared" si="6"/>
        <v>0</v>
      </c>
      <c r="X12" s="17" t="s">
        <v>95</v>
      </c>
      <c r="Y12" s="18" t="s">
        <v>2</v>
      </c>
      <c r="Z12" s="19" t="str">
        <f t="shared" si="12"/>
        <v>3</v>
      </c>
      <c r="AA12" s="17" t="s">
        <v>2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23</v>
      </c>
      <c r="AH12" s="21">
        <f>'2.Spieltag '!AI12</f>
        <v>25</v>
      </c>
      <c r="AI12" s="23">
        <f t="shared" si="9"/>
        <v>48</v>
      </c>
      <c r="AJ12" s="24">
        <f t="shared" si="10"/>
        <v>11</v>
      </c>
      <c r="AK12" s="1"/>
    </row>
    <row r="13" spans="1:46" ht="24.95" customHeight="1" thickBot="1" x14ac:dyDescent="0.25">
      <c r="A13" s="28">
        <f t="shared" si="0"/>
        <v>17</v>
      </c>
      <c r="B13" s="20" t="str">
        <f>'1.Spieltag'!B13</f>
        <v>fabian1904</v>
      </c>
      <c r="C13" s="17" t="s">
        <v>95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96</v>
      </c>
      <c r="J13" s="18" t="s">
        <v>12</v>
      </c>
      <c r="K13" s="19" t="str">
        <f t="shared" si="3"/>
        <v>2</v>
      </c>
      <c r="L13" s="17" t="s">
        <v>2</v>
      </c>
      <c r="M13" s="18" t="s">
        <v>95</v>
      </c>
      <c r="N13" s="19" t="str">
        <f t="shared" si="4"/>
        <v>3</v>
      </c>
      <c r="O13" s="17" t="s">
        <v>12</v>
      </c>
      <c r="P13" s="18" t="s">
        <v>96</v>
      </c>
      <c r="Q13" s="19" t="str">
        <f t="shared" si="5"/>
        <v>3</v>
      </c>
      <c r="R13" s="17" t="s">
        <v>2</v>
      </c>
      <c r="S13" s="18" t="s">
        <v>96</v>
      </c>
      <c r="T13" s="19">
        <f t="shared" si="11"/>
        <v>8</v>
      </c>
      <c r="U13" s="17" t="s">
        <v>95</v>
      </c>
      <c r="V13" s="18" t="s">
        <v>96</v>
      </c>
      <c r="W13" s="19">
        <f t="shared" si="6"/>
        <v>0</v>
      </c>
      <c r="X13" s="17" t="s">
        <v>95</v>
      </c>
      <c r="Y13" s="18" t="s">
        <v>97</v>
      </c>
      <c r="Z13" s="19" t="str">
        <f t="shared" si="12"/>
        <v>2</v>
      </c>
      <c r="AA13" s="17" t="s">
        <v>12</v>
      </c>
      <c r="AB13" s="18" t="s">
        <v>96</v>
      </c>
      <c r="AC13" s="19">
        <f t="shared" si="7"/>
        <v>0</v>
      </c>
      <c r="AD13" s="26"/>
      <c r="AE13" s="25"/>
      <c r="AF13" s="19"/>
      <c r="AG13" s="20">
        <f t="shared" si="8"/>
        <v>18</v>
      </c>
      <c r="AH13" s="21">
        <f>'2.Spieltag '!AI13</f>
        <v>24</v>
      </c>
      <c r="AI13" s="23">
        <f t="shared" si="9"/>
        <v>42</v>
      </c>
      <c r="AJ13" s="24">
        <f t="shared" si="10"/>
        <v>17</v>
      </c>
      <c r="AK13" s="1"/>
    </row>
    <row r="14" spans="1:46" ht="24.95" customHeight="1" thickBot="1" x14ac:dyDescent="0.25">
      <c r="A14" s="28">
        <f t="shared" si="0"/>
        <v>21</v>
      </c>
      <c r="B14" s="20" t="str">
        <f>'1.Spieltag'!B14</f>
        <v>FlorianS04</v>
      </c>
      <c r="C14" s="17" t="s">
        <v>95</v>
      </c>
      <c r="D14" s="18" t="s">
        <v>2</v>
      </c>
      <c r="E14" s="19">
        <f t="shared" si="1"/>
        <v>0</v>
      </c>
      <c r="F14" s="17" t="s">
        <v>95</v>
      </c>
      <c r="G14" s="18" t="s">
        <v>96</v>
      </c>
      <c r="H14" s="19" t="str">
        <f t="shared" si="2"/>
        <v>3</v>
      </c>
      <c r="I14" s="17" t="s">
        <v>2</v>
      </c>
      <c r="J14" s="18" t="s">
        <v>95</v>
      </c>
      <c r="K14" s="19">
        <f t="shared" si="3"/>
        <v>0</v>
      </c>
      <c r="L14" s="17" t="s">
        <v>12</v>
      </c>
      <c r="M14" s="18" t="s">
        <v>95</v>
      </c>
      <c r="N14" s="19" t="str">
        <f t="shared" si="4"/>
        <v>2</v>
      </c>
      <c r="O14" s="17" t="s">
        <v>12</v>
      </c>
      <c r="P14" s="18" t="s">
        <v>12</v>
      </c>
      <c r="Q14" s="19">
        <f t="shared" si="5"/>
        <v>0</v>
      </c>
      <c r="R14" s="17" t="s">
        <v>12</v>
      </c>
      <c r="S14" s="18" t="s">
        <v>12</v>
      </c>
      <c r="T14" s="19">
        <f t="shared" si="11"/>
        <v>0</v>
      </c>
      <c r="U14" s="17" t="s">
        <v>95</v>
      </c>
      <c r="V14" s="18" t="s">
        <v>96</v>
      </c>
      <c r="W14" s="19">
        <f t="shared" si="6"/>
        <v>0</v>
      </c>
      <c r="X14" s="17" t="s">
        <v>96</v>
      </c>
      <c r="Y14" s="18" t="s">
        <v>95</v>
      </c>
      <c r="Z14" s="19" t="str">
        <f t="shared" si="12"/>
        <v>2</v>
      </c>
      <c r="AA14" s="17" t="s">
        <v>2</v>
      </c>
      <c r="AB14" s="18" t="s">
        <v>95</v>
      </c>
      <c r="AC14" s="19">
        <f t="shared" si="7"/>
        <v>0</v>
      </c>
      <c r="AD14" s="27"/>
      <c r="AE14" s="25"/>
      <c r="AF14" s="19"/>
      <c r="AG14" s="20">
        <f t="shared" si="8"/>
        <v>7</v>
      </c>
      <c r="AH14" s="21">
        <f>'2.Spieltag '!AI14</f>
        <v>27</v>
      </c>
      <c r="AI14" s="23">
        <f t="shared" si="9"/>
        <v>34</v>
      </c>
      <c r="AJ14" s="24">
        <f t="shared" si="10"/>
        <v>21</v>
      </c>
      <c r="AK14" s="1"/>
    </row>
    <row r="15" spans="1:46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95</v>
      </c>
      <c r="D15" s="18" t="s">
        <v>12</v>
      </c>
      <c r="E15" s="19">
        <f t="shared" si="1"/>
        <v>0</v>
      </c>
      <c r="F15" s="17" t="s">
        <v>12</v>
      </c>
      <c r="G15" s="18" t="s">
        <v>12</v>
      </c>
      <c r="H15" s="19">
        <f t="shared" si="2"/>
        <v>0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>
        <f t="shared" si="4"/>
        <v>0</v>
      </c>
      <c r="O15" s="17" t="s">
        <v>95</v>
      </c>
      <c r="P15" s="18" t="s">
        <v>12</v>
      </c>
      <c r="Q15" s="19">
        <f t="shared" si="5"/>
        <v>0</v>
      </c>
      <c r="R15" s="17" t="s">
        <v>12</v>
      </c>
      <c r="S15" s="18" t="s">
        <v>95</v>
      </c>
      <c r="T15" s="19">
        <f t="shared" si="11"/>
        <v>20</v>
      </c>
      <c r="U15" s="17" t="s">
        <v>2</v>
      </c>
      <c r="V15" s="18" t="s">
        <v>95</v>
      </c>
      <c r="W15" s="19">
        <f t="shared" si="6"/>
        <v>0</v>
      </c>
      <c r="X15" s="17" t="s">
        <v>12</v>
      </c>
      <c r="Y15" s="18" t="s">
        <v>95</v>
      </c>
      <c r="Z15" s="19">
        <f t="shared" si="12"/>
        <v>0</v>
      </c>
      <c r="AA15" s="17" t="s">
        <v>12</v>
      </c>
      <c r="AB15" s="18" t="s">
        <v>95</v>
      </c>
      <c r="AC15" s="19">
        <f t="shared" si="7"/>
        <v>0</v>
      </c>
      <c r="AD15" s="27"/>
      <c r="AE15" s="25"/>
      <c r="AF15" s="19"/>
      <c r="AG15" s="20">
        <f t="shared" si="8"/>
        <v>20</v>
      </c>
      <c r="AH15" s="21">
        <f>'2.Spieltag '!AI15</f>
        <v>44</v>
      </c>
      <c r="AI15" s="23">
        <f t="shared" si="9"/>
        <v>64</v>
      </c>
      <c r="AJ15" s="24">
        <f t="shared" si="10"/>
        <v>2</v>
      </c>
      <c r="AK15" s="1"/>
    </row>
    <row r="16" spans="1:46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95</v>
      </c>
      <c r="D16" s="18" t="s">
        <v>2</v>
      </c>
      <c r="E16" s="19">
        <f t="shared" si="1"/>
        <v>0</v>
      </c>
      <c r="F16" s="17" t="s">
        <v>95</v>
      </c>
      <c r="G16" s="18" t="s">
        <v>95</v>
      </c>
      <c r="H16" s="19">
        <f t="shared" si="2"/>
        <v>0</v>
      </c>
      <c r="I16" s="17" t="s">
        <v>2</v>
      </c>
      <c r="J16" s="18" t="s">
        <v>95</v>
      </c>
      <c r="K16" s="19">
        <f t="shared" si="3"/>
        <v>0</v>
      </c>
      <c r="L16" s="17" t="s">
        <v>95</v>
      </c>
      <c r="M16" s="18" t="s">
        <v>95</v>
      </c>
      <c r="N16" s="19">
        <f t="shared" si="4"/>
        <v>0</v>
      </c>
      <c r="O16" s="17" t="s">
        <v>95</v>
      </c>
      <c r="P16" s="18" t="s">
        <v>12</v>
      </c>
      <c r="Q16" s="19">
        <f t="shared" si="5"/>
        <v>0</v>
      </c>
      <c r="R16" s="17" t="s">
        <v>12</v>
      </c>
      <c r="S16" s="18" t="s">
        <v>96</v>
      </c>
      <c r="T16" s="19">
        <f t="shared" si="11"/>
        <v>8</v>
      </c>
      <c r="U16" s="17" t="s">
        <v>95</v>
      </c>
      <c r="V16" s="18" t="s">
        <v>96</v>
      </c>
      <c r="W16" s="19">
        <f t="shared" si="6"/>
        <v>0</v>
      </c>
      <c r="X16" s="17" t="s">
        <v>96</v>
      </c>
      <c r="Y16" s="18" t="s">
        <v>95</v>
      </c>
      <c r="Z16" s="19" t="str">
        <f t="shared" si="12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10</v>
      </c>
      <c r="AH16" s="21">
        <f>'2.Spieltag '!AI16</f>
        <v>26</v>
      </c>
      <c r="AI16" s="23">
        <f t="shared" si="9"/>
        <v>36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23</v>
      </c>
      <c r="B17" s="20" t="str">
        <f>'1.Spieltag'!B17</f>
        <v>jupp04</v>
      </c>
      <c r="C17" s="17" t="s">
        <v>95</v>
      </c>
      <c r="D17" s="18" t="s">
        <v>12</v>
      </c>
      <c r="E17" s="19">
        <f t="shared" si="1"/>
        <v>0</v>
      </c>
      <c r="F17" s="17" t="s">
        <v>95</v>
      </c>
      <c r="G17" s="18" t="s">
        <v>12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95</v>
      </c>
      <c r="M17" s="18" t="s">
        <v>95</v>
      </c>
      <c r="N17" s="19">
        <f t="shared" si="4"/>
        <v>0</v>
      </c>
      <c r="O17" s="17" t="s">
        <v>95</v>
      </c>
      <c r="P17" s="18" t="s">
        <v>12</v>
      </c>
      <c r="Q17" s="19">
        <f t="shared" si="5"/>
        <v>0</v>
      </c>
      <c r="R17" s="17" t="s">
        <v>12</v>
      </c>
      <c r="S17" s="18" t="s">
        <v>95</v>
      </c>
      <c r="T17" s="19">
        <f t="shared" si="11"/>
        <v>20</v>
      </c>
      <c r="U17" s="17" t="s">
        <v>95</v>
      </c>
      <c r="V17" s="18" t="s">
        <v>12</v>
      </c>
      <c r="W17" s="19">
        <f t="shared" si="6"/>
        <v>0</v>
      </c>
      <c r="X17" s="17" t="s">
        <v>2</v>
      </c>
      <c r="Y17" s="18" t="s">
        <v>12</v>
      </c>
      <c r="Z17" s="19">
        <f t="shared" si="12"/>
        <v>0</v>
      </c>
      <c r="AA17" s="17" t="s">
        <v>12</v>
      </c>
      <c r="AB17" s="18" t="s">
        <v>96</v>
      </c>
      <c r="AC17" s="19">
        <f t="shared" si="7"/>
        <v>0</v>
      </c>
      <c r="AD17" s="27"/>
      <c r="AE17" s="25"/>
      <c r="AF17" s="19"/>
      <c r="AG17" s="20">
        <f t="shared" si="8"/>
        <v>20</v>
      </c>
      <c r="AH17" s="21">
        <f>'2.Spieltag '!AI17</f>
        <v>8</v>
      </c>
      <c r="AI17" s="23">
        <f t="shared" si="9"/>
        <v>28</v>
      </c>
      <c r="AJ17" s="24">
        <f t="shared" si="10"/>
        <v>23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"/>
        <v>3</v>
      </c>
      <c r="F18" s="17" t="s">
        <v>96</v>
      </c>
      <c r="G18" s="18" t="s">
        <v>12</v>
      </c>
      <c r="H18" s="19">
        <f t="shared" si="2"/>
        <v>0</v>
      </c>
      <c r="I18" s="17" t="s">
        <v>95</v>
      </c>
      <c r="J18" s="18" t="s">
        <v>12</v>
      </c>
      <c r="K18" s="19" t="str">
        <f t="shared" si="3"/>
        <v>5</v>
      </c>
      <c r="L18" s="17" t="s">
        <v>2</v>
      </c>
      <c r="M18" s="18" t="s">
        <v>95</v>
      </c>
      <c r="N18" s="19" t="str">
        <f t="shared" si="4"/>
        <v>3</v>
      </c>
      <c r="O18" s="17" t="s">
        <v>12</v>
      </c>
      <c r="P18" s="18" t="s">
        <v>96</v>
      </c>
      <c r="Q18" s="19" t="str">
        <f t="shared" si="5"/>
        <v>3</v>
      </c>
      <c r="R18" s="17" t="s">
        <v>2</v>
      </c>
      <c r="S18" s="18" t="s">
        <v>95</v>
      </c>
      <c r="T18" s="19">
        <f t="shared" si="11"/>
        <v>8</v>
      </c>
      <c r="U18" s="17" t="s">
        <v>95</v>
      </c>
      <c r="V18" s="18" t="s">
        <v>12</v>
      </c>
      <c r="W18" s="19">
        <f t="shared" si="6"/>
        <v>0</v>
      </c>
      <c r="X18" s="17" t="s">
        <v>96</v>
      </c>
      <c r="Y18" s="18" t="s">
        <v>95</v>
      </c>
      <c r="Z18" s="19" t="str">
        <f t="shared" si="12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>E18+K18+Q18+T18+N18+H18+W18+Z18+AC18+AF18</f>
        <v>24</v>
      </c>
      <c r="AH18" s="21">
        <f>'2.Spieltag '!AI18</f>
        <v>28</v>
      </c>
      <c r="AI18" s="23">
        <f t="shared" si="9"/>
        <v>52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si="0"/>
        <v>8</v>
      </c>
      <c r="B19" s="20" t="str">
        <f>'1.Spieltag'!B19</f>
        <v>Kiki</v>
      </c>
      <c r="C19" s="17" t="s">
        <v>95</v>
      </c>
      <c r="D19" s="18" t="s">
        <v>95</v>
      </c>
      <c r="E19" s="19">
        <f t="shared" si="1"/>
        <v>0</v>
      </c>
      <c r="F19" s="17" t="s">
        <v>95</v>
      </c>
      <c r="G19" s="18" t="s">
        <v>12</v>
      </c>
      <c r="H19" s="19">
        <f t="shared" si="2"/>
        <v>0</v>
      </c>
      <c r="I19" s="17" t="s">
        <v>95</v>
      </c>
      <c r="J19" s="18" t="s">
        <v>95</v>
      </c>
      <c r="K19" s="19">
        <f t="shared" si="3"/>
        <v>0</v>
      </c>
      <c r="L19" s="17" t="s">
        <v>12</v>
      </c>
      <c r="M19" s="18" t="s">
        <v>96</v>
      </c>
      <c r="N19" s="19" t="str">
        <f t="shared" si="4"/>
        <v>5</v>
      </c>
      <c r="O19" s="17" t="s">
        <v>95</v>
      </c>
      <c r="P19" s="18" t="s">
        <v>12</v>
      </c>
      <c r="Q19" s="19">
        <f t="shared" si="5"/>
        <v>0</v>
      </c>
      <c r="R19" s="17" t="s">
        <v>12</v>
      </c>
      <c r="S19" s="18" t="s">
        <v>95</v>
      </c>
      <c r="T19" s="19">
        <f t="shared" si="11"/>
        <v>20</v>
      </c>
      <c r="U19" s="17" t="s">
        <v>12</v>
      </c>
      <c r="V19" s="18" t="s">
        <v>95</v>
      </c>
      <c r="W19" s="19">
        <f t="shared" si="6"/>
        <v>0</v>
      </c>
      <c r="X19" s="17" t="s">
        <v>95</v>
      </c>
      <c r="Y19" s="18" t="s">
        <v>12</v>
      </c>
      <c r="Z19" s="19" t="str">
        <f t="shared" si="12"/>
        <v>2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>E19+K19+Q19+T19+N19+H19+W19+Z19+AC19+AF19</f>
        <v>27</v>
      </c>
      <c r="AH19" s="21">
        <f>'2.Spieltag '!AI19</f>
        <v>27</v>
      </c>
      <c r="AI19" s="23">
        <f t="shared" si="9"/>
        <v>54</v>
      </c>
      <c r="AJ19" s="24">
        <f t="shared" si="10"/>
        <v>8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"/>
        <v>2</v>
      </c>
      <c r="F20" s="17" t="s">
        <v>95</v>
      </c>
      <c r="G20" s="18" t="s">
        <v>95</v>
      </c>
      <c r="H20" s="19">
        <f t="shared" si="2"/>
        <v>0</v>
      </c>
      <c r="I20" s="17" t="s">
        <v>12</v>
      </c>
      <c r="J20" s="18" t="s">
        <v>95</v>
      </c>
      <c r="K20" s="19">
        <f t="shared" si="3"/>
        <v>0</v>
      </c>
      <c r="L20" s="17" t="s">
        <v>12</v>
      </c>
      <c r="M20" s="18" t="s">
        <v>95</v>
      </c>
      <c r="N20" s="19" t="str">
        <f t="shared" si="4"/>
        <v>2</v>
      </c>
      <c r="O20" s="17" t="s">
        <v>2</v>
      </c>
      <c r="P20" s="18" t="s">
        <v>95</v>
      </c>
      <c r="Q20" s="19" t="str">
        <f t="shared" si="5"/>
        <v>5</v>
      </c>
      <c r="R20" s="17" t="s">
        <v>95</v>
      </c>
      <c r="S20" s="18" t="s">
        <v>96</v>
      </c>
      <c r="T20" s="19">
        <f t="shared" si="11"/>
        <v>12</v>
      </c>
      <c r="U20" s="17" t="s">
        <v>12</v>
      </c>
      <c r="V20" s="18" t="s">
        <v>95</v>
      </c>
      <c r="W20" s="19">
        <f t="shared" si="6"/>
        <v>0</v>
      </c>
      <c r="X20" s="17" t="s">
        <v>95</v>
      </c>
      <c r="Y20" s="18" t="s">
        <v>12</v>
      </c>
      <c r="Z20" s="19" t="str">
        <f t="shared" si="12"/>
        <v>2</v>
      </c>
      <c r="AA20" s="17" t="s">
        <v>2</v>
      </c>
      <c r="AB20" s="18" t="s">
        <v>96</v>
      </c>
      <c r="AC20" s="19">
        <f t="shared" si="7"/>
        <v>0</v>
      </c>
      <c r="AD20" s="27"/>
      <c r="AE20" s="25"/>
      <c r="AF20" s="19"/>
      <c r="AG20" s="20">
        <f>E20+K20+Q20+T20+N20+H20+W20+Z20+AC20+AF20</f>
        <v>23</v>
      </c>
      <c r="AH20" s="21">
        <f>'2.Spieltag '!AI20</f>
        <v>38</v>
      </c>
      <c r="AI20" s="23">
        <f t="shared" si="9"/>
        <v>61</v>
      </c>
      <c r="AJ20" s="24">
        <f t="shared" si="10"/>
        <v>3</v>
      </c>
      <c r="AK20" s="1"/>
    </row>
    <row r="21" spans="1:37" ht="24.95" customHeight="1" thickBot="1" x14ac:dyDescent="0.25">
      <c r="A21" s="28">
        <f t="shared" si="0"/>
        <v>17</v>
      </c>
      <c r="B21" s="20" t="str">
        <f>'1.Spieltag'!B21</f>
        <v>Master1</v>
      </c>
      <c r="C21" s="17" t="s">
        <v>95</v>
      </c>
      <c r="D21" s="18" t="s">
        <v>95</v>
      </c>
      <c r="E21" s="19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7" t="s">
        <v>12</v>
      </c>
      <c r="G21" s="18" t="s">
        <v>95</v>
      </c>
      <c r="H21" s="19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7" t="s">
        <v>12</v>
      </c>
      <c r="J21" s="18" t="s">
        <v>95</v>
      </c>
      <c r="K21" s="19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7" t="s">
        <v>2</v>
      </c>
      <c r="M21" s="18" t="s">
        <v>95</v>
      </c>
      <c r="N21" s="19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7" t="s">
        <v>95</v>
      </c>
      <c r="P21" s="18" t="s">
        <v>96</v>
      </c>
      <c r="Q21" s="19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7" t="s">
        <v>2</v>
      </c>
      <c r="S21" s="18" t="s">
        <v>95</v>
      </c>
      <c r="T21" s="19">
        <f t="shared" si="11"/>
        <v>8</v>
      </c>
      <c r="U21" s="17" t="s">
        <v>12</v>
      </c>
      <c r="V21" s="18" t="s">
        <v>96</v>
      </c>
      <c r="W21" s="19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7" t="s">
        <v>95</v>
      </c>
      <c r="Y21" s="18" t="s">
        <v>95</v>
      </c>
      <c r="Z21" s="19">
        <f t="shared" si="12"/>
        <v>0</v>
      </c>
      <c r="AA21" s="17" t="s">
        <v>95</v>
      </c>
      <c r="AB21" s="18" t="s">
        <v>96</v>
      </c>
      <c r="AC21" s="19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7"/>
      <c r="AE21" s="25"/>
      <c r="AF21" s="19"/>
      <c r="AG21" s="20">
        <f>E21+K21+Q21+T21+N21+H21+W21+Z21+AC21+AF21</f>
        <v>18</v>
      </c>
      <c r="AH21" s="21">
        <f>'2.Spieltag '!AI21</f>
        <v>24</v>
      </c>
      <c r="AI21" s="23">
        <f t="shared" si="9"/>
        <v>42</v>
      </c>
      <c r="AJ21" s="24">
        <f t="shared" si="10"/>
        <v>17</v>
      </c>
      <c r="AK21" s="1"/>
    </row>
    <row r="22" spans="1:37" ht="24.95" customHeight="1" thickBot="1" x14ac:dyDescent="0.25">
      <c r="A22" s="28">
        <f t="shared" si="0"/>
        <v>17</v>
      </c>
      <c r="B22" s="20" t="str">
        <f>'1.Spieltag'!B22</f>
        <v>Mike04</v>
      </c>
      <c r="C22" s="17" t="s">
        <v>95</v>
      </c>
      <c r="D22" s="18" t="s">
        <v>95</v>
      </c>
      <c r="E22" s="19">
        <f>IF(OR(EXACT($C$7,C22)*(EXACT($D$7,D22)))=TRUE,$AN$9,IF(($D$7-$C$7=D22-C22),$AN$8,IF(OR(EXACT($C$7&gt;$D$7,C22&gt;D22)*EXACT($C$7=$D$7,C22=D22)*EXACT($C$7&lt;$D$7,C22&lt;D22)),$AN$7,0)))</f>
        <v>0</v>
      </c>
      <c r="F22" s="17" t="s">
        <v>12</v>
      </c>
      <c r="G22" s="18" t="s">
        <v>95</v>
      </c>
      <c r="H22" s="19" t="str">
        <f>IF(OR(EXACT($F$7,F22)*(EXACT($G$7,G22)))=TRUE,$AN$9,IF(($G$7-$F$7=G22-F22),$AN$8,IF(OR(EXACT($F$7&gt;$G$7,F22&gt;G22)*EXACT($F$7=$G$7,F22=G22)*EXACT($F$7&lt;$G$7,F22&lt;G22)),$AN$7,0)))</f>
        <v>5</v>
      </c>
      <c r="I22" s="17" t="s">
        <v>12</v>
      </c>
      <c r="J22" s="18" t="s">
        <v>95</v>
      </c>
      <c r="K22" s="19">
        <f>IF(OR(EXACT($I$7,I22)*(EXACT($J$7,J22)))=TRUE,$AN$9,IF(($J$7-$I$7=J22-I22),$AN$8,IF(OR(EXACT($I$7&gt;$J$7,I22&gt;J22)*EXACT($I$7=$J$7,I22=J22)*EXACT($I$7&lt;$J$7,I22&lt;J22)),$AN$7,0)))</f>
        <v>0</v>
      </c>
      <c r="L22" s="17" t="s">
        <v>12</v>
      </c>
      <c r="M22" s="18" t="s">
        <v>96</v>
      </c>
      <c r="N22" s="19" t="str">
        <f>IF(OR(EXACT($L$7,L22)*(EXACT($M$7,M22)))=TRUE,$AN$9,IF(($M$7-$L$7=M22-L22),$AN$8,IF(OR(EXACT($L$7&gt;$M$7,L22&gt;M22)*EXACT($L$7=$M$7,L22=M22)*EXACT($L$7&lt;$M$7,L22&lt;M22)),$AN$7,0)))</f>
        <v>5</v>
      </c>
      <c r="O22" s="17" t="s">
        <v>12</v>
      </c>
      <c r="P22" s="18" t="s">
        <v>95</v>
      </c>
      <c r="Q22" s="19" t="str">
        <f>IF(OR(EXACT($O$7,O22)*(EXACT($P$7,P22)))=TRUE,$AN$9,IF(($P$7-$O$7=P22-O22),$AN$8,IF(OR(EXACT($O$7&gt;$P$7,O22&gt;P22)*EXACT($O$7=$P$7,O22=P22)*EXACT($O$7&lt;$P$7,O22&lt;P22)),$AN$7,0)))</f>
        <v>2</v>
      </c>
      <c r="R22" s="17" t="s">
        <v>12</v>
      </c>
      <c r="S22" s="18" t="s">
        <v>96</v>
      </c>
      <c r="T22" s="19">
        <f t="shared" si="11"/>
        <v>8</v>
      </c>
      <c r="U22" s="17" t="s">
        <v>95</v>
      </c>
      <c r="V22" s="18" t="s">
        <v>96</v>
      </c>
      <c r="W22" s="19">
        <f>IF(OR(EXACT($U$7,U22)*(EXACT($V$7,V22)))=TRUE,$AN$9,IF(($V$7-$U$7=V22-U22),$AN$8,IF(OR(EXACT($U$7&gt;$V$7,U22&gt;V22)*EXACT($U$7=$V$7,U22=V22)*EXACT($U$7&lt;$V$7,U22&lt;V22)),$AN$7,0)))</f>
        <v>0</v>
      </c>
      <c r="X22" s="17" t="s">
        <v>12</v>
      </c>
      <c r="Y22" s="18" t="s">
        <v>95</v>
      </c>
      <c r="Z22" s="19">
        <f t="shared" si="12"/>
        <v>0</v>
      </c>
      <c r="AA22" s="17" t="s">
        <v>12</v>
      </c>
      <c r="AB22" s="18" t="s">
        <v>96</v>
      </c>
      <c r="AC22" s="19">
        <f>IF(OR(EXACT($AA$7,AA22)*(EXACT($AB$7,AB22)))=TRUE,$AN$9,IF(($AB$7-$AA$7=AB22-AA22),$AN$8,IF(OR(EXACT($AA$7&gt;$AB$7,AA22&gt;AB22)*EXACT($AA$7=$AB$7,AA22=AB22)*EXACT($AA$7&lt;$AB$7,AA22&lt;AB22)),$AN$7,0)))</f>
        <v>0</v>
      </c>
      <c r="AD22" s="27"/>
      <c r="AE22" s="25"/>
      <c r="AF22" s="19"/>
      <c r="AG22" s="20">
        <f>E22+K22+Q22+T22+N22+H22+W22+Z22+AC22+AF22</f>
        <v>20</v>
      </c>
      <c r="AH22" s="21">
        <f>'2.Spieltag '!AI22</f>
        <v>22</v>
      </c>
      <c r="AI22" s="23">
        <f t="shared" si="9"/>
        <v>42</v>
      </c>
      <c r="AJ22" s="24">
        <f t="shared" si="10"/>
        <v>17</v>
      </c>
      <c r="AK22" s="1"/>
    </row>
    <row r="23" spans="1:37" ht="24.95" customHeight="1" thickBot="1" x14ac:dyDescent="0.25">
      <c r="A23" s="28">
        <f t="shared" si="0"/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 t="shared" ref="AG23" si="20">E23+K23+Q23+T23+N23+H23+W23+Z23+AC23+AF23</f>
        <v>0</v>
      </c>
      <c r="AH23" s="21">
        <f>'2.Spieltag 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1">AJ24</f>
        <v>12</v>
      </c>
      <c r="B24" s="20" t="str">
        <f>'1.Spieltag'!B24</f>
        <v>Reinhold</v>
      </c>
      <c r="C24" s="17" t="s">
        <v>95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95</v>
      </c>
      <c r="G24" s="18" t="s">
        <v>12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95</v>
      </c>
      <c r="K24" s="19">
        <f>IF(OR(EXACT($I$7,I24)*(EXACT($J$7,J24)))=TRUE,$AN$9,IF(($J$7-$I$7=J24-I24),$AN$8,IF(OR(EXACT($I$7&gt;$J$7,I24&gt;J24)*EXACT($I$7=$J$7,I24=J24)*EXACT($I$7&lt;$J$7,I24&lt;J24)),$AN$7,0)))</f>
        <v>0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 t="str">
        <f>IF(OR(EXACT($O$7,O24)*(EXACT($P$7,P24)))=TRUE,$AN$9,IF(($P$7-$O$7=P24-O24),$AN$8,IF(OR(EXACT($O$7&gt;$P$7,O24&gt;P24)*EXACT($O$7=$P$7,O24=P24)*EXACT($O$7&lt;$P$7,O24&lt;P24)),$AN$7,0)))</f>
        <v>3</v>
      </c>
      <c r="R24" s="17" t="s">
        <v>2</v>
      </c>
      <c r="S24" s="18" t="s">
        <v>95</v>
      </c>
      <c r="T24" s="19">
        <f t="shared" si="11"/>
        <v>8</v>
      </c>
      <c r="U24" s="17" t="s">
        <v>2</v>
      </c>
      <c r="V24" s="18" t="s">
        <v>95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96</v>
      </c>
      <c r="Z24" s="19">
        <f t="shared" si="12"/>
        <v>0</v>
      </c>
      <c r="AA24" s="17" t="s">
        <v>2</v>
      </c>
      <c r="AB24" s="18" t="s">
        <v>95</v>
      </c>
      <c r="AC24" s="19">
        <f>IF(OR(EXACT($AA$7,AA24)*(EXACT($AB$7,AB24)))=TRUE,$AN$9,IF(($AB$7-$AA$7=AB24-AA24),$AN$8,IF(OR(EXACT($AA$7&gt;$AB$7,AA24&gt;AB24)*EXACT($AA$7=$AB$7,AA24=AB24)*EXACT($AA$7&lt;$AB$7,AA24&lt;AB24)),$AN$7,0)))</f>
        <v>0</v>
      </c>
      <c r="AD24" s="27"/>
      <c r="AE24" s="25"/>
      <c r="AF24" s="19"/>
      <c r="AG24" s="20">
        <f t="shared" ref="AG24" si="22">E24+K24+Q24+T24+N24+H24+W24+Z24+AC24+AF24</f>
        <v>11</v>
      </c>
      <c r="AH24" s="21">
        <f>'2.Spieltag '!AI24</f>
        <v>36</v>
      </c>
      <c r="AI24" s="23">
        <f t="shared" ref="AI24:AI26" si="23">AG24+AH24</f>
        <v>47</v>
      </c>
      <c r="AJ24" s="24">
        <f t="shared" si="10"/>
        <v>12</v>
      </c>
      <c r="AK24" s="1"/>
    </row>
    <row r="25" spans="1:37" ht="28.15" customHeight="1" thickBot="1" x14ac:dyDescent="0.25">
      <c r="A25" s="28">
        <f t="shared" si="21"/>
        <v>3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>IF(OR(EXACT($C$7,C25)*(EXACT($D$7,D25)))=TRUE,$AN$9,IF(($D$7-$C$7=D25-C25),$AN$8,IF(OR(EXACT($C$7&gt;$D$7,C25&gt;D25)*EXACT($C$7=$D$7,C25=D25)*EXACT($C$7&lt;$D$7,C25&lt;D25)),$AN$7,0)))</f>
        <v>5</v>
      </c>
      <c r="F25" s="17" t="s">
        <v>12</v>
      </c>
      <c r="G25" s="18" t="s">
        <v>96</v>
      </c>
      <c r="H25" s="19" t="str">
        <f>IF(OR(EXACT($F$7,F25)*(EXACT($G$7,G25)))=TRUE,$AN$9,IF(($G$7-$F$7=G25-F25),$AN$8,IF(OR(EXACT($F$7&gt;$G$7,F25&gt;G25)*EXACT($F$7=$G$7,F25=G25)*EXACT($F$7&lt;$G$7,F25&lt;G25)),$AN$7,0)))</f>
        <v>2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96</v>
      </c>
      <c r="N25" s="19" t="str">
        <f>IF(OR(EXACT($L$7,L25)*(EXACT($M$7,M25)))=TRUE,$AN$9,IF(($M$7-$L$7=M25-L25),$AN$8,IF(OR(EXACT($L$7&gt;$M$7,L25&gt;M25)*EXACT($L$7=$M$7,L25=M25)*EXACT($L$7&lt;$M$7,L25&lt;M25)),$AN$7,0)))</f>
        <v>5</v>
      </c>
      <c r="O25" s="17" t="s">
        <v>95</v>
      </c>
      <c r="P25" s="18" t="s">
        <v>12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12</v>
      </c>
      <c r="S25" s="18" t="s">
        <v>96</v>
      </c>
      <c r="T25" s="19">
        <f t="shared" si="11"/>
        <v>8</v>
      </c>
      <c r="U25" s="17" t="s">
        <v>12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96</v>
      </c>
      <c r="Y25" s="18" t="s">
        <v>95</v>
      </c>
      <c r="Z25" s="19" t="str">
        <f t="shared" si="12"/>
        <v>2</v>
      </c>
      <c r="AA25" s="17" t="s">
        <v>12</v>
      </c>
      <c r="AB25" s="18" t="s">
        <v>96</v>
      </c>
      <c r="AC25" s="19">
        <f>IF(OR(EXACT($AA$7,AA25)*(EXACT($AB$7,AB25)))=TRUE,$AN$9,IF(($AB$7-$AA$7=AB25-AA25),$AN$8,IF(OR(EXACT($AA$7&gt;$AB$7,AA25&gt;AB25)*EXACT($AA$7=$AB$7,AA25=AB25)*EXACT($AA$7&lt;$AB$7,AA25&lt;AB25)),$AN$7,0)))</f>
        <v>0</v>
      </c>
      <c r="AD25" s="27"/>
      <c r="AE25" s="25"/>
      <c r="AF25" s="19"/>
      <c r="AG25" s="20">
        <f t="shared" ref="AG25:AG26" si="24">E25+H25+K25+N25+Q25+T25+W25+Z25+AC25+AF25</f>
        <v>22</v>
      </c>
      <c r="AH25" s="21">
        <f>'2.Spieltag '!AI25</f>
        <v>39</v>
      </c>
      <c r="AI25" s="23">
        <f t="shared" si="23"/>
        <v>61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1"/>
        <v>13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95</v>
      </c>
      <c r="G26" s="18" t="s">
        <v>12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12</v>
      </c>
      <c r="K26" s="19" t="str">
        <f>IF(OR(EXACT($I$7,I26)*(EXACT($J$7,J26)))=TRUE,$AN$9,IF(($J$7-$I$7=J26-I26),$AN$8,IF(OR(EXACT($I$7&gt;$J$7,I26&gt;J26)*EXACT($I$7=$J$7,I26=J26)*EXACT($I$7&lt;$J$7,I26&lt;J26)),$AN$7,0)))</f>
        <v>5</v>
      </c>
      <c r="L26" s="17" t="s">
        <v>95</v>
      </c>
      <c r="M26" s="18" t="s">
        <v>12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12</v>
      </c>
      <c r="P26" s="18" t="s">
        <v>95</v>
      </c>
      <c r="Q26" s="19" t="str">
        <f>IF(OR(EXACT($O$7,O26)*(EXACT($P$7,P26)))=TRUE,$AN$9,IF(($P$7-$O$7=P26-O26),$AN$8,IF(OR(EXACT($O$7&gt;$P$7,O26&gt;P26)*EXACT($O$7=$P$7,O26=P26)*EXACT($O$7&lt;$P$7,O26&lt;P26)),$AN$7,0)))</f>
        <v>2</v>
      </c>
      <c r="R26" s="17" t="s">
        <v>2</v>
      </c>
      <c r="S26" s="18" t="s">
        <v>96</v>
      </c>
      <c r="T26" s="19">
        <f t="shared" si="11"/>
        <v>8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 t="str">
        <f t="shared" si="12"/>
        <v>2</v>
      </c>
      <c r="AA26" s="17" t="s">
        <v>12</v>
      </c>
      <c r="AB26" s="18" t="s">
        <v>95</v>
      </c>
      <c r="AC26" s="19">
        <f>IF(OR(EXACT($AA$7,AA26)*(EXACT($AB$7,AB26)))=TRUE,$AN$9,IF(($AB$7-$AA$7=AB26-AA26),$AN$8,IF(OR(EXACT($AA$7&gt;$AB$7,AA26&gt;AB26)*EXACT($AA$7=$AB$7,AA26=AB26)*EXACT($AA$7&lt;$AB$7,AA26&lt;AB26)),$AN$7,0)))</f>
        <v>0</v>
      </c>
      <c r="AD26" s="27"/>
      <c r="AE26" s="25"/>
      <c r="AF26" s="19"/>
      <c r="AG26" s="20">
        <f t="shared" si="24"/>
        <v>17</v>
      </c>
      <c r="AH26" s="21">
        <f>'2.Spieltag '!AI26</f>
        <v>29</v>
      </c>
      <c r="AI26" s="23">
        <f t="shared" si="23"/>
        <v>46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25">AJ27</f>
        <v>25</v>
      </c>
      <c r="B27" s="20" t="str">
        <f>'1.Spieltag'!B27</f>
        <v>Schalt04</v>
      </c>
      <c r="C27" s="17" t="s">
        <v>96</v>
      </c>
      <c r="D27" s="18" t="s">
        <v>2</v>
      </c>
      <c r="E27" s="19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12</v>
      </c>
      <c r="K27" s="19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7" t="s">
        <v>95</v>
      </c>
      <c r="M27" s="18" t="s">
        <v>95</v>
      </c>
      <c r="N27" s="19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7" t="s">
        <v>12</v>
      </c>
      <c r="P27" s="18" t="s">
        <v>95</v>
      </c>
      <c r="Q27" s="19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7" t="s">
        <v>2</v>
      </c>
      <c r="S27" s="18" t="s">
        <v>95</v>
      </c>
      <c r="T27" s="19">
        <f t="shared" si="11"/>
        <v>8</v>
      </c>
      <c r="U27" s="17" t="s">
        <v>96</v>
      </c>
      <c r="V27" s="18" t="s">
        <v>12</v>
      </c>
      <c r="W27" s="19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95</v>
      </c>
      <c r="Z27" s="19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7" t="s">
        <v>95</v>
      </c>
      <c r="AB27" s="18" t="s">
        <v>96</v>
      </c>
      <c r="AC27" s="19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3" si="34">E27+H27+K27+N27+Q27+T27+W27+Z27+AC27+AF27</f>
        <v>12</v>
      </c>
      <c r="AH27" s="21">
        <f>'2.Spieltag '!AI27</f>
        <v>13</v>
      </c>
      <c r="AI27" s="23">
        <f t="shared" ref="AI27:AI33" si="35">AG27+AH27</f>
        <v>25</v>
      </c>
      <c r="AJ27" s="24">
        <f t="shared" si="10"/>
        <v>25</v>
      </c>
      <c r="AK27" s="1"/>
    </row>
    <row r="28" spans="1:37" ht="28.15" customHeight="1" thickBot="1" x14ac:dyDescent="0.25">
      <c r="A28" s="28">
        <f t="shared" si="25"/>
        <v>15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26"/>
        <v>0</v>
      </c>
      <c r="F28" s="17" t="s">
        <v>95</v>
      </c>
      <c r="G28" s="18" t="s">
        <v>12</v>
      </c>
      <c r="H28" s="19">
        <f t="shared" si="27"/>
        <v>0</v>
      </c>
      <c r="I28" s="17" t="s">
        <v>96</v>
      </c>
      <c r="J28" s="18" t="s">
        <v>95</v>
      </c>
      <c r="K28" s="19" t="str">
        <f t="shared" si="28"/>
        <v>3</v>
      </c>
      <c r="L28" s="17" t="s">
        <v>95</v>
      </c>
      <c r="M28" s="18" t="s">
        <v>95</v>
      </c>
      <c r="N28" s="19">
        <f t="shared" si="29"/>
        <v>0</v>
      </c>
      <c r="O28" s="17" t="s">
        <v>12</v>
      </c>
      <c r="P28" s="18" t="s">
        <v>95</v>
      </c>
      <c r="Q28" s="19" t="str">
        <f t="shared" si="30"/>
        <v>2</v>
      </c>
      <c r="R28" s="17" t="s">
        <v>2</v>
      </c>
      <c r="S28" s="18" t="s">
        <v>96</v>
      </c>
      <c r="T28" s="19">
        <f t="shared" si="11"/>
        <v>8</v>
      </c>
      <c r="U28" s="17" t="s">
        <v>95</v>
      </c>
      <c r="V28" s="18" t="s">
        <v>12</v>
      </c>
      <c r="W28" s="19">
        <f t="shared" si="31"/>
        <v>0</v>
      </c>
      <c r="X28" s="17" t="s">
        <v>95</v>
      </c>
      <c r="Y28" s="18" t="s">
        <v>96</v>
      </c>
      <c r="Z28" s="19">
        <f t="shared" si="32"/>
        <v>0</v>
      </c>
      <c r="AA28" s="17" t="s">
        <v>96</v>
      </c>
      <c r="AB28" s="18" t="s">
        <v>95</v>
      </c>
      <c r="AC28" s="19" t="str">
        <f t="shared" si="33"/>
        <v>3</v>
      </c>
      <c r="AD28" s="27"/>
      <c r="AE28" s="25"/>
      <c r="AF28" s="19"/>
      <c r="AG28" s="20">
        <f t="shared" si="34"/>
        <v>16</v>
      </c>
      <c r="AH28" s="21">
        <f>'2.Spieltag '!AI28</f>
        <v>28</v>
      </c>
      <c r="AI28" s="23">
        <f t="shared" si="35"/>
        <v>44</v>
      </c>
      <c r="AJ28" s="24">
        <f t="shared" si="10"/>
        <v>15</v>
      </c>
      <c r="AK28" s="1"/>
    </row>
    <row r="29" spans="1:37" ht="28.15" customHeight="1" thickBot="1" x14ac:dyDescent="0.25">
      <c r="A29" s="28">
        <f t="shared" si="25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6"/>
        <v>5</v>
      </c>
      <c r="F29" s="17" t="s">
        <v>12</v>
      </c>
      <c r="G29" s="18" t="s">
        <v>95</v>
      </c>
      <c r="H29" s="19" t="str">
        <f t="shared" si="27"/>
        <v>5</v>
      </c>
      <c r="I29" s="17" t="s">
        <v>95</v>
      </c>
      <c r="J29" s="18" t="s">
        <v>95</v>
      </c>
      <c r="K29" s="19">
        <f t="shared" si="28"/>
        <v>0</v>
      </c>
      <c r="L29" s="17" t="s">
        <v>12</v>
      </c>
      <c r="M29" s="18" t="s">
        <v>95</v>
      </c>
      <c r="N29" s="19" t="str">
        <f t="shared" si="29"/>
        <v>2</v>
      </c>
      <c r="O29" s="17" t="s">
        <v>12</v>
      </c>
      <c r="P29" s="18" t="s">
        <v>95</v>
      </c>
      <c r="Q29" s="19" t="str">
        <f t="shared" si="30"/>
        <v>2</v>
      </c>
      <c r="R29" s="17" t="s">
        <v>12</v>
      </c>
      <c r="S29" s="18" t="s">
        <v>95</v>
      </c>
      <c r="T29" s="19">
        <f t="shared" si="11"/>
        <v>20</v>
      </c>
      <c r="U29" s="17" t="s">
        <v>12</v>
      </c>
      <c r="V29" s="18" t="s">
        <v>95</v>
      </c>
      <c r="W29" s="19">
        <f t="shared" si="31"/>
        <v>0</v>
      </c>
      <c r="X29" s="17" t="s">
        <v>12</v>
      </c>
      <c r="Y29" s="18" t="s">
        <v>95</v>
      </c>
      <c r="Z29" s="19">
        <f t="shared" si="32"/>
        <v>0</v>
      </c>
      <c r="AA29" s="17" t="s">
        <v>12</v>
      </c>
      <c r="AB29" s="18" t="s">
        <v>95</v>
      </c>
      <c r="AC29" s="19">
        <f t="shared" si="33"/>
        <v>0</v>
      </c>
      <c r="AD29" s="27"/>
      <c r="AE29" s="25"/>
      <c r="AF29" s="19"/>
      <c r="AG29" s="20">
        <f t="shared" si="34"/>
        <v>34</v>
      </c>
      <c r="AH29" s="21">
        <f>'2.Spieltag '!AI29</f>
        <v>34</v>
      </c>
      <c r="AI29" s="23">
        <f t="shared" si="35"/>
        <v>68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5"/>
        <v>14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26"/>
        <v>5</v>
      </c>
      <c r="F30" s="17" t="s">
        <v>96</v>
      </c>
      <c r="G30" s="18" t="s">
        <v>12</v>
      </c>
      <c r="H30" s="19">
        <f t="shared" si="27"/>
        <v>0</v>
      </c>
      <c r="I30" s="17" t="s">
        <v>96</v>
      </c>
      <c r="J30" s="18" t="s">
        <v>95</v>
      </c>
      <c r="K30" s="19" t="str">
        <f t="shared" si="28"/>
        <v>3</v>
      </c>
      <c r="L30" s="17" t="s">
        <v>12</v>
      </c>
      <c r="M30" s="18" t="s">
        <v>12</v>
      </c>
      <c r="N30" s="19">
        <f t="shared" si="29"/>
        <v>0</v>
      </c>
      <c r="O30" s="17" t="s">
        <v>95</v>
      </c>
      <c r="P30" s="18" t="s">
        <v>96</v>
      </c>
      <c r="Q30" s="19" t="str">
        <f t="shared" si="30"/>
        <v>2</v>
      </c>
      <c r="R30" s="17" t="s">
        <v>2</v>
      </c>
      <c r="S30" s="18" t="s">
        <v>95</v>
      </c>
      <c r="T30" s="19">
        <f t="shared" si="11"/>
        <v>8</v>
      </c>
      <c r="U30" s="17" t="s">
        <v>95</v>
      </c>
      <c r="V30" s="18" t="s">
        <v>2</v>
      </c>
      <c r="W30" s="19">
        <f t="shared" si="31"/>
        <v>0</v>
      </c>
      <c r="X30" s="17" t="s">
        <v>96</v>
      </c>
      <c r="Y30" s="18" t="s">
        <v>12</v>
      </c>
      <c r="Z30" s="19" t="str">
        <f t="shared" si="32"/>
        <v>5</v>
      </c>
      <c r="AA30" s="17" t="s">
        <v>97</v>
      </c>
      <c r="AB30" s="18" t="s">
        <v>2</v>
      </c>
      <c r="AC30" s="19">
        <f t="shared" si="33"/>
        <v>0</v>
      </c>
      <c r="AD30" s="27"/>
      <c r="AE30" s="25"/>
      <c r="AF30" s="19"/>
      <c r="AG30" s="20">
        <f t="shared" si="34"/>
        <v>23</v>
      </c>
      <c r="AH30" s="21">
        <f>'2.Spieltag '!AI30</f>
        <v>22</v>
      </c>
      <c r="AI30" s="23">
        <f t="shared" si="35"/>
        <v>45</v>
      </c>
      <c r="AJ30" s="24">
        <f t="shared" si="10"/>
        <v>14</v>
      </c>
      <c r="AK30" s="1"/>
    </row>
    <row r="31" spans="1:37" ht="28.15" customHeight="1" thickBot="1" x14ac:dyDescent="0.25">
      <c r="A31" s="28">
        <f t="shared" si="25"/>
        <v>5</v>
      </c>
      <c r="B31" s="20" t="str">
        <f>'1.Spieltag'!B31</f>
        <v>Tanja04</v>
      </c>
      <c r="C31" s="17" t="s">
        <v>95</v>
      </c>
      <c r="D31" s="18" t="s">
        <v>12</v>
      </c>
      <c r="E31" s="19">
        <f t="shared" si="26"/>
        <v>0</v>
      </c>
      <c r="F31" s="17" t="s">
        <v>95</v>
      </c>
      <c r="G31" s="18" t="s">
        <v>95</v>
      </c>
      <c r="H31" s="19">
        <f t="shared" si="27"/>
        <v>0</v>
      </c>
      <c r="I31" s="17" t="s">
        <v>95</v>
      </c>
      <c r="J31" s="18" t="s">
        <v>12</v>
      </c>
      <c r="K31" s="19" t="str">
        <f t="shared" si="28"/>
        <v>5</v>
      </c>
      <c r="L31" s="17" t="s">
        <v>12</v>
      </c>
      <c r="M31" s="18" t="s">
        <v>95</v>
      </c>
      <c r="N31" s="19" t="str">
        <f t="shared" si="29"/>
        <v>2</v>
      </c>
      <c r="O31" s="17" t="s">
        <v>95</v>
      </c>
      <c r="P31" s="18" t="s">
        <v>96</v>
      </c>
      <c r="Q31" s="19" t="str">
        <f t="shared" si="30"/>
        <v>2</v>
      </c>
      <c r="R31" s="17" t="s">
        <v>2</v>
      </c>
      <c r="S31" s="18" t="s">
        <v>95</v>
      </c>
      <c r="T31" s="19">
        <f t="shared" si="11"/>
        <v>8</v>
      </c>
      <c r="U31" s="17" t="s">
        <v>95</v>
      </c>
      <c r="V31" s="18" t="s">
        <v>95</v>
      </c>
      <c r="W31" s="19" t="str">
        <f t="shared" si="31"/>
        <v>3</v>
      </c>
      <c r="X31" s="17" t="s">
        <v>95</v>
      </c>
      <c r="Y31" s="18" t="s">
        <v>12</v>
      </c>
      <c r="Z31" s="19" t="str">
        <f t="shared" si="32"/>
        <v>2</v>
      </c>
      <c r="AA31" s="17" t="s">
        <v>95</v>
      </c>
      <c r="AB31" s="18" t="s">
        <v>96</v>
      </c>
      <c r="AC31" s="19">
        <f t="shared" si="33"/>
        <v>0</v>
      </c>
      <c r="AD31" s="27"/>
      <c r="AE31" s="25"/>
      <c r="AF31" s="19"/>
      <c r="AG31" s="20">
        <f t="shared" si="34"/>
        <v>22</v>
      </c>
      <c r="AH31" s="21">
        <f>'2.Spieltag '!AI31</f>
        <v>38</v>
      </c>
      <c r="AI31" s="23">
        <f t="shared" si="35"/>
        <v>60</v>
      </c>
      <c r="AJ31" s="24">
        <f t="shared" si="10"/>
        <v>5</v>
      </c>
      <c r="AK31" s="1"/>
    </row>
    <row r="32" spans="1:37" ht="28.15" customHeight="1" thickBot="1" x14ac:dyDescent="0.25">
      <c r="A32" s="28">
        <f t="shared" si="25"/>
        <v>24</v>
      </c>
      <c r="B32" s="20" t="str">
        <f>'1.Spieltag'!B32</f>
        <v>Th. Bülles</v>
      </c>
      <c r="C32" s="17" t="s">
        <v>95</v>
      </c>
      <c r="D32" s="18" t="s">
        <v>95</v>
      </c>
      <c r="E32" s="19">
        <f t="shared" si="26"/>
        <v>0</v>
      </c>
      <c r="F32" s="17" t="s">
        <v>12</v>
      </c>
      <c r="G32" s="18" t="s">
        <v>95</v>
      </c>
      <c r="H32" s="19" t="str">
        <f t="shared" si="27"/>
        <v>5</v>
      </c>
      <c r="I32" s="17" t="s">
        <v>95</v>
      </c>
      <c r="J32" s="18" t="s">
        <v>95</v>
      </c>
      <c r="K32" s="19">
        <f t="shared" si="28"/>
        <v>0</v>
      </c>
      <c r="L32" s="17" t="s">
        <v>12</v>
      </c>
      <c r="M32" s="18" t="s">
        <v>96</v>
      </c>
      <c r="N32" s="19" t="str">
        <f t="shared" si="29"/>
        <v>5</v>
      </c>
      <c r="O32" s="17" t="s">
        <v>96</v>
      </c>
      <c r="P32" s="18" t="s">
        <v>96</v>
      </c>
      <c r="Q32" s="19">
        <f t="shared" si="30"/>
        <v>0</v>
      </c>
      <c r="R32" s="17" t="s">
        <v>96</v>
      </c>
      <c r="S32" s="18" t="s">
        <v>12</v>
      </c>
      <c r="T32" s="19">
        <f t="shared" si="11"/>
        <v>0</v>
      </c>
      <c r="U32" s="17" t="s">
        <v>95</v>
      </c>
      <c r="V32" s="18" t="s">
        <v>12</v>
      </c>
      <c r="W32" s="19">
        <f t="shared" si="31"/>
        <v>0</v>
      </c>
      <c r="X32" s="17" t="s">
        <v>95</v>
      </c>
      <c r="Y32" s="18" t="s">
        <v>96</v>
      </c>
      <c r="Z32" s="19">
        <f t="shared" si="32"/>
        <v>0</v>
      </c>
      <c r="AA32" s="17" t="s">
        <v>2</v>
      </c>
      <c r="AB32" s="18" t="s">
        <v>95</v>
      </c>
      <c r="AC32" s="19">
        <f t="shared" si="33"/>
        <v>0</v>
      </c>
      <c r="AD32" s="27"/>
      <c r="AE32" s="25"/>
      <c r="AF32" s="19"/>
      <c r="AG32" s="20">
        <f t="shared" si="34"/>
        <v>10</v>
      </c>
      <c r="AH32" s="21">
        <f>'2.Spieltag '!AI32</f>
        <v>16</v>
      </c>
      <c r="AI32" s="23">
        <f t="shared" si="35"/>
        <v>26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5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si="26"/>
        <v>0</v>
      </c>
      <c r="F33" s="17" t="s">
        <v>95</v>
      </c>
      <c r="G33" s="18" t="s">
        <v>12</v>
      </c>
      <c r="H33" s="19">
        <f t="shared" si="27"/>
        <v>0</v>
      </c>
      <c r="I33" s="17" t="s">
        <v>12</v>
      </c>
      <c r="J33" s="18" t="s">
        <v>95</v>
      </c>
      <c r="K33" s="19">
        <f t="shared" si="28"/>
        <v>0</v>
      </c>
      <c r="L33" s="17" t="s">
        <v>12</v>
      </c>
      <c r="M33" s="18" t="s">
        <v>96</v>
      </c>
      <c r="N33" s="19" t="str">
        <f t="shared" si="29"/>
        <v>5</v>
      </c>
      <c r="O33" s="17" t="s">
        <v>95</v>
      </c>
      <c r="P33" s="18" t="s">
        <v>12</v>
      </c>
      <c r="Q33" s="19">
        <f t="shared" si="30"/>
        <v>0</v>
      </c>
      <c r="R33" s="17" t="s">
        <v>2</v>
      </c>
      <c r="S33" s="18" t="s">
        <v>95</v>
      </c>
      <c r="T33" s="19">
        <f t="shared" si="11"/>
        <v>8</v>
      </c>
      <c r="U33" s="17" t="s">
        <v>12</v>
      </c>
      <c r="V33" s="18" t="s">
        <v>95</v>
      </c>
      <c r="W33" s="19">
        <f t="shared" si="31"/>
        <v>0</v>
      </c>
      <c r="X33" s="17" t="s">
        <v>95</v>
      </c>
      <c r="Y33" s="18" t="s">
        <v>12</v>
      </c>
      <c r="Z33" s="19" t="str">
        <f t="shared" si="32"/>
        <v>2</v>
      </c>
      <c r="AA33" s="17" t="s">
        <v>12</v>
      </c>
      <c r="AB33" s="18" t="s">
        <v>12</v>
      </c>
      <c r="AC33" s="19">
        <f t="shared" si="33"/>
        <v>0</v>
      </c>
      <c r="AD33" s="27"/>
      <c r="AE33" s="25"/>
      <c r="AF33" s="19"/>
      <c r="AG33" s="20">
        <f t="shared" si="34"/>
        <v>15</v>
      </c>
      <c r="AH33" s="21">
        <f>'2.Spieltag '!AI33</f>
        <v>17</v>
      </c>
      <c r="AI33" s="23">
        <f t="shared" si="35"/>
        <v>32</v>
      </c>
      <c r="AJ33" s="24">
        <f t="shared" si="10"/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17</v>
      </c>
      <c r="B4" s="16"/>
      <c r="C4" s="16" t="s">
        <v>64</v>
      </c>
      <c r="F4" s="16" t="s">
        <v>56</v>
      </c>
      <c r="I4" s="16" t="s">
        <v>92</v>
      </c>
      <c r="L4" s="16" t="s">
        <v>91</v>
      </c>
      <c r="O4" s="16" t="s">
        <v>65</v>
      </c>
      <c r="R4" s="16" t="s">
        <v>57</v>
      </c>
      <c r="U4" s="16" t="s">
        <v>62</v>
      </c>
      <c r="X4" s="16" t="s">
        <v>60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L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58</v>
      </c>
      <c r="F6" s="16" t="s">
        <v>66</v>
      </c>
      <c r="I6" s="16" t="s">
        <v>61</v>
      </c>
      <c r="L6" s="16" t="s">
        <v>67</v>
      </c>
      <c r="O6" s="16" t="s">
        <v>94</v>
      </c>
      <c r="R6" s="16" t="s">
        <v>59</v>
      </c>
      <c r="U6" s="16" t="s">
        <v>63</v>
      </c>
      <c r="X6" s="16" t="s">
        <v>68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96</v>
      </c>
      <c r="D7" s="68" t="s">
        <v>96</v>
      </c>
      <c r="E7" s="69" t="s">
        <v>1</v>
      </c>
      <c r="F7" s="68" t="s">
        <v>96</v>
      </c>
      <c r="G7" s="68" t="s">
        <v>12</v>
      </c>
      <c r="H7" s="69" t="s">
        <v>1</v>
      </c>
      <c r="I7" s="68" t="s">
        <v>95</v>
      </c>
      <c r="J7" s="68" t="s">
        <v>12</v>
      </c>
      <c r="K7" s="69" t="s">
        <v>1</v>
      </c>
      <c r="L7" s="68" t="s">
        <v>95</v>
      </c>
      <c r="M7" s="68" t="s">
        <v>12</v>
      </c>
      <c r="N7" s="69" t="s">
        <v>1</v>
      </c>
      <c r="O7" s="68" t="s">
        <v>95</v>
      </c>
      <c r="P7" s="68" t="s">
        <v>95</v>
      </c>
      <c r="Q7" s="69" t="s">
        <v>1</v>
      </c>
      <c r="R7" s="68" t="s">
        <v>96</v>
      </c>
      <c r="S7" s="68" t="s">
        <v>96</v>
      </c>
      <c r="T7" s="69" t="s">
        <v>1</v>
      </c>
      <c r="U7" s="68" t="s">
        <v>97</v>
      </c>
      <c r="V7" s="68" t="s">
        <v>13</v>
      </c>
      <c r="W7" s="69" t="s">
        <v>1</v>
      </c>
      <c r="X7" s="68" t="s">
        <v>2</v>
      </c>
      <c r="Y7" s="68" t="s">
        <v>95</v>
      </c>
      <c r="Z7" s="69" t="s">
        <v>1</v>
      </c>
      <c r="AA7" s="68" t="s">
        <v>96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12</v>
      </c>
      <c r="E8" s="19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95</v>
      </c>
      <c r="H8" s="19">
        <f t="shared" ref="H8:H17" si="2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12</v>
      </c>
      <c r="K8" s="19">
        <f t="shared" ref="K8:K17" si="3">IF(OR(EXACT($I$7,I8)*(EXACT($J$7,J8)))=TRUE,$AN$9,IF(($J$7-$I$7=J8-I8),$AN$8,IF(OR(EXACT($I$7&gt;$J$7,I8&gt;J8)*EXACT($I$7=$J$7,I8=J8)*EXACT($I$7&lt;$J$7,I8&lt;J8)),$AN$7,0)))</f>
        <v>0</v>
      </c>
      <c r="L8" s="17" t="s">
        <v>2</v>
      </c>
      <c r="M8" s="18" t="s">
        <v>95</v>
      </c>
      <c r="N8" s="19">
        <f t="shared" ref="N8:N17" si="4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 t="shared" ref="Q8:Q17" si="5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96</v>
      </c>
      <c r="T8" s="19">
        <f t="shared" ref="T8:T17" si="6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12</v>
      </c>
      <c r="W8" s="19">
        <f t="shared" ref="W8:W17" si="7">IF(OR(EXACT($U$7,U8)*(EXACT($V$7,V8)))=TRUE,$AN$9,IF(($V$7-$U$7=V8-U8),$AN$8,IF(OR(EXACT($U$7&gt;$V$7,U8&gt;V8)*EXACT($U$7=$V$7,U8=V8)*EXACT($U$7&lt;$V$7,U8&lt;V8)),$AN$7,0)))</f>
        <v>0</v>
      </c>
      <c r="X8" s="17" t="s">
        <v>12</v>
      </c>
      <c r="Y8" s="18" t="s">
        <v>95</v>
      </c>
      <c r="Z8" s="19" t="str">
        <f>IF(OR(EXACT($X$7,X8)*(EXACT($Y$7,Y8)))=TRUE,$AN$9,IF(($Y$7-$X$7=Y8-X8),$AN$8,IF(OR(EXACT($X$7&gt;$Y$7,X8&gt;Y8)*EXACT($X$7=$Y$7,X8=Y8)*EXACT($X$7&lt;$Y$7,X8&lt;Y8)),$AN$7,0)))</f>
        <v>2</v>
      </c>
      <c r="AA8" s="17" t="s">
        <v>95</v>
      </c>
      <c r="AB8" s="18" t="s">
        <v>12</v>
      </c>
      <c r="AC8" s="19">
        <f>IF(OR(EXACT($AA$7,AA8)*(EXACT($AB$7,AB8)))=TRUE,$AN$9,IF(($AB$7-$AA$7=AB8-AA8),$AN$8,IF(OR(EXACT($AA$7&gt;$AB$7,AA8&gt;AB8)*EXACT($AA$7=$AB$7,AA8=AB8)*EXACT($AA$7&lt;$AB$7,AA8&lt;AB8)),$AN$7,0)))*4</f>
        <v>12</v>
      </c>
      <c r="AD8" s="27"/>
      <c r="AE8" s="25"/>
      <c r="AF8" s="19"/>
      <c r="AG8" s="20">
        <f t="shared" ref="AG8:AG18" si="8">E8+H8+K8+N8+Q8+T8+W8+Z8+AC8+AF8</f>
        <v>17</v>
      </c>
      <c r="AH8" s="21">
        <f>'3.Spieltag'!AI8</f>
        <v>56</v>
      </c>
      <c r="AI8" s="23">
        <f t="shared" ref="AI8:AI23" si="9">AG8+AH8</f>
        <v>73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13</v>
      </c>
      <c r="B9" s="20" t="str">
        <f>'1.Spieltag'!B9</f>
        <v>Alexander18</v>
      </c>
      <c r="C9" s="17" t="s">
        <v>12</v>
      </c>
      <c r="D9" s="18" t="s">
        <v>95</v>
      </c>
      <c r="E9" s="19">
        <f t="shared" si="1"/>
        <v>0</v>
      </c>
      <c r="F9" s="17" t="s">
        <v>95</v>
      </c>
      <c r="G9" s="18" t="s">
        <v>12</v>
      </c>
      <c r="H9" s="19" t="str">
        <f t="shared" si="2"/>
        <v>2</v>
      </c>
      <c r="I9" s="17" t="s">
        <v>95</v>
      </c>
      <c r="J9" s="18" t="s">
        <v>95</v>
      </c>
      <c r="K9" s="19">
        <f t="shared" si="3"/>
        <v>0</v>
      </c>
      <c r="L9" s="17" t="s">
        <v>12</v>
      </c>
      <c r="M9" s="18" t="s">
        <v>95</v>
      </c>
      <c r="N9" s="19">
        <f t="shared" si="4"/>
        <v>0</v>
      </c>
      <c r="O9" s="17" t="s">
        <v>96</v>
      </c>
      <c r="P9" s="18" t="s">
        <v>95</v>
      </c>
      <c r="Q9" s="19">
        <f t="shared" si="5"/>
        <v>0</v>
      </c>
      <c r="R9" s="17" t="s">
        <v>12</v>
      </c>
      <c r="S9" s="18" t="s">
        <v>95</v>
      </c>
      <c r="T9" s="19">
        <f t="shared" si="6"/>
        <v>0</v>
      </c>
      <c r="U9" s="17" t="s">
        <v>12</v>
      </c>
      <c r="V9" s="18" t="s">
        <v>95</v>
      </c>
      <c r="W9" s="19">
        <f t="shared" si="7"/>
        <v>0</v>
      </c>
      <c r="X9" s="17" t="s">
        <v>2</v>
      </c>
      <c r="Y9" s="18" t="s">
        <v>96</v>
      </c>
      <c r="Z9" s="19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7" t="s">
        <v>95</v>
      </c>
      <c r="AB9" s="18" t="s">
        <v>12</v>
      </c>
      <c r="AC9" s="19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7"/>
      <c r="AE9" s="25"/>
      <c r="AF9" s="19"/>
      <c r="AG9" s="20">
        <f t="shared" si="8"/>
        <v>16</v>
      </c>
      <c r="AH9" s="21">
        <f>'3.Spieltag'!AI9</f>
        <v>44</v>
      </c>
      <c r="AI9" s="23">
        <f t="shared" si="9"/>
        <v>60</v>
      </c>
      <c r="AJ9" s="24">
        <f t="shared" si="10"/>
        <v>13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 t="s">
        <v>95</v>
      </c>
      <c r="D10" s="18" t="s">
        <v>12</v>
      </c>
      <c r="E10" s="19">
        <f t="shared" si="1"/>
        <v>0</v>
      </c>
      <c r="F10" s="17" t="s">
        <v>95</v>
      </c>
      <c r="G10" s="18" t="s">
        <v>12</v>
      </c>
      <c r="H10" s="19" t="str">
        <f t="shared" si="2"/>
        <v>2</v>
      </c>
      <c r="I10" s="17" t="s">
        <v>12</v>
      </c>
      <c r="J10" s="18" t="s">
        <v>95</v>
      </c>
      <c r="K10" s="19">
        <f t="shared" si="3"/>
        <v>0</v>
      </c>
      <c r="L10" s="17" t="s">
        <v>12</v>
      </c>
      <c r="M10" s="18" t="s">
        <v>95</v>
      </c>
      <c r="N10" s="19">
        <f t="shared" si="4"/>
        <v>0</v>
      </c>
      <c r="O10" s="17" t="s">
        <v>12</v>
      </c>
      <c r="P10" s="18" t="s">
        <v>95</v>
      </c>
      <c r="Q10" s="19">
        <f t="shared" si="5"/>
        <v>0</v>
      </c>
      <c r="R10" s="17" t="s">
        <v>12</v>
      </c>
      <c r="S10" s="18" t="s">
        <v>95</v>
      </c>
      <c r="T10" s="19">
        <f t="shared" si="6"/>
        <v>0</v>
      </c>
      <c r="U10" s="17" t="s">
        <v>12</v>
      </c>
      <c r="V10" s="18" t="s">
        <v>95</v>
      </c>
      <c r="W10" s="19">
        <f t="shared" si="7"/>
        <v>0</v>
      </c>
      <c r="X10" s="17" t="s">
        <v>12</v>
      </c>
      <c r="Y10" s="18" t="s">
        <v>95</v>
      </c>
      <c r="Z10" s="19" t="str">
        <f t="shared" si="11"/>
        <v>2</v>
      </c>
      <c r="AA10" s="17" t="s">
        <v>95</v>
      </c>
      <c r="AB10" s="18" t="s">
        <v>12</v>
      </c>
      <c r="AC10" s="19">
        <f t="shared" si="12"/>
        <v>12</v>
      </c>
      <c r="AD10" s="27"/>
      <c r="AE10" s="25"/>
      <c r="AF10" s="19"/>
      <c r="AG10" s="20">
        <f t="shared" si="8"/>
        <v>16</v>
      </c>
      <c r="AH10" s="21">
        <f>'3.Spieltag'!AI10</f>
        <v>57</v>
      </c>
      <c r="AI10" s="23">
        <f t="shared" si="9"/>
        <v>73</v>
      </c>
      <c r="AJ10" s="24">
        <f t="shared" si="10"/>
        <v>6</v>
      </c>
      <c r="AK10" s="1"/>
    </row>
    <row r="11" spans="1:40" ht="24.95" customHeight="1" thickBot="1" x14ac:dyDescent="0.25">
      <c r="A11" s="28">
        <f t="shared" si="0"/>
        <v>10</v>
      </c>
      <c r="B11" s="87" t="str">
        <f>'1.Spieltag'!B11</f>
        <v>CathaHaupt1904</v>
      </c>
      <c r="C11" s="17" t="s">
        <v>95</v>
      </c>
      <c r="D11" s="18" t="s">
        <v>95</v>
      </c>
      <c r="E11" s="19" t="str">
        <f t="shared" si="1"/>
        <v>3</v>
      </c>
      <c r="F11" s="17" t="s">
        <v>12</v>
      </c>
      <c r="G11" s="18" t="s">
        <v>95</v>
      </c>
      <c r="H11" s="19">
        <f t="shared" si="2"/>
        <v>0</v>
      </c>
      <c r="I11" s="17" t="s">
        <v>96</v>
      </c>
      <c r="J11" s="18" t="s">
        <v>95</v>
      </c>
      <c r="K11" s="19" t="str">
        <f t="shared" si="3"/>
        <v>3</v>
      </c>
      <c r="L11" s="17" t="s">
        <v>95</v>
      </c>
      <c r="M11" s="18" t="s">
        <v>95</v>
      </c>
      <c r="N11" s="19">
        <f t="shared" si="4"/>
        <v>0</v>
      </c>
      <c r="O11" s="17" t="s">
        <v>12</v>
      </c>
      <c r="P11" s="18" t="s">
        <v>95</v>
      </c>
      <c r="Q11" s="19">
        <f t="shared" si="5"/>
        <v>0</v>
      </c>
      <c r="R11" s="17" t="s">
        <v>12</v>
      </c>
      <c r="S11" s="18" t="s">
        <v>96</v>
      </c>
      <c r="T11" s="19">
        <f t="shared" si="6"/>
        <v>0</v>
      </c>
      <c r="U11" s="17" t="s">
        <v>12</v>
      </c>
      <c r="V11" s="18" t="s">
        <v>12</v>
      </c>
      <c r="W11" s="19">
        <f t="shared" si="7"/>
        <v>0</v>
      </c>
      <c r="X11" s="17" t="s">
        <v>12</v>
      </c>
      <c r="Y11" s="18" t="s">
        <v>95</v>
      </c>
      <c r="Z11" s="19" t="str">
        <f t="shared" si="11"/>
        <v>2</v>
      </c>
      <c r="AA11" s="17" t="s">
        <v>95</v>
      </c>
      <c r="AB11" s="18" t="s">
        <v>2</v>
      </c>
      <c r="AC11" s="19">
        <f t="shared" si="12"/>
        <v>8</v>
      </c>
      <c r="AD11" s="26"/>
      <c r="AE11" s="25"/>
      <c r="AF11" s="19"/>
      <c r="AG11" s="20">
        <f t="shared" si="8"/>
        <v>16</v>
      </c>
      <c r="AH11" s="21">
        <f>'3.Spieltag'!AI11</f>
        <v>51</v>
      </c>
      <c r="AI11" s="23">
        <f t="shared" si="9"/>
        <v>67</v>
      </c>
      <c r="AJ11" s="24">
        <f t="shared" si="10"/>
        <v>10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12</v>
      </c>
      <c r="D12" s="18" t="s">
        <v>12</v>
      </c>
      <c r="E12" s="19" t="str">
        <f t="shared" si="1"/>
        <v>3</v>
      </c>
      <c r="F12" s="17" t="s">
        <v>96</v>
      </c>
      <c r="G12" s="18" t="s">
        <v>12</v>
      </c>
      <c r="H12" s="19" t="str">
        <f t="shared" si="2"/>
        <v>5</v>
      </c>
      <c r="I12" s="17" t="s">
        <v>95</v>
      </c>
      <c r="J12" s="18" t="s">
        <v>95</v>
      </c>
      <c r="K12" s="19">
        <f t="shared" si="3"/>
        <v>0</v>
      </c>
      <c r="L12" s="17" t="s">
        <v>2</v>
      </c>
      <c r="M12" s="18" t="s">
        <v>95</v>
      </c>
      <c r="N12" s="19">
        <f t="shared" si="4"/>
        <v>0</v>
      </c>
      <c r="O12" s="17" t="s">
        <v>95</v>
      </c>
      <c r="P12" s="18" t="s">
        <v>95</v>
      </c>
      <c r="Q12" s="19" t="str">
        <f t="shared" si="5"/>
        <v>5</v>
      </c>
      <c r="R12" s="17" t="s">
        <v>12</v>
      </c>
      <c r="S12" s="18" t="s">
        <v>96</v>
      </c>
      <c r="T12" s="19">
        <f t="shared" si="6"/>
        <v>0</v>
      </c>
      <c r="U12" s="17" t="s">
        <v>12</v>
      </c>
      <c r="V12" s="18" t="s">
        <v>96</v>
      </c>
      <c r="W12" s="19">
        <f t="shared" si="7"/>
        <v>0</v>
      </c>
      <c r="X12" s="17" t="s">
        <v>12</v>
      </c>
      <c r="Y12" s="18" t="s">
        <v>95</v>
      </c>
      <c r="Z12" s="19" t="str">
        <f t="shared" si="11"/>
        <v>2</v>
      </c>
      <c r="AA12" s="17" t="s">
        <v>95</v>
      </c>
      <c r="AB12" s="18" t="s">
        <v>12</v>
      </c>
      <c r="AC12" s="19">
        <f t="shared" si="12"/>
        <v>12</v>
      </c>
      <c r="AD12" s="27"/>
      <c r="AE12" s="25"/>
      <c r="AF12" s="19"/>
      <c r="AG12" s="20">
        <f t="shared" si="8"/>
        <v>27</v>
      </c>
      <c r="AH12" s="21">
        <f>'3.Spieltag'!AI12</f>
        <v>48</v>
      </c>
      <c r="AI12" s="23">
        <f t="shared" si="9"/>
        <v>75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 t="s">
        <v>96</v>
      </c>
      <c r="D13" s="18" t="s">
        <v>12</v>
      </c>
      <c r="E13" s="19">
        <f t="shared" si="1"/>
        <v>0</v>
      </c>
      <c r="F13" s="17" t="s">
        <v>95</v>
      </c>
      <c r="G13" s="18" t="s">
        <v>95</v>
      </c>
      <c r="H13" s="19">
        <f t="shared" si="2"/>
        <v>0</v>
      </c>
      <c r="I13" s="17" t="s">
        <v>95</v>
      </c>
      <c r="J13" s="18" t="s">
        <v>2</v>
      </c>
      <c r="K13" s="19" t="str">
        <f t="shared" si="3"/>
        <v>2</v>
      </c>
      <c r="L13" s="17" t="s">
        <v>95</v>
      </c>
      <c r="M13" s="18" t="s">
        <v>96</v>
      </c>
      <c r="N13" s="19">
        <f t="shared" si="4"/>
        <v>0</v>
      </c>
      <c r="O13" s="17" t="s">
        <v>95</v>
      </c>
      <c r="P13" s="18" t="s">
        <v>12</v>
      </c>
      <c r="Q13" s="19">
        <f t="shared" si="5"/>
        <v>0</v>
      </c>
      <c r="R13" s="17" t="s">
        <v>12</v>
      </c>
      <c r="S13" s="18" t="s">
        <v>96</v>
      </c>
      <c r="T13" s="19">
        <f t="shared" si="6"/>
        <v>0</v>
      </c>
      <c r="U13" s="17" t="s">
        <v>97</v>
      </c>
      <c r="V13" s="18" t="s">
        <v>95</v>
      </c>
      <c r="W13" s="19">
        <f t="shared" si="7"/>
        <v>0</v>
      </c>
      <c r="X13" s="17" t="s">
        <v>96</v>
      </c>
      <c r="Y13" s="18" t="s">
        <v>95</v>
      </c>
      <c r="Z13" s="19">
        <f t="shared" si="11"/>
        <v>0</v>
      </c>
      <c r="AA13" s="17" t="s">
        <v>96</v>
      </c>
      <c r="AB13" s="18" t="s">
        <v>12</v>
      </c>
      <c r="AC13" s="19">
        <f t="shared" si="12"/>
        <v>8</v>
      </c>
      <c r="AD13" s="27"/>
      <c r="AE13" s="25"/>
      <c r="AF13" s="19"/>
      <c r="AG13" s="20">
        <f t="shared" si="8"/>
        <v>10</v>
      </c>
      <c r="AH13" s="21">
        <f>'3.Spieltag'!AI13</f>
        <v>42</v>
      </c>
      <c r="AI13" s="23">
        <f t="shared" si="9"/>
        <v>52</v>
      </c>
      <c r="AJ13" s="24">
        <f t="shared" si="10"/>
        <v>18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/>
      <c r="D14" s="18"/>
      <c r="E14" s="19"/>
      <c r="F14" s="17"/>
      <c r="G14" s="18"/>
      <c r="H14" s="19"/>
      <c r="I14" s="17" t="s">
        <v>95</v>
      </c>
      <c r="J14" s="18" t="s">
        <v>12</v>
      </c>
      <c r="K14" s="19" t="str">
        <f t="shared" si="3"/>
        <v>5</v>
      </c>
      <c r="L14" s="17" t="s">
        <v>12</v>
      </c>
      <c r="M14" s="18" t="s">
        <v>95</v>
      </c>
      <c r="N14" s="19">
        <f t="shared" si="4"/>
        <v>0</v>
      </c>
      <c r="O14" s="17" t="s">
        <v>95</v>
      </c>
      <c r="P14" s="18" t="s">
        <v>12</v>
      </c>
      <c r="Q14" s="19">
        <f t="shared" si="5"/>
        <v>0</v>
      </c>
      <c r="R14" s="17" t="s">
        <v>96</v>
      </c>
      <c r="S14" s="18" t="s">
        <v>95</v>
      </c>
      <c r="T14" s="19">
        <f t="shared" si="6"/>
        <v>0</v>
      </c>
      <c r="U14" s="17" t="s">
        <v>12</v>
      </c>
      <c r="V14" s="18" t="s">
        <v>95</v>
      </c>
      <c r="W14" s="19">
        <f t="shared" si="7"/>
        <v>0</v>
      </c>
      <c r="X14" s="17" t="s">
        <v>95</v>
      </c>
      <c r="Y14" s="18" t="s">
        <v>12</v>
      </c>
      <c r="Z14" s="19">
        <f t="shared" si="11"/>
        <v>0</v>
      </c>
      <c r="AA14" s="17" t="s">
        <v>95</v>
      </c>
      <c r="AB14" s="18" t="s">
        <v>12</v>
      </c>
      <c r="AC14" s="19">
        <f t="shared" si="12"/>
        <v>12</v>
      </c>
      <c r="AD14" s="27"/>
      <c r="AE14" s="25"/>
      <c r="AF14" s="19"/>
      <c r="AG14" s="20">
        <f t="shared" si="8"/>
        <v>17</v>
      </c>
      <c r="AH14" s="21">
        <f>'3.Spieltag'!AI14</f>
        <v>34</v>
      </c>
      <c r="AI14" s="23">
        <f t="shared" si="9"/>
        <v>51</v>
      </c>
      <c r="AJ14" s="24">
        <f t="shared" si="10"/>
        <v>20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 t="s">
        <v>12</v>
      </c>
      <c r="D15" s="18" t="s">
        <v>95</v>
      </c>
      <c r="E15" s="19">
        <f t="shared" si="1"/>
        <v>0</v>
      </c>
      <c r="F15" s="17" t="s">
        <v>95</v>
      </c>
      <c r="G15" s="18" t="s">
        <v>12</v>
      </c>
      <c r="H15" s="19" t="str">
        <f t="shared" si="2"/>
        <v>2</v>
      </c>
      <c r="I15" s="17" t="s">
        <v>12</v>
      </c>
      <c r="J15" s="18" t="s">
        <v>95</v>
      </c>
      <c r="K15" s="19">
        <f t="shared" si="3"/>
        <v>0</v>
      </c>
      <c r="L15" s="17" t="s">
        <v>95</v>
      </c>
      <c r="M15" s="18" t="s">
        <v>12</v>
      </c>
      <c r="N15" s="19" t="str">
        <f t="shared" si="4"/>
        <v>5</v>
      </c>
      <c r="O15" s="17" t="s">
        <v>12</v>
      </c>
      <c r="P15" s="18" t="s">
        <v>95</v>
      </c>
      <c r="Q15" s="19">
        <f t="shared" si="5"/>
        <v>0</v>
      </c>
      <c r="R15" s="17" t="s">
        <v>12</v>
      </c>
      <c r="S15" s="18" t="s">
        <v>95</v>
      </c>
      <c r="T15" s="19">
        <f t="shared" si="6"/>
        <v>0</v>
      </c>
      <c r="U15" s="17" t="s">
        <v>12</v>
      </c>
      <c r="V15" s="18" t="s">
        <v>95</v>
      </c>
      <c r="W15" s="19">
        <f t="shared" si="7"/>
        <v>0</v>
      </c>
      <c r="X15" s="17" t="s">
        <v>95</v>
      </c>
      <c r="Y15" s="18" t="s">
        <v>12</v>
      </c>
      <c r="Z15" s="19">
        <f t="shared" si="11"/>
        <v>0</v>
      </c>
      <c r="AA15" s="17" t="s">
        <v>95</v>
      </c>
      <c r="AB15" s="18" t="s">
        <v>12</v>
      </c>
      <c r="AC15" s="19">
        <f t="shared" si="12"/>
        <v>12</v>
      </c>
      <c r="AD15" s="27"/>
      <c r="AE15" s="25"/>
      <c r="AF15" s="19"/>
      <c r="AG15" s="20">
        <f t="shared" si="8"/>
        <v>19</v>
      </c>
      <c r="AH15" s="21">
        <f>'3.Spieltag'!AI15</f>
        <v>64</v>
      </c>
      <c r="AI15" s="23">
        <f t="shared" si="9"/>
        <v>83</v>
      </c>
      <c r="AJ15" s="24">
        <f t="shared" si="10"/>
        <v>1</v>
      </c>
      <c r="AK15" s="1"/>
    </row>
    <row r="16" spans="1:40" ht="24.95" customHeight="1" thickBot="1" x14ac:dyDescent="0.25">
      <c r="A16" s="28">
        <f t="shared" si="0"/>
        <v>20</v>
      </c>
      <c r="B16" s="20" t="str">
        <f>'1.Spieltag'!B16</f>
        <v>Jean-Pierre</v>
      </c>
      <c r="C16" s="17" t="s">
        <v>12</v>
      </c>
      <c r="D16" s="18" t="s">
        <v>95</v>
      </c>
      <c r="E16" s="19">
        <f t="shared" si="1"/>
        <v>0</v>
      </c>
      <c r="F16" s="17" t="s">
        <v>12</v>
      </c>
      <c r="G16" s="18" t="s">
        <v>95</v>
      </c>
      <c r="H16" s="19">
        <f t="shared" si="2"/>
        <v>0</v>
      </c>
      <c r="I16" s="17" t="s">
        <v>95</v>
      </c>
      <c r="J16" s="18" t="s">
        <v>12</v>
      </c>
      <c r="K16" s="19" t="str">
        <f t="shared" si="3"/>
        <v>5</v>
      </c>
      <c r="L16" s="17" t="s">
        <v>2</v>
      </c>
      <c r="M16" s="18" t="s">
        <v>95</v>
      </c>
      <c r="N16" s="19">
        <f t="shared" si="4"/>
        <v>0</v>
      </c>
      <c r="O16" s="17" t="s">
        <v>12</v>
      </c>
      <c r="P16" s="18" t="s">
        <v>95</v>
      </c>
      <c r="Q16" s="19">
        <f t="shared" si="5"/>
        <v>0</v>
      </c>
      <c r="R16" s="17" t="s">
        <v>95</v>
      </c>
      <c r="S16" s="18" t="s">
        <v>12</v>
      </c>
      <c r="T16" s="19">
        <f t="shared" si="6"/>
        <v>0</v>
      </c>
      <c r="U16" s="17" t="s">
        <v>12</v>
      </c>
      <c r="V16" s="18" t="s">
        <v>95</v>
      </c>
      <c r="W16" s="19">
        <f t="shared" si="7"/>
        <v>0</v>
      </c>
      <c r="X16" s="17" t="s">
        <v>12</v>
      </c>
      <c r="Y16" s="18" t="s">
        <v>95</v>
      </c>
      <c r="Z16" s="19" t="str">
        <f t="shared" si="11"/>
        <v>2</v>
      </c>
      <c r="AA16" s="17" t="s">
        <v>95</v>
      </c>
      <c r="AB16" s="18" t="s">
        <v>2</v>
      </c>
      <c r="AC16" s="19">
        <f t="shared" si="12"/>
        <v>8</v>
      </c>
      <c r="AD16" s="27"/>
      <c r="AE16" s="25"/>
      <c r="AF16" s="19"/>
      <c r="AG16" s="20">
        <f t="shared" si="8"/>
        <v>15</v>
      </c>
      <c r="AH16" s="21">
        <f>'3.Spieltag'!AI16</f>
        <v>36</v>
      </c>
      <c r="AI16" s="23">
        <f t="shared" si="9"/>
        <v>51</v>
      </c>
      <c r="AJ16" s="24">
        <f t="shared" si="10"/>
        <v>20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 t="str">
        <f t="shared" si="1"/>
        <v>3</v>
      </c>
      <c r="F17" s="17" t="s">
        <v>12</v>
      </c>
      <c r="G17" s="18" t="s">
        <v>95</v>
      </c>
      <c r="H17" s="19">
        <f t="shared" si="2"/>
        <v>0</v>
      </c>
      <c r="I17" s="17" t="s">
        <v>12</v>
      </c>
      <c r="J17" s="18" t="s">
        <v>12</v>
      </c>
      <c r="K17" s="19">
        <f t="shared" si="3"/>
        <v>0</v>
      </c>
      <c r="L17" s="17" t="s">
        <v>2</v>
      </c>
      <c r="M17" s="18" t="s">
        <v>95</v>
      </c>
      <c r="N17" s="19">
        <f t="shared" si="4"/>
        <v>0</v>
      </c>
      <c r="O17" s="17" t="s">
        <v>12</v>
      </c>
      <c r="P17" s="18" t="s">
        <v>95</v>
      </c>
      <c r="Q17" s="19">
        <f t="shared" si="5"/>
        <v>0</v>
      </c>
      <c r="R17" s="17" t="s">
        <v>2</v>
      </c>
      <c r="S17" s="18" t="s">
        <v>95</v>
      </c>
      <c r="T17" s="19">
        <f t="shared" si="6"/>
        <v>0</v>
      </c>
      <c r="U17" s="17" t="s">
        <v>2</v>
      </c>
      <c r="V17" s="18" t="s">
        <v>12</v>
      </c>
      <c r="W17" s="19">
        <f t="shared" si="7"/>
        <v>0</v>
      </c>
      <c r="X17" s="17" t="s">
        <v>2</v>
      </c>
      <c r="Y17" s="18" t="s">
        <v>95</v>
      </c>
      <c r="Z17" s="19" t="str">
        <f t="shared" si="11"/>
        <v>5</v>
      </c>
      <c r="AA17" s="17" t="s">
        <v>95</v>
      </c>
      <c r="AB17" s="18" t="s">
        <v>95</v>
      </c>
      <c r="AC17" s="19">
        <f t="shared" si="12"/>
        <v>0</v>
      </c>
      <c r="AD17" s="27"/>
      <c r="AE17" s="25"/>
      <c r="AF17" s="19"/>
      <c r="AG17" s="20">
        <f t="shared" si="8"/>
        <v>8</v>
      </c>
      <c r="AH17" s="21">
        <f>'3.Spieltag'!AI17</f>
        <v>28</v>
      </c>
      <c r="AI17" s="23">
        <f t="shared" si="9"/>
        <v>36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7" t="s">
        <v>95</v>
      </c>
      <c r="G18" s="18" t="s">
        <v>96</v>
      </c>
      <c r="H18" s="19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7" t="s">
        <v>95</v>
      </c>
      <c r="J18" s="18" t="s">
        <v>2</v>
      </c>
      <c r="K18" s="19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7" t="s">
        <v>12</v>
      </c>
      <c r="M18" s="18" t="s">
        <v>96</v>
      </c>
      <c r="N18" s="19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12</v>
      </c>
      <c r="Q18" s="19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7" t="s">
        <v>12</v>
      </c>
      <c r="S18" s="18" t="s">
        <v>95</v>
      </c>
      <c r="T18" s="19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7" t="s">
        <v>96</v>
      </c>
      <c r="V18" s="18" t="s">
        <v>95</v>
      </c>
      <c r="W18" s="19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7" t="s">
        <v>95</v>
      </c>
      <c r="Y18" s="18" t="s">
        <v>96</v>
      </c>
      <c r="Z18" s="19" t="str">
        <f t="shared" si="11"/>
        <v>2</v>
      </c>
      <c r="AA18" s="17" t="s">
        <v>96</v>
      </c>
      <c r="AB18" s="18" t="s">
        <v>97</v>
      </c>
      <c r="AC18" s="19">
        <f t="shared" si="12"/>
        <v>8</v>
      </c>
      <c r="AD18" s="27"/>
      <c r="AE18" s="25"/>
      <c r="AF18" s="19"/>
      <c r="AG18" s="20">
        <f t="shared" si="8"/>
        <v>15</v>
      </c>
      <c r="AH18" s="21">
        <f>'3.Spieltag'!AI18</f>
        <v>52</v>
      </c>
      <c r="AI18" s="23">
        <f t="shared" si="9"/>
        <v>67</v>
      </c>
      <c r="AJ18" s="24">
        <f t="shared" si="10"/>
        <v>10</v>
      </c>
      <c r="AK18" s="1"/>
    </row>
    <row r="19" spans="1:37" ht="24.95" customHeight="1" thickBot="1" x14ac:dyDescent="0.25">
      <c r="A19" s="28">
        <f>AJ19</f>
        <v>8</v>
      </c>
      <c r="B19" s="20" t="str">
        <f>'1.Spieltag'!B19</f>
        <v>Kiki</v>
      </c>
      <c r="C19" s="17" t="s">
        <v>95</v>
      </c>
      <c r="D19" s="18" t="s">
        <v>12</v>
      </c>
      <c r="E19" s="19">
        <f t="shared" si="13"/>
        <v>0</v>
      </c>
      <c r="F19" s="17" t="s">
        <v>12</v>
      </c>
      <c r="G19" s="18" t="s">
        <v>95</v>
      </c>
      <c r="H19" s="19">
        <f t="shared" si="14"/>
        <v>0</v>
      </c>
      <c r="I19" s="17" t="s">
        <v>12</v>
      </c>
      <c r="J19" s="18" t="s">
        <v>12</v>
      </c>
      <c r="K19" s="19">
        <f t="shared" si="15"/>
        <v>0</v>
      </c>
      <c r="L19" s="17" t="s">
        <v>12</v>
      </c>
      <c r="M19" s="18" t="s">
        <v>96</v>
      </c>
      <c r="N19" s="19">
        <f t="shared" si="16"/>
        <v>0</v>
      </c>
      <c r="O19" s="17" t="s">
        <v>95</v>
      </c>
      <c r="P19" s="18" t="s">
        <v>12</v>
      </c>
      <c r="Q19" s="19">
        <f t="shared" si="17"/>
        <v>0</v>
      </c>
      <c r="R19" s="17" t="s">
        <v>95</v>
      </c>
      <c r="S19" s="18" t="s">
        <v>95</v>
      </c>
      <c r="T19" s="19" t="str">
        <f t="shared" si="18"/>
        <v>3</v>
      </c>
      <c r="U19" s="17" t="s">
        <v>96</v>
      </c>
      <c r="V19" s="18" t="s">
        <v>96</v>
      </c>
      <c r="W19" s="19">
        <f t="shared" si="19"/>
        <v>0</v>
      </c>
      <c r="X19" s="17" t="s">
        <v>12</v>
      </c>
      <c r="Y19" s="18" t="s">
        <v>95</v>
      </c>
      <c r="Z19" s="19" t="str">
        <f t="shared" si="11"/>
        <v>2</v>
      </c>
      <c r="AA19" s="17" t="s">
        <v>95</v>
      </c>
      <c r="AB19" s="18" t="s">
        <v>12</v>
      </c>
      <c r="AC19" s="19">
        <f t="shared" si="12"/>
        <v>12</v>
      </c>
      <c r="AD19" s="27"/>
      <c r="AE19" s="25"/>
      <c r="AF19" s="19"/>
      <c r="AG19" s="20">
        <f>E19+H19+K19+N19+Q19+T19+W19+Z19+AC19+AF19</f>
        <v>17</v>
      </c>
      <c r="AH19" s="21">
        <f>'3.Spieltag'!AI19</f>
        <v>54</v>
      </c>
      <c r="AI19" s="23">
        <f t="shared" si="9"/>
        <v>71</v>
      </c>
      <c r="AJ19" s="24">
        <f t="shared" si="10"/>
        <v>8</v>
      </c>
      <c r="AK19" s="1"/>
    </row>
    <row r="20" spans="1:37" ht="24.95" customHeight="1" thickBot="1" x14ac:dyDescent="0.25">
      <c r="A20" s="28">
        <f>AJ20</f>
        <v>4</v>
      </c>
      <c r="B20" s="20" t="str">
        <f>'1.Spieltag'!B20</f>
        <v>Lola04</v>
      </c>
      <c r="C20" s="17" t="s">
        <v>12</v>
      </c>
      <c r="D20" s="18" t="s">
        <v>95</v>
      </c>
      <c r="E20" s="19">
        <f t="shared" si="13"/>
        <v>0</v>
      </c>
      <c r="F20" s="17" t="s">
        <v>12</v>
      </c>
      <c r="G20" s="18" t="s">
        <v>96</v>
      </c>
      <c r="H20" s="19">
        <f t="shared" si="14"/>
        <v>0</v>
      </c>
      <c r="I20" s="17" t="s">
        <v>12</v>
      </c>
      <c r="J20" s="18" t="s">
        <v>95</v>
      </c>
      <c r="K20" s="19">
        <f t="shared" si="15"/>
        <v>0</v>
      </c>
      <c r="L20" s="17" t="s">
        <v>2</v>
      </c>
      <c r="M20" s="18" t="s">
        <v>96</v>
      </c>
      <c r="N20" s="19">
        <f t="shared" si="16"/>
        <v>0</v>
      </c>
      <c r="O20" s="17" t="s">
        <v>12</v>
      </c>
      <c r="P20" s="18" t="s">
        <v>95</v>
      </c>
      <c r="Q20" s="19">
        <f t="shared" si="17"/>
        <v>0</v>
      </c>
      <c r="R20" s="17" t="s">
        <v>12</v>
      </c>
      <c r="S20" s="18" t="s">
        <v>95</v>
      </c>
      <c r="T20" s="19">
        <f t="shared" si="18"/>
        <v>0</v>
      </c>
      <c r="U20" s="17" t="s">
        <v>2</v>
      </c>
      <c r="V20" s="18" t="s">
        <v>95</v>
      </c>
      <c r="W20" s="19">
        <f t="shared" si="19"/>
        <v>0</v>
      </c>
      <c r="X20" s="17" t="s">
        <v>12</v>
      </c>
      <c r="Y20" s="18" t="s">
        <v>95</v>
      </c>
      <c r="Z20" s="19" t="str">
        <f t="shared" si="11"/>
        <v>2</v>
      </c>
      <c r="AA20" s="17" t="s">
        <v>95</v>
      </c>
      <c r="AB20" s="18" t="s">
        <v>12</v>
      </c>
      <c r="AC20" s="19">
        <f t="shared" si="12"/>
        <v>12</v>
      </c>
      <c r="AD20" s="27"/>
      <c r="AE20" s="25"/>
      <c r="AF20" s="19"/>
      <c r="AG20" s="20">
        <f>E20+H20+K20+N20+Q20+T20+W20+Z20+AC20+AF20</f>
        <v>14</v>
      </c>
      <c r="AH20" s="21">
        <f>'3.Spieltag'!AI20</f>
        <v>61</v>
      </c>
      <c r="AI20" s="23">
        <f t="shared" si="9"/>
        <v>75</v>
      </c>
      <c r="AJ20" s="24">
        <f t="shared" si="10"/>
        <v>4</v>
      </c>
      <c r="AK20" s="1"/>
    </row>
    <row r="21" spans="1:37" ht="24.95" customHeight="1" thickBot="1" x14ac:dyDescent="0.25">
      <c r="A21" s="28">
        <f>AJ21</f>
        <v>15</v>
      </c>
      <c r="B21" s="20" t="str">
        <f>'1.Spieltag'!B21</f>
        <v>Master1</v>
      </c>
      <c r="C21" s="17" t="s">
        <v>95</v>
      </c>
      <c r="D21" s="18" t="s">
        <v>12</v>
      </c>
      <c r="E21" s="19">
        <f t="shared" si="13"/>
        <v>0</v>
      </c>
      <c r="F21" s="17" t="s">
        <v>12</v>
      </c>
      <c r="G21" s="18" t="s">
        <v>12</v>
      </c>
      <c r="H21" s="19">
        <f t="shared" si="14"/>
        <v>0</v>
      </c>
      <c r="I21" s="17" t="s">
        <v>95</v>
      </c>
      <c r="J21" s="18" t="s">
        <v>12</v>
      </c>
      <c r="K21" s="19" t="str">
        <f t="shared" si="15"/>
        <v>5</v>
      </c>
      <c r="L21" s="17" t="s">
        <v>95</v>
      </c>
      <c r="M21" s="18" t="s">
        <v>95</v>
      </c>
      <c r="N21" s="19">
        <f t="shared" si="16"/>
        <v>0</v>
      </c>
      <c r="O21" s="17" t="s">
        <v>95</v>
      </c>
      <c r="P21" s="18" t="s">
        <v>12</v>
      </c>
      <c r="Q21" s="19">
        <f t="shared" si="17"/>
        <v>0</v>
      </c>
      <c r="R21" s="17" t="s">
        <v>2</v>
      </c>
      <c r="S21" s="18" t="s">
        <v>12</v>
      </c>
      <c r="T21" s="19">
        <f t="shared" si="18"/>
        <v>0</v>
      </c>
      <c r="U21" s="17" t="s">
        <v>12</v>
      </c>
      <c r="V21" s="18" t="s">
        <v>95</v>
      </c>
      <c r="W21" s="19">
        <f t="shared" si="19"/>
        <v>0</v>
      </c>
      <c r="X21" s="17" t="s">
        <v>12</v>
      </c>
      <c r="Y21" s="18" t="s">
        <v>12</v>
      </c>
      <c r="Z21" s="19">
        <f t="shared" si="11"/>
        <v>0</v>
      </c>
      <c r="AA21" s="17" t="s">
        <v>95</v>
      </c>
      <c r="AB21" s="18" t="s">
        <v>12</v>
      </c>
      <c r="AC21" s="19">
        <f t="shared" si="12"/>
        <v>12</v>
      </c>
      <c r="AD21" s="27"/>
      <c r="AE21" s="25"/>
      <c r="AF21" s="19"/>
      <c r="AG21" s="20">
        <f>E21+H21+K21+N21+Q21+T21+W21+Z21+AC21+AF21</f>
        <v>17</v>
      </c>
      <c r="AH21" s="21">
        <f>'3.Spieltag'!AI21</f>
        <v>42</v>
      </c>
      <c r="AI21" s="23">
        <f t="shared" si="9"/>
        <v>59</v>
      </c>
      <c r="AJ21" s="24">
        <f t="shared" si="10"/>
        <v>15</v>
      </c>
      <c r="AK21" s="1"/>
    </row>
    <row r="22" spans="1:37" ht="24.95" customHeight="1" thickBot="1" x14ac:dyDescent="0.25">
      <c r="A22" s="28">
        <f>AJ22</f>
        <v>12</v>
      </c>
      <c r="B22" s="20" t="str">
        <f>'1.Spieltag'!B22</f>
        <v>Mike04</v>
      </c>
      <c r="C22" s="17" t="s">
        <v>95</v>
      </c>
      <c r="D22" s="18" t="s">
        <v>96</v>
      </c>
      <c r="E22" s="19">
        <f t="shared" si="13"/>
        <v>0</v>
      </c>
      <c r="F22" s="17" t="s">
        <v>12</v>
      </c>
      <c r="G22" s="18" t="s">
        <v>95</v>
      </c>
      <c r="H22" s="19">
        <f t="shared" si="14"/>
        <v>0</v>
      </c>
      <c r="I22" s="17" t="s">
        <v>95</v>
      </c>
      <c r="J22" s="18" t="s">
        <v>95</v>
      </c>
      <c r="K22" s="19">
        <f t="shared" si="15"/>
        <v>0</v>
      </c>
      <c r="L22" s="17" t="s">
        <v>12</v>
      </c>
      <c r="M22" s="18" t="s">
        <v>96</v>
      </c>
      <c r="N22" s="19">
        <f t="shared" si="16"/>
        <v>0</v>
      </c>
      <c r="O22" s="17" t="s">
        <v>95</v>
      </c>
      <c r="P22" s="18" t="s">
        <v>12</v>
      </c>
      <c r="Q22" s="19">
        <f t="shared" si="17"/>
        <v>0</v>
      </c>
      <c r="R22" s="17" t="s">
        <v>12</v>
      </c>
      <c r="S22" s="18" t="s">
        <v>95</v>
      </c>
      <c r="T22" s="19">
        <f t="shared" si="18"/>
        <v>0</v>
      </c>
      <c r="U22" s="17" t="s">
        <v>12</v>
      </c>
      <c r="V22" s="18" t="s">
        <v>96</v>
      </c>
      <c r="W22" s="19">
        <f t="shared" si="19"/>
        <v>0</v>
      </c>
      <c r="X22" s="17" t="s">
        <v>12</v>
      </c>
      <c r="Y22" s="18" t="s">
        <v>95</v>
      </c>
      <c r="Z22" s="19" t="str">
        <f t="shared" si="11"/>
        <v>2</v>
      </c>
      <c r="AA22" s="17" t="s">
        <v>96</v>
      </c>
      <c r="AB22" s="18" t="s">
        <v>95</v>
      </c>
      <c r="AC22" s="19">
        <f t="shared" si="12"/>
        <v>20</v>
      </c>
      <c r="AD22" s="27"/>
      <c r="AE22" s="25"/>
      <c r="AF22" s="19"/>
      <c r="AG22" s="20">
        <f>E22+H22+K22+N22+Q22+T22+W22+Z22+AC22+AF22</f>
        <v>22</v>
      </c>
      <c r="AH22" s="21">
        <f>'3.Spieltag'!AI22</f>
        <v>42</v>
      </c>
      <c r="AI22" s="23">
        <f t="shared" si="9"/>
        <v>64</v>
      </c>
      <c r="AJ22" s="24">
        <f t="shared" si="10"/>
        <v>12</v>
      </c>
      <c r="AK22" s="1"/>
    </row>
    <row r="23" spans="1:37" ht="24.95" customHeight="1" thickBot="1" x14ac:dyDescent="0.25">
      <c r="A23" s="28">
        <f>AJ23</f>
        <v>26</v>
      </c>
      <c r="B23" s="20" t="str">
        <f>'1.Spieltag'!B23</f>
        <v>Nico1904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19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f>E23+H23+K23+N23+Q23+T23+W23+Z23+AC23+AF23</f>
        <v>0</v>
      </c>
      <c r="AH23" s="21">
        <f>'3.Spieltag'!AI23</f>
        <v>11</v>
      </c>
      <c r="AI23" s="23">
        <f t="shared" si="9"/>
        <v>11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20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>
        <f>IF(OR(EXACT($C$7,C24)*(EXACT($D$7,D24)))=TRUE,$AN$9,IF(($D$7-$C$7=D24-C24),$AN$8,IF(OR(EXACT($C$7&gt;$D$7,C24&gt;D24)*EXACT($C$7=$D$7,C24=D24)*EXACT($C$7&lt;$D$7,C24&lt;D24)),$AN$7,0)))</f>
        <v>0</v>
      </c>
      <c r="F24" s="17" t="s">
        <v>12</v>
      </c>
      <c r="G24" s="18" t="s">
        <v>95</v>
      </c>
      <c r="H24" s="19">
        <f>IF(OR(EXACT($F$7,F24)*(EXACT($G$7,G24)))=TRUE,$AN$9,IF(($G$7-$F$7=G24-F24),$AN$8,IF(OR(EXACT($F$7&gt;$G$7,F24&gt;G24)*EXACT($F$7=$G$7,F24=G24)*EXACT($F$7&lt;$G$7,F24&lt;G24)),$AN$7,0)))</f>
        <v>0</v>
      </c>
      <c r="I24" s="17" t="s">
        <v>95</v>
      </c>
      <c r="J24" s="18" t="s">
        <v>2</v>
      </c>
      <c r="K24" s="19" t="str">
        <f>IF(OR(EXACT($I$7,I24)*(EXACT($J$7,J24)))=TRUE,$AN$9,IF(($J$7-$I$7=J24-I24),$AN$8,IF(OR(EXACT($I$7&gt;$J$7,I24&gt;J24)*EXACT($I$7=$J$7,I24=J24)*EXACT($I$7&lt;$J$7,I24&lt;J24)),$AN$7,0)))</f>
        <v>2</v>
      </c>
      <c r="L24" s="17" t="s">
        <v>12</v>
      </c>
      <c r="M24" s="18" t="s">
        <v>12</v>
      </c>
      <c r="N24" s="19">
        <f>IF(OR(EXACT($L$7,L24)*(EXACT($M$7,M24)))=TRUE,$AN$9,IF(($M$7-$L$7=M24-L24),$AN$8,IF(OR(EXACT($L$7&gt;$M$7,L24&gt;M24)*EXACT($L$7=$M$7,L24=M24)*EXACT($L$7&lt;$M$7,L24&lt;M24)),$AN$7,0)))</f>
        <v>0</v>
      </c>
      <c r="O24" s="17" t="s">
        <v>12</v>
      </c>
      <c r="P24" s="18" t="s">
        <v>96</v>
      </c>
      <c r="Q24" s="19">
        <f>IF(OR(EXACT($O$7,O24)*(EXACT($P$7,P24)))=TRUE,$AN$9,IF(($P$7-$O$7=P24-O24),$AN$8,IF(OR(EXACT($O$7&gt;$P$7,O24&gt;P24)*EXACT($O$7=$P$7,O24=P24)*EXACT($O$7&lt;$P$7,O24&lt;P24)),$AN$7,0)))</f>
        <v>0</v>
      </c>
      <c r="R24" s="17" t="s">
        <v>12</v>
      </c>
      <c r="S24" s="18" t="s">
        <v>95</v>
      </c>
      <c r="T24" s="19">
        <f>IF(OR(EXACT($R$7,R24)*(EXACT($S$7,S24)))=TRUE,$AN$9,IF(($S$7-$R$7=S24-R24),$AN$8,IF(OR(EXACT($R$7&gt;$S$7,R24&gt;S24)*EXACT($R$7=$S$7,R24=S24)*EXACT($R$7&lt;$S$7,R24&lt;S24)),$AN$7,0)))</f>
        <v>0</v>
      </c>
      <c r="U24" s="17" t="s">
        <v>12</v>
      </c>
      <c r="V24" s="18" t="s">
        <v>96</v>
      </c>
      <c r="W24" s="19">
        <f>IF(OR(EXACT($U$7,U24)*(EXACT($V$7,V24)))=TRUE,$AN$9,IF(($V$7-$U$7=V24-U24),$AN$8,IF(OR(EXACT($U$7&gt;$V$7,U24&gt;V24)*EXACT($U$7=$V$7,U24=V24)*EXACT($U$7&lt;$V$7,U24&lt;V24)),$AN$7,0)))</f>
        <v>0</v>
      </c>
      <c r="X24" s="17" t="s">
        <v>95</v>
      </c>
      <c r="Y24" s="18" t="s">
        <v>2</v>
      </c>
      <c r="Z24" s="19">
        <f t="shared" si="11"/>
        <v>0</v>
      </c>
      <c r="AA24" s="17" t="s">
        <v>96</v>
      </c>
      <c r="AB24" s="18" t="s">
        <v>12</v>
      </c>
      <c r="AC24" s="19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7"/>
      <c r="AE24" s="25"/>
      <c r="AF24" s="19"/>
      <c r="AG24" s="20">
        <f t="shared" ref="AG24:AG26" si="22">E24+H24+K24+N24+Q24+T24+W24+Z24+AC24+AF24</f>
        <v>10</v>
      </c>
      <c r="AH24" s="21">
        <f>'3.Spieltag'!AI24</f>
        <v>47</v>
      </c>
      <c r="AI24" s="23">
        <f t="shared" ref="AI24:AI26" si="23">AG24+AH24</f>
        <v>57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20"/>
        <v>3</v>
      </c>
      <c r="B25" s="20" t="str">
        <f>'1.Spieltag'!B25</f>
        <v>ReneMause</v>
      </c>
      <c r="C25" s="17" t="s">
        <v>12</v>
      </c>
      <c r="D25" s="18" t="s">
        <v>96</v>
      </c>
      <c r="E25" s="19">
        <f>IF(OR(EXACT($C$7,C25)*(EXACT($D$7,D25)))=TRUE,$AN$9,IF(($D$7-$C$7=D25-C25),$AN$8,IF(OR(EXACT($C$7&gt;$D$7,C25&gt;D25)*EXACT($C$7=$D$7,C25=D25)*EXACT($C$7&lt;$D$7,C25&lt;D25)),$AN$7,0)))</f>
        <v>0</v>
      </c>
      <c r="F25" s="17" t="s">
        <v>95</v>
      </c>
      <c r="G25" s="18" t="s">
        <v>95</v>
      </c>
      <c r="H25" s="19">
        <f>IF(OR(EXACT($F$7,F25)*(EXACT($G$7,G25)))=TRUE,$AN$9,IF(($G$7-$F$7=G25-F25),$AN$8,IF(OR(EXACT($F$7&gt;$G$7,F25&gt;G25)*EXACT($F$7=$G$7,F25=G25)*EXACT($F$7&lt;$G$7,F25&lt;G25)),$AN$7,0)))</f>
        <v>0</v>
      </c>
      <c r="I25" s="17" t="s">
        <v>12</v>
      </c>
      <c r="J25" s="18" t="s">
        <v>12</v>
      </c>
      <c r="K25" s="19">
        <f>IF(OR(EXACT($I$7,I25)*(EXACT($J$7,J25)))=TRUE,$AN$9,IF(($J$7-$I$7=J25-I25),$AN$8,IF(OR(EXACT($I$7&gt;$J$7,I25&gt;J25)*EXACT($I$7=$J$7,I25=J25)*EXACT($I$7&lt;$J$7,I25&lt;J25)),$AN$7,0)))</f>
        <v>0</v>
      </c>
      <c r="L25" s="17" t="s">
        <v>12</v>
      </c>
      <c r="M25" s="18" t="s">
        <v>95</v>
      </c>
      <c r="N25" s="19">
        <f>IF(OR(EXACT($L$7,L25)*(EXACT($M$7,M25)))=TRUE,$AN$9,IF(($M$7-$L$7=M25-L25),$AN$8,IF(OR(EXACT($L$7&gt;$M$7,L25&gt;M25)*EXACT($L$7=$M$7,L25=M25)*EXACT($L$7&lt;$M$7,L25&lt;M25)),$AN$7,0)))</f>
        <v>0</v>
      </c>
      <c r="O25" s="17" t="s">
        <v>12</v>
      </c>
      <c r="P25" s="18" t="s">
        <v>96</v>
      </c>
      <c r="Q25" s="19">
        <f>IF(OR(EXACT($O$7,O25)*(EXACT($P$7,P25)))=TRUE,$AN$9,IF(($P$7-$O$7=P25-O25),$AN$8,IF(OR(EXACT($O$7&gt;$P$7,O25&gt;P25)*EXACT($O$7=$P$7,O25=P25)*EXACT($O$7&lt;$P$7,O25&lt;P25)),$AN$7,0)))</f>
        <v>0</v>
      </c>
      <c r="R25" s="17" t="s">
        <v>2</v>
      </c>
      <c r="S25" s="18" t="s">
        <v>95</v>
      </c>
      <c r="T25" s="19">
        <f>IF(OR(EXACT($R$7,R25)*(EXACT($S$7,S25)))=TRUE,$AN$9,IF(($S$7-$R$7=S25-R25),$AN$8,IF(OR(EXACT($R$7&gt;$S$7,R25&gt;S25)*EXACT($R$7=$S$7,R25=S25)*EXACT($R$7&lt;$S$7,R25&lt;S25)),$AN$7,0)))</f>
        <v>0</v>
      </c>
      <c r="U25" s="17" t="s">
        <v>95</v>
      </c>
      <c r="V25" s="18" t="s">
        <v>96</v>
      </c>
      <c r="W25" s="19">
        <f>IF(OR(EXACT($U$7,U25)*(EXACT($V$7,V25)))=TRUE,$AN$9,IF(($V$7-$U$7=V25-U25),$AN$8,IF(OR(EXACT($U$7&gt;$V$7,U25&gt;V25)*EXACT($U$7=$V$7,U25=V25)*EXACT($U$7&lt;$V$7,U25&lt;V25)),$AN$7,0)))</f>
        <v>0</v>
      </c>
      <c r="X25" s="17" t="s">
        <v>2</v>
      </c>
      <c r="Y25" s="18" t="s">
        <v>95</v>
      </c>
      <c r="Z25" s="19" t="str">
        <f t="shared" si="11"/>
        <v>5</v>
      </c>
      <c r="AA25" s="17" t="s">
        <v>95</v>
      </c>
      <c r="AB25" s="18" t="s">
        <v>12</v>
      </c>
      <c r="AC25" s="19">
        <f t="shared" si="21"/>
        <v>12</v>
      </c>
      <c r="AD25" s="27"/>
      <c r="AE25" s="25"/>
      <c r="AF25" s="19"/>
      <c r="AG25" s="20">
        <f t="shared" si="22"/>
        <v>17</v>
      </c>
      <c r="AH25" s="21">
        <f>'3.Spieltag'!AI25</f>
        <v>61</v>
      </c>
      <c r="AI25" s="23">
        <f t="shared" si="23"/>
        <v>78</v>
      </c>
      <c r="AJ25" s="24">
        <f t="shared" si="10"/>
        <v>3</v>
      </c>
      <c r="AK25" s="1"/>
    </row>
    <row r="26" spans="1:37" ht="28.15" customHeight="1" thickBot="1" x14ac:dyDescent="0.25">
      <c r="A26" s="28">
        <f t="shared" si="20"/>
        <v>17</v>
      </c>
      <c r="B26" s="20" t="str">
        <f>'1.Spieltag'!B26</f>
        <v>Ricardo04</v>
      </c>
      <c r="C26" s="17" t="s">
        <v>95</v>
      </c>
      <c r="D26" s="18" t="s">
        <v>12</v>
      </c>
      <c r="E26" s="19">
        <f>IF(OR(EXACT($C$7,C26)*(EXACT($D$7,D26)))=TRUE,$AN$9,IF(($D$7-$C$7=D26-C26),$AN$8,IF(OR(EXACT($C$7&gt;$D$7,C26&gt;D26)*EXACT($C$7=$D$7,C26=D26)*EXACT($C$7&lt;$D$7,C26&lt;D26)),$AN$7,0)))</f>
        <v>0</v>
      </c>
      <c r="F26" s="17" t="s">
        <v>12</v>
      </c>
      <c r="G26" s="18" t="s">
        <v>95</v>
      </c>
      <c r="H26" s="19">
        <f>IF(OR(EXACT($F$7,F26)*(EXACT($G$7,G26)))=TRUE,$AN$9,IF(($G$7-$F$7=G26-F26),$AN$8,IF(OR(EXACT($F$7&gt;$G$7,F26&gt;G26)*EXACT($F$7=$G$7,F26=G26)*EXACT($F$7&lt;$G$7,F26&lt;G26)),$AN$7,0)))</f>
        <v>0</v>
      </c>
      <c r="I26" s="17" t="s">
        <v>95</v>
      </c>
      <c r="J26" s="18" t="s">
        <v>95</v>
      </c>
      <c r="K26" s="19">
        <f>IF(OR(EXACT($I$7,I26)*(EXACT($J$7,J26)))=TRUE,$AN$9,IF(($J$7-$I$7=J26-I26),$AN$8,IF(OR(EXACT($I$7&gt;$J$7,I26&gt;J26)*EXACT($I$7=$J$7,I26=J26)*EXACT($I$7&lt;$J$7,I26&lt;J26)),$AN$7,0)))</f>
        <v>0</v>
      </c>
      <c r="L26" s="17" t="s">
        <v>12</v>
      </c>
      <c r="M26" s="18" t="s">
        <v>95</v>
      </c>
      <c r="N26" s="19">
        <f>IF(OR(EXACT($L$7,L26)*(EXACT($M$7,M26)))=TRUE,$AN$9,IF(($M$7-$L$7=M26-L26),$AN$8,IF(OR(EXACT($L$7&gt;$M$7,L26&gt;M26)*EXACT($L$7=$M$7,L26=M26)*EXACT($L$7&lt;$M$7,L26&lt;M26)),$AN$7,0)))</f>
        <v>0</v>
      </c>
      <c r="O26" s="17" t="s">
        <v>95</v>
      </c>
      <c r="P26" s="18" t="s">
        <v>12</v>
      </c>
      <c r="Q26" s="19">
        <f>IF(OR(EXACT($O$7,O26)*(EXACT($P$7,P26)))=TRUE,$AN$9,IF(($P$7-$O$7=P26-O26),$AN$8,IF(OR(EXACT($O$7&gt;$P$7,O26&gt;P26)*EXACT($O$7=$P$7,O26=P26)*EXACT($O$7&lt;$P$7,O26&lt;P26)),$AN$7,0)))</f>
        <v>0</v>
      </c>
      <c r="R26" s="17" t="s">
        <v>12</v>
      </c>
      <c r="S26" s="18" t="s">
        <v>96</v>
      </c>
      <c r="T26" s="19">
        <f>IF(OR(EXACT($R$7,R26)*(EXACT($S$7,S26)))=TRUE,$AN$9,IF(($S$7-$R$7=S26-R26),$AN$8,IF(OR(EXACT($R$7&gt;$S$7,R26&gt;S26)*EXACT($R$7=$S$7,R26=S26)*EXACT($R$7&lt;$S$7,R26&lt;S26)),$AN$7,0)))</f>
        <v>0</v>
      </c>
      <c r="U26" s="17" t="s">
        <v>12</v>
      </c>
      <c r="V26" s="18" t="s">
        <v>95</v>
      </c>
      <c r="W26" s="19">
        <f>IF(OR(EXACT($U$7,U26)*(EXACT($V$7,V26)))=TRUE,$AN$9,IF(($V$7-$U$7=V26-U26),$AN$8,IF(OR(EXACT($U$7&gt;$V$7,U26&gt;V26)*EXACT($U$7=$V$7,U26=V26)*EXACT($U$7&lt;$V$7,U26&lt;V26)),$AN$7,0)))</f>
        <v>0</v>
      </c>
      <c r="X26" s="17" t="s">
        <v>95</v>
      </c>
      <c r="Y26" s="18" t="s">
        <v>12</v>
      </c>
      <c r="Z26" s="19">
        <f t="shared" si="11"/>
        <v>0</v>
      </c>
      <c r="AA26" s="17" t="s">
        <v>95</v>
      </c>
      <c r="AB26" s="18" t="s">
        <v>2</v>
      </c>
      <c r="AC26" s="19">
        <f t="shared" si="21"/>
        <v>8</v>
      </c>
      <c r="AD26" s="27"/>
      <c r="AE26" s="25"/>
      <c r="AF26" s="19"/>
      <c r="AG26" s="20">
        <f t="shared" si="22"/>
        <v>8</v>
      </c>
      <c r="AH26" s="21">
        <f>'3.Spieltag'!AI26</f>
        <v>46</v>
      </c>
      <c r="AI26" s="23">
        <f t="shared" si="23"/>
        <v>54</v>
      </c>
      <c r="AJ26" s="24">
        <f t="shared" si="10"/>
        <v>17</v>
      </c>
      <c r="AK26" s="1"/>
    </row>
    <row r="27" spans="1:37" ht="28.15" customHeight="1" thickBot="1" x14ac:dyDescent="0.25">
      <c r="A27" s="28">
        <f t="shared" ref="A27:A33" si="24">AJ27</f>
        <v>23</v>
      </c>
      <c r="B27" s="20" t="str">
        <f>'1.Spieltag'!B27</f>
        <v>Schalt04</v>
      </c>
      <c r="C27" s="17" t="s">
        <v>95</v>
      </c>
      <c r="D27" s="18" t="s">
        <v>95</v>
      </c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7" t="s">
        <v>12</v>
      </c>
      <c r="G27" s="18" t="s">
        <v>95</v>
      </c>
      <c r="H27" s="19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7" t="s">
        <v>2</v>
      </c>
      <c r="M27" s="18" t="s">
        <v>95</v>
      </c>
      <c r="N27" s="19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7" t="s">
        <v>95</v>
      </c>
      <c r="P27" s="18" t="s">
        <v>12</v>
      </c>
      <c r="Q27" s="19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7" t="s">
        <v>12</v>
      </c>
      <c r="S27" s="18" t="s">
        <v>12</v>
      </c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7" t="s">
        <v>97</v>
      </c>
      <c r="Y27" s="18" t="s">
        <v>97</v>
      </c>
      <c r="Z27" s="19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7" t="s">
        <v>95</v>
      </c>
      <c r="AB27" s="18" t="s">
        <v>12</v>
      </c>
      <c r="AC27" s="19">
        <f t="shared" si="21"/>
        <v>12</v>
      </c>
      <c r="AD27" s="27"/>
      <c r="AE27" s="25"/>
      <c r="AF27" s="19"/>
      <c r="AG27" s="20">
        <f t="shared" ref="AG27:AG32" si="33">E27+H27+K27+N27+Q27+T27+W27+Z27+AC27+AF27</f>
        <v>24</v>
      </c>
      <c r="AH27" s="21">
        <f>'3.Spieltag'!AI27</f>
        <v>25</v>
      </c>
      <c r="AI27" s="23">
        <f t="shared" ref="AI27:AI32" si="34">AG27+AH27</f>
        <v>49</v>
      </c>
      <c r="AJ27" s="24">
        <f t="shared" si="10"/>
        <v>23</v>
      </c>
      <c r="AK27" s="1"/>
    </row>
    <row r="28" spans="1:37" ht="28.15" customHeight="1" thickBot="1" x14ac:dyDescent="0.25">
      <c r="A28" s="28">
        <f t="shared" si="24"/>
        <v>18</v>
      </c>
      <c r="B28" s="20" t="str">
        <f>'1.Spieltag'!B28</f>
        <v>schmiddi04</v>
      </c>
      <c r="C28" s="17" t="s">
        <v>95</v>
      </c>
      <c r="D28" s="18" t="s">
        <v>96</v>
      </c>
      <c r="E28" s="19">
        <f t="shared" si="25"/>
        <v>0</v>
      </c>
      <c r="F28" s="17" t="s">
        <v>95</v>
      </c>
      <c r="G28" s="18" t="s">
        <v>96</v>
      </c>
      <c r="H28" s="19">
        <f t="shared" si="26"/>
        <v>0</v>
      </c>
      <c r="I28" s="17" t="s">
        <v>95</v>
      </c>
      <c r="J28" s="18" t="s">
        <v>95</v>
      </c>
      <c r="K28" s="19">
        <f t="shared" si="27"/>
        <v>0</v>
      </c>
      <c r="L28" s="17" t="s">
        <v>12</v>
      </c>
      <c r="M28" s="18" t="s">
        <v>95</v>
      </c>
      <c r="N28" s="19">
        <f t="shared" si="28"/>
        <v>0</v>
      </c>
      <c r="O28" s="17" t="s">
        <v>96</v>
      </c>
      <c r="P28" s="18" t="s">
        <v>12</v>
      </c>
      <c r="Q28" s="19">
        <f t="shared" si="29"/>
        <v>0</v>
      </c>
      <c r="R28" s="17" t="s">
        <v>12</v>
      </c>
      <c r="S28" s="18" t="s">
        <v>96</v>
      </c>
      <c r="T28" s="19">
        <f t="shared" si="30"/>
        <v>0</v>
      </c>
      <c r="U28" s="17" t="s">
        <v>95</v>
      </c>
      <c r="V28" s="18" t="s">
        <v>96</v>
      </c>
      <c r="W28" s="19">
        <f t="shared" si="31"/>
        <v>0</v>
      </c>
      <c r="X28" s="17" t="s">
        <v>95</v>
      </c>
      <c r="Y28" s="18" t="s">
        <v>95</v>
      </c>
      <c r="Z28" s="19">
        <f t="shared" si="32"/>
        <v>0</v>
      </c>
      <c r="AA28" s="17" t="s">
        <v>96</v>
      </c>
      <c r="AB28" s="18" t="s">
        <v>12</v>
      </c>
      <c r="AC28" s="19">
        <f t="shared" si="21"/>
        <v>8</v>
      </c>
      <c r="AD28" s="27"/>
      <c r="AE28" s="25"/>
      <c r="AF28" s="19"/>
      <c r="AG28" s="20">
        <f t="shared" si="33"/>
        <v>8</v>
      </c>
      <c r="AH28" s="21">
        <f>'3.Spieltag'!AI28</f>
        <v>44</v>
      </c>
      <c r="AI28" s="23">
        <f t="shared" si="34"/>
        <v>52</v>
      </c>
      <c r="AJ28" s="24">
        <f t="shared" si="10"/>
        <v>18</v>
      </c>
      <c r="AK28" s="1"/>
    </row>
    <row r="29" spans="1:37" ht="28.15" customHeight="1" thickBot="1" x14ac:dyDescent="0.25">
      <c r="A29" s="28">
        <f t="shared" si="24"/>
        <v>2</v>
      </c>
      <c r="B29" s="20" t="str">
        <f>'1.Spieltag'!B29</f>
        <v>shiny</v>
      </c>
      <c r="C29" s="17" t="s">
        <v>12</v>
      </c>
      <c r="D29" s="18" t="s">
        <v>95</v>
      </c>
      <c r="E29" s="19">
        <f t="shared" si="25"/>
        <v>0</v>
      </c>
      <c r="F29" s="17" t="s">
        <v>12</v>
      </c>
      <c r="G29" s="18" t="s">
        <v>95</v>
      </c>
      <c r="H29" s="19">
        <f t="shared" si="26"/>
        <v>0</v>
      </c>
      <c r="I29" s="17" t="s">
        <v>95</v>
      </c>
      <c r="J29" s="18" t="s">
        <v>95</v>
      </c>
      <c r="K29" s="19">
        <f t="shared" si="27"/>
        <v>0</v>
      </c>
      <c r="L29" s="17" t="s">
        <v>12</v>
      </c>
      <c r="M29" s="18" t="s">
        <v>95</v>
      </c>
      <c r="N29" s="19">
        <f t="shared" si="28"/>
        <v>0</v>
      </c>
      <c r="O29" s="17" t="s">
        <v>12</v>
      </c>
      <c r="P29" s="18" t="s">
        <v>96</v>
      </c>
      <c r="Q29" s="19">
        <f t="shared" si="29"/>
        <v>0</v>
      </c>
      <c r="R29" s="17" t="s">
        <v>12</v>
      </c>
      <c r="S29" s="18" t="s">
        <v>96</v>
      </c>
      <c r="T29" s="19">
        <f t="shared" si="30"/>
        <v>0</v>
      </c>
      <c r="U29" s="17" t="s">
        <v>12</v>
      </c>
      <c r="V29" s="18" t="s">
        <v>95</v>
      </c>
      <c r="W29" s="19">
        <f t="shared" si="31"/>
        <v>0</v>
      </c>
      <c r="X29" s="17" t="s">
        <v>95</v>
      </c>
      <c r="Y29" s="18" t="s">
        <v>95</v>
      </c>
      <c r="Z29" s="19">
        <f t="shared" si="32"/>
        <v>0</v>
      </c>
      <c r="AA29" s="17" t="s">
        <v>95</v>
      </c>
      <c r="AB29" s="18" t="s">
        <v>12</v>
      </c>
      <c r="AC29" s="19">
        <f t="shared" si="21"/>
        <v>12</v>
      </c>
      <c r="AD29" s="27"/>
      <c r="AE29" s="25"/>
      <c r="AF29" s="19"/>
      <c r="AG29" s="20">
        <f t="shared" si="33"/>
        <v>12</v>
      </c>
      <c r="AH29" s="21">
        <f>'3.Spieltag'!AI29</f>
        <v>68</v>
      </c>
      <c r="AI29" s="23">
        <f t="shared" si="34"/>
        <v>80</v>
      </c>
      <c r="AJ29" s="24">
        <f t="shared" si="10"/>
        <v>2</v>
      </c>
      <c r="AK29" s="1"/>
    </row>
    <row r="30" spans="1:37" ht="28.15" customHeight="1" thickBot="1" x14ac:dyDescent="0.25">
      <c r="A30" s="28">
        <f t="shared" si="24"/>
        <v>13</v>
      </c>
      <c r="B30" s="20" t="str">
        <f>'1.Spieltag'!B30</f>
        <v>Silfa04</v>
      </c>
      <c r="C30" s="17" t="s">
        <v>95</v>
      </c>
      <c r="D30" s="18" t="s">
        <v>12</v>
      </c>
      <c r="E30" s="19">
        <f t="shared" si="25"/>
        <v>0</v>
      </c>
      <c r="F30" s="17" t="s">
        <v>96</v>
      </c>
      <c r="G30" s="18" t="s">
        <v>96</v>
      </c>
      <c r="H30" s="19">
        <f t="shared" si="26"/>
        <v>0</v>
      </c>
      <c r="I30" s="17" t="s">
        <v>96</v>
      </c>
      <c r="J30" s="18" t="s">
        <v>12</v>
      </c>
      <c r="K30" s="19" t="str">
        <f t="shared" si="27"/>
        <v>2</v>
      </c>
      <c r="L30" s="17" t="s">
        <v>12</v>
      </c>
      <c r="M30" s="18" t="s">
        <v>96</v>
      </c>
      <c r="N30" s="19">
        <f t="shared" si="28"/>
        <v>0</v>
      </c>
      <c r="O30" s="17" t="s">
        <v>96</v>
      </c>
      <c r="P30" s="18" t="s">
        <v>95</v>
      </c>
      <c r="Q30" s="19">
        <f t="shared" si="29"/>
        <v>0</v>
      </c>
      <c r="R30" s="17" t="s">
        <v>12</v>
      </c>
      <c r="S30" s="18" t="s">
        <v>12</v>
      </c>
      <c r="T30" s="19" t="str">
        <f t="shared" si="30"/>
        <v>3</v>
      </c>
      <c r="U30" s="17" t="s">
        <v>2</v>
      </c>
      <c r="V30" s="18" t="s">
        <v>95</v>
      </c>
      <c r="W30" s="19">
        <f t="shared" si="31"/>
        <v>0</v>
      </c>
      <c r="X30" s="17" t="s">
        <v>97</v>
      </c>
      <c r="Y30" s="18" t="s">
        <v>96</v>
      </c>
      <c r="Z30" s="19" t="str">
        <f t="shared" si="32"/>
        <v>2</v>
      </c>
      <c r="AA30" s="17" t="s">
        <v>95</v>
      </c>
      <c r="AB30" s="18" t="s">
        <v>2</v>
      </c>
      <c r="AC30" s="19">
        <f t="shared" si="21"/>
        <v>8</v>
      </c>
      <c r="AD30" s="27"/>
      <c r="AE30" s="25"/>
      <c r="AF30" s="19"/>
      <c r="AG30" s="20">
        <f t="shared" si="33"/>
        <v>15</v>
      </c>
      <c r="AH30" s="21">
        <f>'3.Spieltag'!AI30</f>
        <v>45</v>
      </c>
      <c r="AI30" s="23">
        <f t="shared" si="34"/>
        <v>60</v>
      </c>
      <c r="AJ30" s="24">
        <f t="shared" si="10"/>
        <v>13</v>
      </c>
      <c r="AK30" s="1"/>
    </row>
    <row r="31" spans="1:37" ht="28.15" customHeight="1" thickBot="1" x14ac:dyDescent="0.25">
      <c r="A31" s="28">
        <f t="shared" si="24"/>
        <v>8</v>
      </c>
      <c r="B31" s="20" t="str">
        <f>'1.Spieltag'!B31</f>
        <v>Tanja04</v>
      </c>
      <c r="C31" s="17" t="s">
        <v>95</v>
      </c>
      <c r="D31" s="18" t="s">
        <v>95</v>
      </c>
      <c r="E31" s="19" t="str">
        <f t="shared" si="25"/>
        <v>3</v>
      </c>
      <c r="F31" s="17" t="s">
        <v>95</v>
      </c>
      <c r="G31" s="18" t="s">
        <v>96</v>
      </c>
      <c r="H31" s="19">
        <f t="shared" si="26"/>
        <v>0</v>
      </c>
      <c r="I31" s="17" t="s">
        <v>12</v>
      </c>
      <c r="J31" s="18" t="s">
        <v>95</v>
      </c>
      <c r="K31" s="19">
        <f t="shared" si="27"/>
        <v>0</v>
      </c>
      <c r="L31" s="17" t="s">
        <v>12</v>
      </c>
      <c r="M31" s="18" t="s">
        <v>96</v>
      </c>
      <c r="N31" s="19">
        <f t="shared" si="28"/>
        <v>0</v>
      </c>
      <c r="O31" s="17" t="s">
        <v>96</v>
      </c>
      <c r="P31" s="18" t="s">
        <v>12</v>
      </c>
      <c r="Q31" s="19">
        <f t="shared" si="29"/>
        <v>0</v>
      </c>
      <c r="R31" s="17" t="s">
        <v>12</v>
      </c>
      <c r="S31" s="18" t="s">
        <v>95</v>
      </c>
      <c r="T31" s="19">
        <f t="shared" si="30"/>
        <v>0</v>
      </c>
      <c r="U31" s="17" t="s">
        <v>95</v>
      </c>
      <c r="V31" s="18" t="s">
        <v>96</v>
      </c>
      <c r="W31" s="19">
        <f t="shared" si="31"/>
        <v>0</v>
      </c>
      <c r="X31" s="17" t="s">
        <v>95</v>
      </c>
      <c r="Y31" s="18" t="s">
        <v>95</v>
      </c>
      <c r="Z31" s="19">
        <f t="shared" si="32"/>
        <v>0</v>
      </c>
      <c r="AA31" s="17" t="s">
        <v>96</v>
      </c>
      <c r="AB31" s="18" t="s">
        <v>12</v>
      </c>
      <c r="AC31" s="19">
        <f t="shared" si="21"/>
        <v>8</v>
      </c>
      <c r="AD31" s="27"/>
      <c r="AE31" s="25"/>
      <c r="AF31" s="19"/>
      <c r="AG31" s="20">
        <f t="shared" si="33"/>
        <v>11</v>
      </c>
      <c r="AH31" s="21">
        <f>'3.Spieltag'!AI31</f>
        <v>60</v>
      </c>
      <c r="AI31" s="23">
        <f t="shared" si="34"/>
        <v>71</v>
      </c>
      <c r="AJ31" s="24">
        <f t="shared" si="10"/>
        <v>8</v>
      </c>
      <c r="AK31" s="1"/>
    </row>
    <row r="32" spans="1:37" ht="28.15" customHeight="1" thickBot="1" x14ac:dyDescent="0.25">
      <c r="A32" s="28">
        <f t="shared" si="24"/>
        <v>24</v>
      </c>
      <c r="B32" s="20" t="str">
        <f>'1.Spieltag'!B32</f>
        <v>Th. Bülles</v>
      </c>
      <c r="C32" s="17" t="s">
        <v>12</v>
      </c>
      <c r="D32" s="18" t="s">
        <v>95</v>
      </c>
      <c r="E32" s="19">
        <f t="shared" si="25"/>
        <v>0</v>
      </c>
      <c r="F32" s="17" t="s">
        <v>95</v>
      </c>
      <c r="G32" s="18" t="s">
        <v>12</v>
      </c>
      <c r="H32" s="19" t="str">
        <f t="shared" si="26"/>
        <v>2</v>
      </c>
      <c r="I32" s="17" t="s">
        <v>12</v>
      </c>
      <c r="J32" s="18" t="s">
        <v>95</v>
      </c>
      <c r="K32" s="19">
        <f t="shared" si="27"/>
        <v>0</v>
      </c>
      <c r="L32" s="17" t="s">
        <v>12</v>
      </c>
      <c r="M32" s="18" t="s">
        <v>96</v>
      </c>
      <c r="N32" s="19">
        <f t="shared" si="28"/>
        <v>0</v>
      </c>
      <c r="O32" s="17" t="s">
        <v>95</v>
      </c>
      <c r="P32" s="18" t="s">
        <v>95</v>
      </c>
      <c r="Q32" s="19" t="str">
        <f t="shared" si="29"/>
        <v>5</v>
      </c>
      <c r="R32" s="17" t="s">
        <v>12</v>
      </c>
      <c r="S32" s="18" t="s">
        <v>96</v>
      </c>
      <c r="T32" s="19">
        <f t="shared" si="30"/>
        <v>0</v>
      </c>
      <c r="U32" s="17" t="s">
        <v>95</v>
      </c>
      <c r="V32" s="18" t="s">
        <v>96</v>
      </c>
      <c r="W32" s="19">
        <f t="shared" si="31"/>
        <v>0</v>
      </c>
      <c r="X32" s="17" t="s">
        <v>12</v>
      </c>
      <c r="Y32" s="18" t="s">
        <v>95</v>
      </c>
      <c r="Z32" s="19" t="str">
        <f t="shared" si="32"/>
        <v>2</v>
      </c>
      <c r="AA32" s="17" t="s">
        <v>95</v>
      </c>
      <c r="AB32" s="18" t="s">
        <v>12</v>
      </c>
      <c r="AC32" s="19">
        <f t="shared" si="21"/>
        <v>12</v>
      </c>
      <c r="AD32" s="27"/>
      <c r="AE32" s="25"/>
      <c r="AF32" s="19"/>
      <c r="AG32" s="20">
        <f t="shared" si="33"/>
        <v>21</v>
      </c>
      <c r="AH32" s="21">
        <f>'3.Spieltag'!AI32</f>
        <v>26</v>
      </c>
      <c r="AI32" s="23">
        <f t="shared" si="34"/>
        <v>47</v>
      </c>
      <c r="AJ32" s="24">
        <f t="shared" si="10"/>
        <v>24</v>
      </c>
      <c r="AK32" s="1"/>
    </row>
    <row r="33" spans="1:37" ht="28.15" customHeight="1" thickBot="1" x14ac:dyDescent="0.25">
      <c r="A33" s="28">
        <f t="shared" si="24"/>
        <v>20</v>
      </c>
      <c r="B33" s="20" t="str">
        <f>'1.Spieltag'!B33</f>
        <v>UltraGE</v>
      </c>
      <c r="C33" s="17" t="s">
        <v>12</v>
      </c>
      <c r="D33" s="18" t="s">
        <v>95</v>
      </c>
      <c r="E33" s="19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96</v>
      </c>
      <c r="H33" s="19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 t="s">
        <v>12</v>
      </c>
      <c r="M33" s="18" t="s">
        <v>95</v>
      </c>
      <c r="N33" s="19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7" t="s">
        <v>2</v>
      </c>
      <c r="S33" s="18" t="s">
        <v>95</v>
      </c>
      <c r="T33" s="19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7" t="s">
        <v>12</v>
      </c>
      <c r="V33" s="18" t="s">
        <v>96</v>
      </c>
      <c r="W33" s="19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7"/>
      <c r="AE33" s="25"/>
      <c r="AF33" s="19"/>
      <c r="AG33" s="20">
        <f t="shared" ref="AG33" si="44">E33+H33+K33+N33+Q33+T33+W33+Z33+AC33+AF33</f>
        <v>19</v>
      </c>
      <c r="AH33" s="21">
        <f>'3.Spieltag'!AI33</f>
        <v>32</v>
      </c>
      <c r="AI33" s="23">
        <f t="shared" ref="AI33" si="45">AG33+AH33</f>
        <v>51</v>
      </c>
      <c r="AJ33" s="24">
        <f t="shared" ref="AJ33" si="46">RANK(AI33,$AI$8:$AI$53)</f>
        <v>20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60"/>
      <c r="H1" s="1"/>
      <c r="I1" s="60"/>
      <c r="K1" s="1"/>
      <c r="L1" s="60"/>
      <c r="N1" s="1"/>
      <c r="O1" s="60"/>
      <c r="Q1" s="1"/>
      <c r="R1" s="60"/>
      <c r="T1" s="1"/>
      <c r="U1" s="60"/>
      <c r="W1" s="1"/>
      <c r="X1" s="60"/>
      <c r="Z1" s="1"/>
      <c r="AA1" s="60"/>
      <c r="AC1" s="1"/>
      <c r="AD1" s="60"/>
    </row>
    <row r="2" spans="1:40" x14ac:dyDescent="0.2">
      <c r="E2" s="1"/>
      <c r="F2" s="60"/>
      <c r="H2" s="1"/>
      <c r="I2" s="60"/>
      <c r="K2" s="1"/>
      <c r="L2" s="60"/>
      <c r="N2" s="1"/>
      <c r="O2" s="60"/>
      <c r="Q2" s="1"/>
      <c r="R2" s="60"/>
      <c r="T2" s="1"/>
      <c r="U2" s="60"/>
      <c r="W2" s="1"/>
      <c r="X2" s="60"/>
      <c r="Z2" s="1"/>
      <c r="AA2" s="60"/>
      <c r="AC2" s="1"/>
      <c r="AD2" s="60"/>
    </row>
    <row r="3" spans="1:40" x14ac:dyDescent="0.2">
      <c r="E3" s="1"/>
      <c r="F3" s="60"/>
      <c r="H3" s="1"/>
      <c r="I3" s="60"/>
      <c r="K3" s="1"/>
      <c r="L3" s="60"/>
      <c r="N3" s="1"/>
      <c r="O3" s="60"/>
      <c r="Q3" s="1"/>
      <c r="R3" s="60"/>
      <c r="T3" s="1"/>
      <c r="U3" s="60"/>
      <c r="W3" s="1"/>
      <c r="X3" s="60"/>
      <c r="Z3" s="1"/>
      <c r="AA3" s="60"/>
      <c r="AC3" s="1"/>
      <c r="AD3" s="60"/>
    </row>
    <row r="4" spans="1:40" ht="16.5" thickBot="1" x14ac:dyDescent="0.3">
      <c r="A4" s="2" t="s">
        <v>18</v>
      </c>
      <c r="B4" s="16"/>
      <c r="C4" s="16" t="s">
        <v>58</v>
      </c>
      <c r="F4" s="16" t="s">
        <v>94</v>
      </c>
      <c r="I4" s="16" t="s">
        <v>59</v>
      </c>
      <c r="L4" s="16" t="s">
        <v>68</v>
      </c>
      <c r="O4" s="16" t="s">
        <v>11</v>
      </c>
      <c r="R4" s="16" t="s">
        <v>61</v>
      </c>
      <c r="U4" s="16" t="s">
        <v>66</v>
      </c>
      <c r="X4" s="16" t="s">
        <v>63</v>
      </c>
      <c r="AA4" s="16" t="s">
        <v>67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91</v>
      </c>
      <c r="F6" s="16" t="s">
        <v>62</v>
      </c>
      <c r="I6" s="16" t="s">
        <v>64</v>
      </c>
      <c r="L6" s="16" t="s">
        <v>65</v>
      </c>
      <c r="O6" s="16" t="s">
        <v>92</v>
      </c>
      <c r="R6" s="16" t="s">
        <v>56</v>
      </c>
      <c r="U6" s="16" t="s">
        <v>93</v>
      </c>
      <c r="X6" s="16" t="s">
        <v>60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95</v>
      </c>
      <c r="D7" s="68" t="s">
        <v>96</v>
      </c>
      <c r="E7" s="69" t="s">
        <v>1</v>
      </c>
      <c r="F7" s="68" t="s">
        <v>12</v>
      </c>
      <c r="G7" s="68" t="s">
        <v>96</v>
      </c>
      <c r="H7" s="69" t="s">
        <v>1</v>
      </c>
      <c r="I7" s="68" t="s">
        <v>12</v>
      </c>
      <c r="J7" s="68" t="s">
        <v>95</v>
      </c>
      <c r="K7" s="69" t="s">
        <v>1</v>
      </c>
      <c r="L7" s="68" t="s">
        <v>12</v>
      </c>
      <c r="M7" s="68" t="s">
        <v>95</v>
      </c>
      <c r="N7" s="69" t="s">
        <v>1</v>
      </c>
      <c r="O7" s="68" t="s">
        <v>96</v>
      </c>
      <c r="P7" s="68" t="s">
        <v>95</v>
      </c>
      <c r="Q7" s="69" t="s">
        <v>1</v>
      </c>
      <c r="R7" s="68" t="s">
        <v>96</v>
      </c>
      <c r="S7" s="68" t="s">
        <v>2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3</v>
      </c>
      <c r="F8" s="17" t="s">
        <v>12</v>
      </c>
      <c r="G8" s="18" t="s">
        <v>12</v>
      </c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 t="s">
        <v>12</v>
      </c>
      <c r="J8" s="18" t="s">
        <v>95</v>
      </c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 t="s">
        <v>12</v>
      </c>
      <c r="M8" s="18" t="s">
        <v>12</v>
      </c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 t="s">
        <v>12</v>
      </c>
      <c r="P8" s="18" t="s">
        <v>95</v>
      </c>
      <c r="Q8" s="19">
        <f>IF(OR(EXACT($O$7,O8)*(EXACT($P$7,P8)))=TRUE,$AN$9,IF(($P$7-$O$7=P8-O8),$AN$8,IF(OR(EXACT($O$7&gt;$P$7,O8&gt;P8)*EXACT($O$7=$P$7,O8=P8)*EXACT($O$7&lt;$P$7,O8&lt;P8)),$AN$7,0)))*4</f>
        <v>0</v>
      </c>
      <c r="R8" s="17" t="s">
        <v>12</v>
      </c>
      <c r="S8" s="18" t="s">
        <v>95</v>
      </c>
      <c r="T8" s="19">
        <f t="shared" ref="T8:T26" si="4"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96</v>
      </c>
      <c r="W8" s="19">
        <f t="shared" ref="W8:W26" si="5">IF(OR(EXACT($U$7,U8)*(EXACT($V$7,V8)))=TRUE,$AN$9,IF(($V$7-$U$7=V8-U8),$AN$8,IF(OR(EXACT($U$7&gt;$V$7,U8&gt;V8)*EXACT($U$7=$V$7,U8=V8)*EXACT($U$7&lt;$V$7,U8&lt;V8)),$AN$7,0)))</f>
        <v>0</v>
      </c>
      <c r="X8" s="17" t="s">
        <v>95</v>
      </c>
      <c r="Y8" s="18" t="s">
        <v>12</v>
      </c>
      <c r="Z8" s="19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7" t="s">
        <v>12</v>
      </c>
      <c r="AB8" s="18" t="s">
        <v>2</v>
      </c>
      <c r="AC8" s="19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7"/>
      <c r="AE8" s="25"/>
      <c r="AF8" s="19"/>
      <c r="AG8" s="20">
        <f t="shared" ref="AG8:AG18" si="8">E8+H8+K8+N8+Q8+T8+W8+Z8+AC8+AF8</f>
        <v>13</v>
      </c>
      <c r="AH8" s="21">
        <f>'4.Spieltag'!AI8</f>
        <v>73</v>
      </c>
      <c r="AI8" s="23">
        <f t="shared" ref="AI8:AI23" si="9">AG8+AH8</f>
        <v>86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12</v>
      </c>
      <c r="D9" s="18" t="s">
        <v>96</v>
      </c>
      <c r="E9" s="19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7" t="s">
        <v>95</v>
      </c>
      <c r="G9" s="18" t="s">
        <v>12</v>
      </c>
      <c r="H9" s="19">
        <f t="shared" si="1"/>
        <v>0</v>
      </c>
      <c r="I9" s="17" t="s">
        <v>95</v>
      </c>
      <c r="J9" s="18" t="s">
        <v>12</v>
      </c>
      <c r="K9" s="19">
        <f t="shared" si="2"/>
        <v>0</v>
      </c>
      <c r="L9" s="17" t="s">
        <v>12</v>
      </c>
      <c r="M9" s="18" t="s">
        <v>12</v>
      </c>
      <c r="N9" s="19">
        <f t="shared" si="3"/>
        <v>0</v>
      </c>
      <c r="O9" s="17" t="s">
        <v>12</v>
      </c>
      <c r="P9" s="18" t="s">
        <v>95</v>
      </c>
      <c r="Q9" s="19">
        <f t="shared" ref="Q9:Q33" si="12">IF(OR(EXACT($O$7,O9)*(EXACT($P$7,P9)))=TRUE,$AN$9,IF(($P$7-$O$7=P9-O9),$AN$8,IF(OR(EXACT($O$7&gt;$P$7,O9&gt;P9)*EXACT($O$7=$P$7,O9=P9)*EXACT($O$7&lt;$P$7,O9&lt;P9)),$AN$7,0)))*4</f>
        <v>0</v>
      </c>
      <c r="R9" s="17" t="s">
        <v>12</v>
      </c>
      <c r="S9" s="18" t="s">
        <v>95</v>
      </c>
      <c r="T9" s="19">
        <f t="shared" si="4"/>
        <v>0</v>
      </c>
      <c r="U9" s="17" t="s">
        <v>2</v>
      </c>
      <c r="V9" s="18" t="s">
        <v>95</v>
      </c>
      <c r="W9" s="19">
        <f t="shared" si="5"/>
        <v>0</v>
      </c>
      <c r="X9" s="17" t="s">
        <v>95</v>
      </c>
      <c r="Y9" s="18" t="s">
        <v>2</v>
      </c>
      <c r="Z9" s="19" t="str">
        <f t="shared" si="6"/>
        <v>2</v>
      </c>
      <c r="AA9" s="17" t="s">
        <v>12</v>
      </c>
      <c r="AB9" s="18" t="s">
        <v>95</v>
      </c>
      <c r="AC9" s="19">
        <f t="shared" si="7"/>
        <v>0</v>
      </c>
      <c r="AD9" s="27"/>
      <c r="AE9" s="25"/>
      <c r="AF9" s="19"/>
      <c r="AG9" s="20">
        <f t="shared" si="8"/>
        <v>4</v>
      </c>
      <c r="AH9" s="21">
        <f>'4.Spieltag'!AI9</f>
        <v>60</v>
      </c>
      <c r="AI9" s="23">
        <f t="shared" si="9"/>
        <v>64</v>
      </c>
      <c r="AJ9" s="24">
        <f t="shared" si="10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1"/>
        <v>3</v>
      </c>
      <c r="F10" s="17" t="s">
        <v>95</v>
      </c>
      <c r="G10" s="18" t="s">
        <v>95</v>
      </c>
      <c r="H10" s="19">
        <f t="shared" si="1"/>
        <v>0</v>
      </c>
      <c r="I10" s="17" t="s">
        <v>12</v>
      </c>
      <c r="J10" s="18" t="s">
        <v>95</v>
      </c>
      <c r="K10" s="19" t="str">
        <f t="shared" si="2"/>
        <v>5</v>
      </c>
      <c r="L10" s="17" t="s">
        <v>12</v>
      </c>
      <c r="M10" s="18" t="s">
        <v>95</v>
      </c>
      <c r="N10" s="19" t="str">
        <f t="shared" si="3"/>
        <v>5</v>
      </c>
      <c r="O10" s="17" t="s">
        <v>12</v>
      </c>
      <c r="P10" s="18" t="s">
        <v>95</v>
      </c>
      <c r="Q10" s="19">
        <f t="shared" si="12"/>
        <v>0</v>
      </c>
      <c r="R10" s="17" t="s">
        <v>12</v>
      </c>
      <c r="S10" s="18" t="s">
        <v>95</v>
      </c>
      <c r="T10" s="19">
        <f t="shared" si="4"/>
        <v>0</v>
      </c>
      <c r="U10" s="17" t="s">
        <v>12</v>
      </c>
      <c r="V10" s="18" t="s">
        <v>95</v>
      </c>
      <c r="W10" s="19">
        <f t="shared" si="5"/>
        <v>0</v>
      </c>
      <c r="X10" s="17" t="s">
        <v>12</v>
      </c>
      <c r="Y10" s="18" t="s">
        <v>2</v>
      </c>
      <c r="Z10" s="19" t="str">
        <f t="shared" si="6"/>
        <v>2</v>
      </c>
      <c r="AA10" s="17" t="s">
        <v>95</v>
      </c>
      <c r="AB10" s="18" t="s">
        <v>12</v>
      </c>
      <c r="AC10" s="19" t="str">
        <f t="shared" si="7"/>
        <v>5</v>
      </c>
      <c r="AD10" s="27"/>
      <c r="AE10" s="25"/>
      <c r="AF10" s="19"/>
      <c r="AG10" s="20">
        <f t="shared" si="8"/>
        <v>20</v>
      </c>
      <c r="AH10" s="21">
        <f>'4.Spieltag'!AI10</f>
        <v>73</v>
      </c>
      <c r="AI10" s="23">
        <f t="shared" si="9"/>
        <v>93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13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si="11"/>
        <v>5</v>
      </c>
      <c r="F11" s="17" t="s">
        <v>12</v>
      </c>
      <c r="G11" s="18" t="s">
        <v>12</v>
      </c>
      <c r="H11" s="19">
        <f t="shared" si="1"/>
        <v>0</v>
      </c>
      <c r="I11" s="17" t="s">
        <v>96</v>
      </c>
      <c r="J11" s="18" t="s">
        <v>95</v>
      </c>
      <c r="K11" s="19">
        <f t="shared" si="2"/>
        <v>0</v>
      </c>
      <c r="L11" s="17" t="s">
        <v>95</v>
      </c>
      <c r="M11" s="18" t="s">
        <v>95</v>
      </c>
      <c r="N11" s="19">
        <f t="shared" si="3"/>
        <v>0</v>
      </c>
      <c r="O11" s="17" t="s">
        <v>12</v>
      </c>
      <c r="P11" s="18" t="s">
        <v>95</v>
      </c>
      <c r="Q11" s="19">
        <f t="shared" si="12"/>
        <v>0</v>
      </c>
      <c r="R11" s="17" t="s">
        <v>12</v>
      </c>
      <c r="S11" s="18" t="s">
        <v>12</v>
      </c>
      <c r="T11" s="19">
        <f t="shared" si="4"/>
        <v>0</v>
      </c>
      <c r="U11" s="17" t="s">
        <v>95</v>
      </c>
      <c r="V11" s="18" t="s">
        <v>12</v>
      </c>
      <c r="W11" s="19">
        <f t="shared" si="5"/>
        <v>0</v>
      </c>
      <c r="X11" s="17" t="s">
        <v>95</v>
      </c>
      <c r="Y11" s="18" t="s">
        <v>95</v>
      </c>
      <c r="Z11" s="19">
        <f t="shared" si="6"/>
        <v>0</v>
      </c>
      <c r="AA11" s="17" t="s">
        <v>12</v>
      </c>
      <c r="AB11" s="18" t="s">
        <v>12</v>
      </c>
      <c r="AC11" s="19">
        <f t="shared" si="7"/>
        <v>0</v>
      </c>
      <c r="AD11" s="26"/>
      <c r="AE11" s="25"/>
      <c r="AF11" s="19"/>
      <c r="AG11" s="20">
        <f t="shared" si="8"/>
        <v>5</v>
      </c>
      <c r="AH11" s="21">
        <f>'4.Spieltag'!AI11</f>
        <v>67</v>
      </c>
      <c r="AI11" s="23">
        <f t="shared" si="9"/>
        <v>72</v>
      </c>
      <c r="AJ11" s="24">
        <f t="shared" si="10"/>
        <v>13</v>
      </c>
      <c r="AK11" s="1"/>
    </row>
    <row r="12" spans="1:40" ht="24.95" customHeight="1" thickBot="1" x14ac:dyDescent="0.25">
      <c r="A12" s="28">
        <f t="shared" si="0"/>
        <v>9</v>
      </c>
      <c r="B12" s="20" t="str">
        <f>'1.Spieltag'!B12</f>
        <v>Dickmeis04</v>
      </c>
      <c r="C12" s="17" t="s">
        <v>95</v>
      </c>
      <c r="D12" s="18" t="s">
        <v>95</v>
      </c>
      <c r="E12" s="19">
        <f t="shared" si="11"/>
        <v>0</v>
      </c>
      <c r="F12" s="17" t="s">
        <v>12</v>
      </c>
      <c r="G12" s="18" t="s">
        <v>95</v>
      </c>
      <c r="H12" s="19" t="str">
        <f t="shared" si="1"/>
        <v>2</v>
      </c>
      <c r="I12" s="17" t="s">
        <v>95</v>
      </c>
      <c r="J12" s="18" t="s">
        <v>95</v>
      </c>
      <c r="K12" s="19">
        <f t="shared" si="2"/>
        <v>0</v>
      </c>
      <c r="L12" s="17" t="s">
        <v>2</v>
      </c>
      <c r="M12" s="18" t="s">
        <v>95</v>
      </c>
      <c r="N12" s="19" t="str">
        <f t="shared" si="3"/>
        <v>2</v>
      </c>
      <c r="O12" s="17" t="s">
        <v>12</v>
      </c>
      <c r="P12" s="18" t="s">
        <v>95</v>
      </c>
      <c r="Q12" s="19">
        <f t="shared" si="12"/>
        <v>0</v>
      </c>
      <c r="R12" s="17" t="s">
        <v>12</v>
      </c>
      <c r="S12" s="18" t="s">
        <v>95</v>
      </c>
      <c r="T12" s="19">
        <f t="shared" si="4"/>
        <v>0</v>
      </c>
      <c r="U12" s="17" t="s">
        <v>12</v>
      </c>
      <c r="V12" s="18" t="s">
        <v>95</v>
      </c>
      <c r="W12" s="19">
        <f t="shared" si="5"/>
        <v>0</v>
      </c>
      <c r="X12" s="17" t="s">
        <v>95</v>
      </c>
      <c r="Y12" s="18" t="s">
        <v>12</v>
      </c>
      <c r="Z12" s="19" t="str">
        <f t="shared" si="6"/>
        <v>2</v>
      </c>
      <c r="AA12" s="17" t="s">
        <v>95</v>
      </c>
      <c r="AB12" s="18" t="s">
        <v>95</v>
      </c>
      <c r="AC12" s="19">
        <f t="shared" si="7"/>
        <v>0</v>
      </c>
      <c r="AD12" s="27"/>
      <c r="AE12" s="25"/>
      <c r="AF12" s="19"/>
      <c r="AG12" s="20">
        <f t="shared" si="8"/>
        <v>6</v>
      </c>
      <c r="AH12" s="21">
        <f>'4.Spieltag'!AI12</f>
        <v>75</v>
      </c>
      <c r="AI12" s="23">
        <f t="shared" si="9"/>
        <v>81</v>
      </c>
      <c r="AJ12" s="24">
        <f t="shared" si="10"/>
        <v>9</v>
      </c>
      <c r="AK12" s="1"/>
    </row>
    <row r="13" spans="1:40" ht="24.95" customHeight="1" thickBot="1" x14ac:dyDescent="0.25">
      <c r="A13" s="28">
        <f t="shared" si="0"/>
        <v>19</v>
      </c>
      <c r="B13" s="20" t="str">
        <f>'1.Spieltag'!B13</f>
        <v>fabian1904</v>
      </c>
      <c r="C13" s="17" t="s">
        <v>12</v>
      </c>
      <c r="D13" s="18" t="s">
        <v>95</v>
      </c>
      <c r="E13" s="19" t="str">
        <f t="shared" si="11"/>
        <v>3</v>
      </c>
      <c r="F13" s="17" t="s">
        <v>95</v>
      </c>
      <c r="G13" s="18" t="s">
        <v>95</v>
      </c>
      <c r="H13" s="19">
        <f t="shared" si="1"/>
        <v>0</v>
      </c>
      <c r="I13" s="17" t="s">
        <v>12</v>
      </c>
      <c r="J13" s="18" t="s">
        <v>96</v>
      </c>
      <c r="K13" s="19" t="str">
        <f t="shared" si="2"/>
        <v>2</v>
      </c>
      <c r="L13" s="17" t="s">
        <v>97</v>
      </c>
      <c r="M13" s="18" t="s">
        <v>95</v>
      </c>
      <c r="N13" s="19" t="str">
        <f t="shared" si="3"/>
        <v>2</v>
      </c>
      <c r="O13" s="17" t="s">
        <v>2</v>
      </c>
      <c r="P13" s="18" t="s">
        <v>95</v>
      </c>
      <c r="Q13" s="19">
        <f t="shared" si="12"/>
        <v>0</v>
      </c>
      <c r="R13" s="17" t="s">
        <v>13</v>
      </c>
      <c r="S13" s="18" t="s">
        <v>95</v>
      </c>
      <c r="T13" s="19">
        <f t="shared" si="4"/>
        <v>0</v>
      </c>
      <c r="U13" s="17" t="s">
        <v>95</v>
      </c>
      <c r="V13" s="18" t="s">
        <v>96</v>
      </c>
      <c r="W13" s="19">
        <f t="shared" si="5"/>
        <v>0</v>
      </c>
      <c r="X13" s="17" t="s">
        <v>95</v>
      </c>
      <c r="Y13" s="18" t="s">
        <v>12</v>
      </c>
      <c r="Z13" s="19" t="str">
        <f t="shared" si="6"/>
        <v>2</v>
      </c>
      <c r="AA13" s="17" t="s">
        <v>96</v>
      </c>
      <c r="AB13" s="18" t="s">
        <v>12</v>
      </c>
      <c r="AC13" s="19" t="str">
        <f t="shared" si="7"/>
        <v>2</v>
      </c>
      <c r="AD13" s="27"/>
      <c r="AE13" s="25"/>
      <c r="AF13" s="19"/>
      <c r="AG13" s="20">
        <f t="shared" si="8"/>
        <v>11</v>
      </c>
      <c r="AH13" s="21">
        <f>'4.Spieltag'!AI13</f>
        <v>52</v>
      </c>
      <c r="AI13" s="23">
        <f t="shared" si="9"/>
        <v>63</v>
      </c>
      <c r="AJ13" s="24">
        <f t="shared" si="10"/>
        <v>19</v>
      </c>
      <c r="AK13" s="1"/>
    </row>
    <row r="14" spans="1:40" ht="24.95" customHeight="1" thickBot="1" x14ac:dyDescent="0.25">
      <c r="A14" s="28">
        <f t="shared" si="0"/>
        <v>19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1"/>
        <v>5</v>
      </c>
      <c r="F14" s="17" t="s">
        <v>95</v>
      </c>
      <c r="G14" s="18" t="s">
        <v>96</v>
      </c>
      <c r="H14" s="19" t="str">
        <f t="shared" si="1"/>
        <v>2</v>
      </c>
      <c r="I14" s="17" t="s">
        <v>95</v>
      </c>
      <c r="J14" s="18" t="s">
        <v>96</v>
      </c>
      <c r="K14" s="19" t="str">
        <f t="shared" si="2"/>
        <v>3</v>
      </c>
      <c r="L14" s="17" t="s">
        <v>95</v>
      </c>
      <c r="M14" s="18" t="s">
        <v>95</v>
      </c>
      <c r="N14" s="19">
        <f t="shared" si="3"/>
        <v>0</v>
      </c>
      <c r="O14" s="17" t="s">
        <v>12</v>
      </c>
      <c r="P14" s="18" t="s">
        <v>96</v>
      </c>
      <c r="Q14" s="19">
        <f t="shared" si="12"/>
        <v>0</v>
      </c>
      <c r="R14" s="17" t="s">
        <v>12</v>
      </c>
      <c r="S14" s="18" t="s">
        <v>95</v>
      </c>
      <c r="T14" s="19">
        <f t="shared" si="4"/>
        <v>0</v>
      </c>
      <c r="U14" s="17" t="s">
        <v>95</v>
      </c>
      <c r="V14" s="18" t="s">
        <v>96</v>
      </c>
      <c r="W14" s="19">
        <f t="shared" si="5"/>
        <v>0</v>
      </c>
      <c r="X14" s="17" t="s">
        <v>96</v>
      </c>
      <c r="Y14" s="18" t="s">
        <v>95</v>
      </c>
      <c r="Z14" s="19" t="str">
        <f t="shared" si="6"/>
        <v>2</v>
      </c>
      <c r="AA14" s="17" t="s">
        <v>96</v>
      </c>
      <c r="AB14" s="18" t="s">
        <v>96</v>
      </c>
      <c r="AC14" s="19">
        <f t="shared" si="7"/>
        <v>0</v>
      </c>
      <c r="AD14" s="27"/>
      <c r="AE14" s="25"/>
      <c r="AF14" s="19"/>
      <c r="AG14" s="20">
        <f t="shared" si="8"/>
        <v>12</v>
      </c>
      <c r="AH14" s="21">
        <f>'4.Spieltag'!AI14</f>
        <v>51</v>
      </c>
      <c r="AI14" s="23">
        <f t="shared" si="9"/>
        <v>63</v>
      </c>
      <c r="AJ14" s="24">
        <f t="shared" si="10"/>
        <v>19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1"/>
        <v>3</v>
      </c>
      <c r="F15" s="17" t="s">
        <v>12</v>
      </c>
      <c r="G15" s="18" t="s">
        <v>95</v>
      </c>
      <c r="H15" s="19" t="str">
        <f t="shared" si="1"/>
        <v>2</v>
      </c>
      <c r="I15" s="17" t="s">
        <v>12</v>
      </c>
      <c r="J15" s="18" t="s">
        <v>95</v>
      </c>
      <c r="K15" s="19" t="str">
        <f t="shared" si="2"/>
        <v>5</v>
      </c>
      <c r="L15" s="17" t="s">
        <v>12</v>
      </c>
      <c r="M15" s="18" t="s">
        <v>95</v>
      </c>
      <c r="N15" s="19" t="str">
        <f t="shared" si="3"/>
        <v>5</v>
      </c>
      <c r="O15" s="17" t="s">
        <v>12</v>
      </c>
      <c r="P15" s="18" t="s">
        <v>95</v>
      </c>
      <c r="Q15" s="19">
        <f t="shared" si="12"/>
        <v>0</v>
      </c>
      <c r="R15" s="17" t="s">
        <v>2</v>
      </c>
      <c r="S15" s="18" t="s">
        <v>95</v>
      </c>
      <c r="T15" s="19">
        <f t="shared" si="4"/>
        <v>0</v>
      </c>
      <c r="U15" s="17" t="s">
        <v>12</v>
      </c>
      <c r="V15" s="18" t="s">
        <v>96</v>
      </c>
      <c r="W15" s="19">
        <f t="shared" si="5"/>
        <v>0</v>
      </c>
      <c r="X15" s="17" t="s">
        <v>2</v>
      </c>
      <c r="Y15" s="18" t="s">
        <v>12</v>
      </c>
      <c r="Z15" s="19">
        <f t="shared" si="6"/>
        <v>0</v>
      </c>
      <c r="AA15" s="17" t="s">
        <v>12</v>
      </c>
      <c r="AB15" s="18" t="s">
        <v>12</v>
      </c>
      <c r="AC15" s="19">
        <f t="shared" si="7"/>
        <v>0</v>
      </c>
      <c r="AD15" s="27"/>
      <c r="AE15" s="25"/>
      <c r="AF15" s="19"/>
      <c r="AG15" s="20">
        <f t="shared" si="8"/>
        <v>15</v>
      </c>
      <c r="AH15" s="21">
        <f>'4.Spieltag'!AI15</f>
        <v>83</v>
      </c>
      <c r="AI15" s="23">
        <f t="shared" si="9"/>
        <v>98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23</v>
      </c>
      <c r="B16" s="20" t="str">
        <f>'1.Spieltag'!B16</f>
        <v>Jean-Pierre</v>
      </c>
      <c r="C16" s="17" t="s">
        <v>95</v>
      </c>
      <c r="D16" s="18" t="s">
        <v>12</v>
      </c>
      <c r="E16" s="19">
        <f t="shared" si="11"/>
        <v>0</v>
      </c>
      <c r="F16" s="17" t="s">
        <v>95</v>
      </c>
      <c r="G16" s="18" t="s">
        <v>96</v>
      </c>
      <c r="H16" s="19" t="str">
        <f t="shared" si="1"/>
        <v>2</v>
      </c>
      <c r="I16" s="17" t="s">
        <v>2</v>
      </c>
      <c r="J16" s="18" t="s">
        <v>95</v>
      </c>
      <c r="K16" s="19" t="str">
        <f t="shared" si="2"/>
        <v>2</v>
      </c>
      <c r="L16" s="17" t="s">
        <v>95</v>
      </c>
      <c r="M16" s="18" t="s">
        <v>12</v>
      </c>
      <c r="N16" s="19">
        <f t="shared" si="3"/>
        <v>0</v>
      </c>
      <c r="O16" s="17" t="s">
        <v>97</v>
      </c>
      <c r="P16" s="18" t="s">
        <v>95</v>
      </c>
      <c r="Q16" s="19">
        <f t="shared" si="12"/>
        <v>0</v>
      </c>
      <c r="R16" s="17" t="s">
        <v>12</v>
      </c>
      <c r="S16" s="18" t="s">
        <v>95</v>
      </c>
      <c r="T16" s="19">
        <f t="shared" si="4"/>
        <v>0</v>
      </c>
      <c r="U16" s="17" t="s">
        <v>95</v>
      </c>
      <c r="V16" s="18" t="s">
        <v>95</v>
      </c>
      <c r="W16" s="19" t="str">
        <f t="shared" si="5"/>
        <v>3</v>
      </c>
      <c r="X16" s="17" t="s">
        <v>95</v>
      </c>
      <c r="Y16" s="18" t="s">
        <v>2</v>
      </c>
      <c r="Z16" s="19" t="str">
        <f t="shared" si="6"/>
        <v>2</v>
      </c>
      <c r="AA16" s="17" t="s">
        <v>12</v>
      </c>
      <c r="AB16" s="18" t="s">
        <v>95</v>
      </c>
      <c r="AC16" s="19">
        <f t="shared" si="7"/>
        <v>0</v>
      </c>
      <c r="AD16" s="27"/>
      <c r="AE16" s="25"/>
      <c r="AF16" s="19"/>
      <c r="AG16" s="20">
        <f t="shared" si="8"/>
        <v>9</v>
      </c>
      <c r="AH16" s="21">
        <f>'4.Spieltag'!AI16</f>
        <v>51</v>
      </c>
      <c r="AI16" s="23">
        <f t="shared" si="9"/>
        <v>60</v>
      </c>
      <c r="AJ16" s="24">
        <f t="shared" si="10"/>
        <v>23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12</v>
      </c>
      <c r="D17" s="18" t="s">
        <v>12</v>
      </c>
      <c r="E17" s="19">
        <f t="shared" si="11"/>
        <v>0</v>
      </c>
      <c r="F17" s="17" t="s">
        <v>95</v>
      </c>
      <c r="G17" s="18" t="s">
        <v>12</v>
      </c>
      <c r="H17" s="19">
        <f t="shared" si="1"/>
        <v>0</v>
      </c>
      <c r="I17" s="17" t="s">
        <v>12</v>
      </c>
      <c r="J17" s="18" t="s">
        <v>95</v>
      </c>
      <c r="K17" s="19" t="str">
        <f t="shared" si="2"/>
        <v>5</v>
      </c>
      <c r="L17" s="17" t="s">
        <v>12</v>
      </c>
      <c r="M17" s="18" t="s">
        <v>95</v>
      </c>
      <c r="N17" s="19" t="str">
        <f t="shared" si="3"/>
        <v>5</v>
      </c>
      <c r="O17" s="17" t="s">
        <v>12</v>
      </c>
      <c r="P17" s="18" t="s">
        <v>95</v>
      </c>
      <c r="Q17" s="19">
        <f t="shared" si="12"/>
        <v>0</v>
      </c>
      <c r="R17" s="17" t="s">
        <v>2</v>
      </c>
      <c r="S17" s="18" t="s">
        <v>95</v>
      </c>
      <c r="T17" s="19">
        <f t="shared" si="4"/>
        <v>0</v>
      </c>
      <c r="U17" s="17" t="s">
        <v>12</v>
      </c>
      <c r="V17" s="18" t="s">
        <v>95</v>
      </c>
      <c r="W17" s="19">
        <f t="shared" si="5"/>
        <v>0</v>
      </c>
      <c r="X17" s="17" t="s">
        <v>12</v>
      </c>
      <c r="Y17" s="18" t="s">
        <v>12</v>
      </c>
      <c r="Z17" s="19">
        <f t="shared" si="6"/>
        <v>0</v>
      </c>
      <c r="AA17" s="17" t="s">
        <v>12</v>
      </c>
      <c r="AB17" s="18" t="s">
        <v>12</v>
      </c>
      <c r="AC17" s="19">
        <f t="shared" si="7"/>
        <v>0</v>
      </c>
      <c r="AD17" s="27"/>
      <c r="AE17" s="25"/>
      <c r="AF17" s="19"/>
      <c r="AG17" s="20">
        <f t="shared" si="8"/>
        <v>10</v>
      </c>
      <c r="AH17" s="21">
        <f>'4.Spieltag'!AI17</f>
        <v>36</v>
      </c>
      <c r="AI17" s="23">
        <f t="shared" si="9"/>
        <v>46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 t="s">
        <v>12</v>
      </c>
      <c r="D18" s="18" t="s">
        <v>95</v>
      </c>
      <c r="E18" s="19" t="str">
        <f t="shared" si="11"/>
        <v>3</v>
      </c>
      <c r="F18" s="17" t="s">
        <v>12</v>
      </c>
      <c r="G18" s="18" t="s">
        <v>96</v>
      </c>
      <c r="H18" s="19" t="str">
        <f t="shared" si="1"/>
        <v>5</v>
      </c>
      <c r="I18" s="17" t="s">
        <v>96</v>
      </c>
      <c r="J18" s="18" t="s">
        <v>95</v>
      </c>
      <c r="K18" s="19">
        <f t="shared" si="2"/>
        <v>0</v>
      </c>
      <c r="L18" s="17" t="s">
        <v>12</v>
      </c>
      <c r="M18" s="18" t="s">
        <v>96</v>
      </c>
      <c r="N18" s="19" t="str">
        <f t="shared" si="3"/>
        <v>2</v>
      </c>
      <c r="O18" s="17" t="s">
        <v>12</v>
      </c>
      <c r="P18" s="18" t="s">
        <v>95</v>
      </c>
      <c r="Q18" s="19">
        <f t="shared" si="12"/>
        <v>0</v>
      </c>
      <c r="R18" s="17" t="s">
        <v>2</v>
      </c>
      <c r="S18" s="18" t="s">
        <v>95</v>
      </c>
      <c r="T18" s="19">
        <f t="shared" si="4"/>
        <v>0</v>
      </c>
      <c r="U18" s="17" t="s">
        <v>12</v>
      </c>
      <c r="V18" s="18" t="s">
        <v>95</v>
      </c>
      <c r="W18" s="19">
        <f t="shared" si="5"/>
        <v>0</v>
      </c>
      <c r="X18" s="17" t="s">
        <v>96</v>
      </c>
      <c r="Y18" s="18" t="s">
        <v>12</v>
      </c>
      <c r="Z18" s="19" t="str">
        <f t="shared" si="6"/>
        <v>2</v>
      </c>
      <c r="AA18" s="17" t="s">
        <v>12</v>
      </c>
      <c r="AB18" s="18" t="s">
        <v>96</v>
      </c>
      <c r="AC18" s="19">
        <f t="shared" si="7"/>
        <v>0</v>
      </c>
      <c r="AD18" s="27"/>
      <c r="AE18" s="25"/>
      <c r="AF18" s="19"/>
      <c r="AG18" s="20">
        <f t="shared" si="8"/>
        <v>12</v>
      </c>
      <c r="AH18" s="21">
        <f>'4.Spieltag'!AI18</f>
        <v>67</v>
      </c>
      <c r="AI18" s="23">
        <f t="shared" si="9"/>
        <v>79</v>
      </c>
      <c r="AJ18" s="24">
        <f t="shared" si="10"/>
        <v>11</v>
      </c>
      <c r="AK18" s="1"/>
    </row>
    <row r="19" spans="1:37" ht="24.95" customHeight="1" thickBot="1" x14ac:dyDescent="0.25">
      <c r="A19" s="28">
        <f t="shared" ref="A19:A23" si="13">AJ19</f>
        <v>9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1"/>
        <v>3</v>
      </c>
      <c r="F19" s="17" t="s">
        <v>2</v>
      </c>
      <c r="G19" s="18" t="s">
        <v>95</v>
      </c>
      <c r="H19" s="19" t="str">
        <f t="shared" si="1"/>
        <v>3</v>
      </c>
      <c r="I19" s="17" t="s">
        <v>12</v>
      </c>
      <c r="J19" s="18" t="s">
        <v>96</v>
      </c>
      <c r="K19" s="19" t="str">
        <f t="shared" si="2"/>
        <v>2</v>
      </c>
      <c r="L19" s="17" t="s">
        <v>2</v>
      </c>
      <c r="M19" s="18" t="s">
        <v>95</v>
      </c>
      <c r="N19" s="19" t="str">
        <f t="shared" si="3"/>
        <v>2</v>
      </c>
      <c r="O19" s="17" t="s">
        <v>12</v>
      </c>
      <c r="P19" s="18" t="s">
        <v>95</v>
      </c>
      <c r="Q19" s="19">
        <f t="shared" si="12"/>
        <v>0</v>
      </c>
      <c r="R19" s="17" t="s">
        <v>2</v>
      </c>
      <c r="S19" s="18" t="s">
        <v>95</v>
      </c>
      <c r="T19" s="19">
        <f t="shared" si="4"/>
        <v>0</v>
      </c>
      <c r="U19" s="17" t="s">
        <v>95</v>
      </c>
      <c r="V19" s="18" t="s">
        <v>96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95</v>
      </c>
      <c r="AC19" s="19">
        <f t="shared" si="7"/>
        <v>0</v>
      </c>
      <c r="AD19" s="27"/>
      <c r="AE19" s="25"/>
      <c r="AF19" s="19"/>
      <c r="AG19" s="20">
        <f t="shared" ref="AG19:AG23" si="14">E19+H19+K19+N19+Q19+T19+W19+Z19+AC19+AF19</f>
        <v>10</v>
      </c>
      <c r="AH19" s="21">
        <f>'4.Spieltag'!AI19</f>
        <v>71</v>
      </c>
      <c r="AI19" s="23">
        <f t="shared" si="9"/>
        <v>81</v>
      </c>
      <c r="AJ19" s="24">
        <f t="shared" si="10"/>
        <v>9</v>
      </c>
      <c r="AK19" s="1"/>
    </row>
    <row r="20" spans="1:37" ht="24.95" customHeight="1" thickBot="1" x14ac:dyDescent="0.25">
      <c r="A20" s="28">
        <f t="shared" si="13"/>
        <v>4</v>
      </c>
      <c r="B20" s="20" t="str">
        <f>'1.Spieltag'!B20</f>
        <v>Lola04</v>
      </c>
      <c r="C20" s="17" t="s">
        <v>12</v>
      </c>
      <c r="D20" s="18" t="s">
        <v>95</v>
      </c>
      <c r="E20" s="19" t="str">
        <f t="shared" si="11"/>
        <v>3</v>
      </c>
      <c r="F20" s="17" t="s">
        <v>12</v>
      </c>
      <c r="G20" s="18" t="s">
        <v>95</v>
      </c>
      <c r="H20" s="19" t="str">
        <f t="shared" si="1"/>
        <v>2</v>
      </c>
      <c r="I20" s="17" t="s">
        <v>12</v>
      </c>
      <c r="J20" s="18" t="s">
        <v>95</v>
      </c>
      <c r="K20" s="19" t="str">
        <f t="shared" si="2"/>
        <v>5</v>
      </c>
      <c r="L20" s="17" t="s">
        <v>12</v>
      </c>
      <c r="M20" s="18" t="s">
        <v>95</v>
      </c>
      <c r="N20" s="19" t="str">
        <f t="shared" si="3"/>
        <v>5</v>
      </c>
      <c r="O20" s="17" t="s">
        <v>12</v>
      </c>
      <c r="P20" s="18" t="s">
        <v>95</v>
      </c>
      <c r="Q20" s="19">
        <f t="shared" si="12"/>
        <v>0</v>
      </c>
      <c r="R20" s="17" t="s">
        <v>12</v>
      </c>
      <c r="S20" s="18" t="s">
        <v>95</v>
      </c>
      <c r="T20" s="19">
        <f t="shared" si="4"/>
        <v>0</v>
      </c>
      <c r="U20" s="17" t="s">
        <v>12</v>
      </c>
      <c r="V20" s="18" t="s">
        <v>95</v>
      </c>
      <c r="W20" s="19">
        <f t="shared" si="5"/>
        <v>0</v>
      </c>
      <c r="X20" s="17" t="s">
        <v>12</v>
      </c>
      <c r="Y20" s="18" t="s">
        <v>95</v>
      </c>
      <c r="Z20" s="19">
        <f t="shared" si="6"/>
        <v>0</v>
      </c>
      <c r="AA20" s="17" t="s">
        <v>12</v>
      </c>
      <c r="AB20" s="18" t="s">
        <v>95</v>
      </c>
      <c r="AC20" s="19">
        <f t="shared" si="7"/>
        <v>0</v>
      </c>
      <c r="AD20" s="27"/>
      <c r="AE20" s="25"/>
      <c r="AF20" s="19"/>
      <c r="AG20" s="20">
        <f t="shared" si="14"/>
        <v>15</v>
      </c>
      <c r="AH20" s="21">
        <f>'4.Spieltag'!AI20</f>
        <v>75</v>
      </c>
      <c r="AI20" s="23">
        <f t="shared" si="9"/>
        <v>90</v>
      </c>
      <c r="AJ20" s="24">
        <f t="shared" si="10"/>
        <v>4</v>
      </c>
      <c r="AK20" s="1"/>
    </row>
    <row r="21" spans="1:37" ht="24.95" customHeight="1" thickBot="1" x14ac:dyDescent="0.25">
      <c r="A21" s="28">
        <f t="shared" si="13"/>
        <v>12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1"/>
        <v>3</v>
      </c>
      <c r="F21" s="17" t="s">
        <v>2</v>
      </c>
      <c r="G21" s="18" t="s">
        <v>12</v>
      </c>
      <c r="H21" s="19" t="str">
        <f t="shared" si="1"/>
        <v>2</v>
      </c>
      <c r="I21" s="17" t="s">
        <v>12</v>
      </c>
      <c r="J21" s="18" t="s">
        <v>95</v>
      </c>
      <c r="K21" s="19" t="str">
        <f t="shared" si="2"/>
        <v>5</v>
      </c>
      <c r="L21" s="17" t="s">
        <v>12</v>
      </c>
      <c r="M21" s="18" t="s">
        <v>96</v>
      </c>
      <c r="N21" s="19" t="str">
        <f t="shared" si="3"/>
        <v>2</v>
      </c>
      <c r="O21" s="17" t="s">
        <v>12</v>
      </c>
      <c r="P21" s="18" t="s">
        <v>95</v>
      </c>
      <c r="Q21" s="19">
        <f t="shared" si="12"/>
        <v>0</v>
      </c>
      <c r="R21" s="17" t="s">
        <v>2</v>
      </c>
      <c r="S21" s="18" t="s">
        <v>95</v>
      </c>
      <c r="T21" s="19">
        <f t="shared" si="4"/>
        <v>0</v>
      </c>
      <c r="U21" s="17" t="s">
        <v>12</v>
      </c>
      <c r="V21" s="18" t="s">
        <v>96</v>
      </c>
      <c r="W21" s="19">
        <f t="shared" si="5"/>
        <v>0</v>
      </c>
      <c r="X21" s="17" t="s">
        <v>95</v>
      </c>
      <c r="Y21" s="18" t="s">
        <v>95</v>
      </c>
      <c r="Z21" s="19">
        <f t="shared" si="6"/>
        <v>0</v>
      </c>
      <c r="AA21" s="17" t="s">
        <v>95</v>
      </c>
      <c r="AB21" s="18" t="s">
        <v>12</v>
      </c>
      <c r="AC21" s="19" t="str">
        <f t="shared" si="7"/>
        <v>5</v>
      </c>
      <c r="AD21" s="27"/>
      <c r="AE21" s="25"/>
      <c r="AF21" s="19"/>
      <c r="AG21" s="20">
        <f t="shared" si="14"/>
        <v>17</v>
      </c>
      <c r="AH21" s="21">
        <f>'4.Spieltag'!AI21</f>
        <v>59</v>
      </c>
      <c r="AI21" s="23">
        <f t="shared" si="9"/>
        <v>76</v>
      </c>
      <c r="AJ21" s="24">
        <f t="shared" si="10"/>
        <v>12</v>
      </c>
      <c r="AK21" s="1"/>
    </row>
    <row r="22" spans="1:37" ht="24.95" customHeight="1" thickBot="1" x14ac:dyDescent="0.25">
      <c r="A22" s="28">
        <f t="shared" si="13"/>
        <v>8</v>
      </c>
      <c r="B22" s="20" t="str">
        <f>'1.Spieltag'!B22</f>
        <v>Mike04</v>
      </c>
      <c r="C22" s="17" t="s">
        <v>12</v>
      </c>
      <c r="D22" s="18" t="s">
        <v>95</v>
      </c>
      <c r="E22" s="19" t="str">
        <f t="shared" si="11"/>
        <v>3</v>
      </c>
      <c r="F22" s="17" t="s">
        <v>12</v>
      </c>
      <c r="G22" s="18" t="s">
        <v>95</v>
      </c>
      <c r="H22" s="19" t="str">
        <f t="shared" si="1"/>
        <v>2</v>
      </c>
      <c r="I22" s="17" t="s">
        <v>12</v>
      </c>
      <c r="J22" s="18" t="s">
        <v>96</v>
      </c>
      <c r="K22" s="19" t="str">
        <f t="shared" si="2"/>
        <v>2</v>
      </c>
      <c r="L22" s="17" t="s">
        <v>12</v>
      </c>
      <c r="M22" s="18" t="s">
        <v>95</v>
      </c>
      <c r="N22" s="19" t="str">
        <f t="shared" si="3"/>
        <v>5</v>
      </c>
      <c r="O22" s="17" t="s">
        <v>12</v>
      </c>
      <c r="P22" s="18" t="s">
        <v>96</v>
      </c>
      <c r="Q22" s="19">
        <f t="shared" si="12"/>
        <v>0</v>
      </c>
      <c r="R22" s="17" t="s">
        <v>12</v>
      </c>
      <c r="S22" s="18" t="s">
        <v>95</v>
      </c>
      <c r="T22" s="19">
        <f t="shared" si="4"/>
        <v>0</v>
      </c>
      <c r="U22" s="17" t="s">
        <v>12</v>
      </c>
      <c r="V22" s="18" t="s">
        <v>96</v>
      </c>
      <c r="W22" s="19">
        <f t="shared" si="5"/>
        <v>0</v>
      </c>
      <c r="X22" s="17" t="s">
        <v>95</v>
      </c>
      <c r="Y22" s="18" t="s">
        <v>12</v>
      </c>
      <c r="Z22" s="19" t="str">
        <f t="shared" si="6"/>
        <v>2</v>
      </c>
      <c r="AA22" s="17" t="s">
        <v>95</v>
      </c>
      <c r="AB22" s="18" t="s">
        <v>12</v>
      </c>
      <c r="AC22" s="19" t="str">
        <f t="shared" si="7"/>
        <v>5</v>
      </c>
      <c r="AD22" s="27"/>
      <c r="AE22" s="25"/>
      <c r="AF22" s="19"/>
      <c r="AG22" s="20">
        <f t="shared" si="14"/>
        <v>19</v>
      </c>
      <c r="AH22" s="21">
        <f>'4.Spieltag'!AI22</f>
        <v>64</v>
      </c>
      <c r="AI22" s="23">
        <f t="shared" si="9"/>
        <v>83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3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1"/>
        <v>0</v>
      </c>
      <c r="F23" s="17" t="s">
        <v>12</v>
      </c>
      <c r="G23" s="18" t="s">
        <v>95</v>
      </c>
      <c r="H23" s="19" t="str">
        <f t="shared" si="1"/>
        <v>2</v>
      </c>
      <c r="I23" s="17" t="s">
        <v>95</v>
      </c>
      <c r="J23" s="18" t="s">
        <v>95</v>
      </c>
      <c r="K23" s="19">
        <f t="shared" si="2"/>
        <v>0</v>
      </c>
      <c r="L23" s="17" t="s">
        <v>12</v>
      </c>
      <c r="M23" s="18" t="s">
        <v>95</v>
      </c>
      <c r="N23" s="19" t="str">
        <f t="shared" si="3"/>
        <v>5</v>
      </c>
      <c r="O23" s="17" t="s">
        <v>12</v>
      </c>
      <c r="P23" s="18" t="s">
        <v>95</v>
      </c>
      <c r="Q23" s="19">
        <f t="shared" si="12"/>
        <v>0</v>
      </c>
      <c r="R23" s="17" t="s">
        <v>95</v>
      </c>
      <c r="S23" s="18" t="s">
        <v>96</v>
      </c>
      <c r="T23" s="19">
        <f t="shared" si="4"/>
        <v>0</v>
      </c>
      <c r="U23" s="17" t="s">
        <v>2</v>
      </c>
      <c r="V23" s="18" t="s">
        <v>95</v>
      </c>
      <c r="W23" s="19">
        <f t="shared" si="5"/>
        <v>0</v>
      </c>
      <c r="X23" s="17" t="s">
        <v>12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 t="str">
        <f t="shared" si="7"/>
        <v>2</v>
      </c>
      <c r="AD23" s="27"/>
      <c r="AE23" s="25"/>
      <c r="AF23" s="19"/>
      <c r="AG23" s="20">
        <f t="shared" si="14"/>
        <v>11</v>
      </c>
      <c r="AH23" s="21">
        <f>'4.Spieltag'!AI23</f>
        <v>11</v>
      </c>
      <c r="AI23" s="23">
        <f t="shared" si="9"/>
        <v>22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5">AJ24</f>
        <v>17</v>
      </c>
      <c r="B24" s="20" t="str">
        <f>'1.Spieltag'!B24</f>
        <v>Reinhold</v>
      </c>
      <c r="C24" s="17" t="s">
        <v>96</v>
      </c>
      <c r="D24" s="18" t="s">
        <v>96</v>
      </c>
      <c r="E24" s="19">
        <f t="shared" si="11"/>
        <v>0</v>
      </c>
      <c r="F24" s="17" t="s">
        <v>12</v>
      </c>
      <c r="G24" s="18" t="s">
        <v>95</v>
      </c>
      <c r="H24" s="19" t="str">
        <f t="shared" si="1"/>
        <v>2</v>
      </c>
      <c r="I24" s="17" t="s">
        <v>2</v>
      </c>
      <c r="J24" s="18" t="s">
        <v>95</v>
      </c>
      <c r="K24" s="19" t="str">
        <f t="shared" si="2"/>
        <v>2</v>
      </c>
      <c r="L24" s="17" t="s">
        <v>95</v>
      </c>
      <c r="M24" s="18" t="s">
        <v>95</v>
      </c>
      <c r="N24" s="19">
        <f t="shared" si="3"/>
        <v>0</v>
      </c>
      <c r="O24" s="17" t="s">
        <v>12</v>
      </c>
      <c r="P24" s="18" t="s">
        <v>96</v>
      </c>
      <c r="Q24" s="19">
        <f t="shared" si="12"/>
        <v>0</v>
      </c>
      <c r="R24" s="17" t="s">
        <v>2</v>
      </c>
      <c r="S24" s="18" t="s">
        <v>95</v>
      </c>
      <c r="T24" s="19">
        <f t="shared" si="4"/>
        <v>0</v>
      </c>
      <c r="U24" s="17" t="s">
        <v>95</v>
      </c>
      <c r="V24" s="18" t="s">
        <v>95</v>
      </c>
      <c r="W24" s="19" t="str">
        <f t="shared" si="5"/>
        <v>3</v>
      </c>
      <c r="X24" s="17" t="s">
        <v>95</v>
      </c>
      <c r="Y24" s="18" t="s">
        <v>95</v>
      </c>
      <c r="Z24" s="19">
        <f t="shared" si="6"/>
        <v>0</v>
      </c>
      <c r="AA24" s="17" t="s">
        <v>12</v>
      </c>
      <c r="AB24" s="18" t="s">
        <v>95</v>
      </c>
      <c r="AC24" s="19">
        <f t="shared" si="7"/>
        <v>0</v>
      </c>
      <c r="AD24" s="27"/>
      <c r="AE24" s="25"/>
      <c r="AF24" s="19"/>
      <c r="AG24" s="20">
        <f t="shared" ref="AG24:AG26" si="16">E24+H24+K24+N24+Q24+T24+W24+Z24+AC24+AF24</f>
        <v>7</v>
      </c>
      <c r="AH24" s="21">
        <f>'4.Spieltag'!AI24</f>
        <v>57</v>
      </c>
      <c r="AI24" s="23">
        <f t="shared" ref="AI24:AI26" si="17">AG24+AH24</f>
        <v>64</v>
      </c>
      <c r="AJ24" s="24">
        <f t="shared" si="10"/>
        <v>17</v>
      </c>
      <c r="AK24" s="1"/>
    </row>
    <row r="25" spans="1:37" ht="28.15" customHeight="1" thickBot="1" x14ac:dyDescent="0.25">
      <c r="A25" s="28">
        <f t="shared" si="15"/>
        <v>5</v>
      </c>
      <c r="B25" s="20" t="str">
        <f>'1.Spieltag'!B25</f>
        <v>ReneMause</v>
      </c>
      <c r="C25" s="17" t="s">
        <v>12</v>
      </c>
      <c r="D25" s="18" t="s">
        <v>95</v>
      </c>
      <c r="E25" s="19" t="str">
        <f t="shared" si="11"/>
        <v>3</v>
      </c>
      <c r="F25" s="17" t="s">
        <v>95</v>
      </c>
      <c r="G25" s="18" t="s">
        <v>95</v>
      </c>
      <c r="H25" s="19">
        <f t="shared" si="1"/>
        <v>0</v>
      </c>
      <c r="I25" s="17" t="s">
        <v>12</v>
      </c>
      <c r="J25" s="18" t="s">
        <v>96</v>
      </c>
      <c r="K25" s="19" t="str">
        <f t="shared" si="2"/>
        <v>2</v>
      </c>
      <c r="L25" s="17" t="s">
        <v>12</v>
      </c>
      <c r="M25" s="18" t="s">
        <v>96</v>
      </c>
      <c r="N25" s="19" t="str">
        <f t="shared" si="3"/>
        <v>2</v>
      </c>
      <c r="O25" s="17" t="s">
        <v>12</v>
      </c>
      <c r="P25" s="18" t="s">
        <v>95</v>
      </c>
      <c r="Q25" s="19">
        <f t="shared" si="12"/>
        <v>0</v>
      </c>
      <c r="R25" s="17" t="s">
        <v>12</v>
      </c>
      <c r="S25" s="18" t="s">
        <v>96</v>
      </c>
      <c r="T25" s="19">
        <f t="shared" si="4"/>
        <v>0</v>
      </c>
      <c r="U25" s="17" t="s">
        <v>12</v>
      </c>
      <c r="V25" s="18" t="s">
        <v>96</v>
      </c>
      <c r="W25" s="19">
        <f t="shared" si="5"/>
        <v>0</v>
      </c>
      <c r="X25" s="17" t="s">
        <v>95</v>
      </c>
      <c r="Y25" s="18" t="s">
        <v>2</v>
      </c>
      <c r="Z25" s="19" t="str">
        <f t="shared" si="6"/>
        <v>2</v>
      </c>
      <c r="AA25" s="17" t="s">
        <v>12</v>
      </c>
      <c r="AB25" s="18" t="s">
        <v>95</v>
      </c>
      <c r="AC25" s="19">
        <f t="shared" si="7"/>
        <v>0</v>
      </c>
      <c r="AD25" s="27"/>
      <c r="AE25" s="25"/>
      <c r="AF25" s="19"/>
      <c r="AG25" s="20">
        <f t="shared" si="16"/>
        <v>9</v>
      </c>
      <c r="AH25" s="21">
        <f>'4.Spieltag'!AI25</f>
        <v>78</v>
      </c>
      <c r="AI25" s="23">
        <f t="shared" si="17"/>
        <v>87</v>
      </c>
      <c r="AJ25" s="24">
        <f t="shared" si="10"/>
        <v>5</v>
      </c>
      <c r="AK25" s="1"/>
    </row>
    <row r="26" spans="1:37" ht="28.15" customHeight="1" thickBot="1" x14ac:dyDescent="0.25">
      <c r="A26" s="28">
        <f t="shared" si="15"/>
        <v>13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1"/>
        <v>3</v>
      </c>
      <c r="F26" s="17" t="s">
        <v>95</v>
      </c>
      <c r="G26" s="18" t="s">
        <v>12</v>
      </c>
      <c r="H26" s="19">
        <f t="shared" si="1"/>
        <v>0</v>
      </c>
      <c r="I26" s="17" t="s">
        <v>95</v>
      </c>
      <c r="J26" s="18" t="s">
        <v>12</v>
      </c>
      <c r="K26" s="19">
        <f t="shared" si="2"/>
        <v>0</v>
      </c>
      <c r="L26" s="17" t="s">
        <v>12</v>
      </c>
      <c r="M26" s="18" t="s">
        <v>95</v>
      </c>
      <c r="N26" s="19" t="str">
        <f t="shared" si="3"/>
        <v>5</v>
      </c>
      <c r="O26" s="17" t="s">
        <v>12</v>
      </c>
      <c r="P26" s="18" t="s">
        <v>96</v>
      </c>
      <c r="Q26" s="19">
        <f t="shared" si="12"/>
        <v>0</v>
      </c>
      <c r="R26" s="17" t="s">
        <v>95</v>
      </c>
      <c r="S26" s="18" t="s">
        <v>95</v>
      </c>
      <c r="T26" s="19">
        <f t="shared" si="4"/>
        <v>0</v>
      </c>
      <c r="U26" s="17" t="s">
        <v>95</v>
      </c>
      <c r="V26" s="18" t="s">
        <v>95</v>
      </c>
      <c r="W26" s="19" t="str">
        <f t="shared" si="5"/>
        <v>3</v>
      </c>
      <c r="X26" s="17" t="s">
        <v>96</v>
      </c>
      <c r="Y26" s="18" t="s">
        <v>12</v>
      </c>
      <c r="Z26" s="19" t="str">
        <f t="shared" si="6"/>
        <v>2</v>
      </c>
      <c r="AA26" s="17" t="s">
        <v>95</v>
      </c>
      <c r="AB26" s="18" t="s">
        <v>12</v>
      </c>
      <c r="AC26" s="19" t="str">
        <f t="shared" si="7"/>
        <v>5</v>
      </c>
      <c r="AD26" s="27"/>
      <c r="AE26" s="25"/>
      <c r="AF26" s="19"/>
      <c r="AG26" s="20">
        <f t="shared" si="16"/>
        <v>18</v>
      </c>
      <c r="AH26" s="21">
        <f>'4.Spieltag'!AI26</f>
        <v>54</v>
      </c>
      <c r="AI26" s="23">
        <f t="shared" si="17"/>
        <v>72</v>
      </c>
      <c r="AJ26" s="24">
        <f t="shared" si="10"/>
        <v>13</v>
      </c>
      <c r="AK26" s="1"/>
    </row>
    <row r="27" spans="1:37" ht="28.15" customHeight="1" thickBot="1" x14ac:dyDescent="0.25">
      <c r="A27" s="28">
        <f t="shared" ref="A27:A33" si="18">AJ27</f>
        <v>16</v>
      </c>
      <c r="B27" s="20" t="str">
        <f>'1.Spieltag'!B27</f>
        <v>Schalt04</v>
      </c>
      <c r="C27" s="17" t="s">
        <v>12</v>
      </c>
      <c r="D27" s="18" t="s">
        <v>12</v>
      </c>
      <c r="E27" s="19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7" t="s">
        <v>95</v>
      </c>
      <c r="G27" s="18" t="s">
        <v>12</v>
      </c>
      <c r="H27" s="19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7" t="s">
        <v>12</v>
      </c>
      <c r="J27" s="18" t="s">
        <v>95</v>
      </c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 t="s">
        <v>12</v>
      </c>
      <c r="M27" s="18" t="s">
        <v>95</v>
      </c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96</v>
      </c>
      <c r="Q27" s="19">
        <f t="shared" si="12"/>
        <v>0</v>
      </c>
      <c r="R27" s="17" t="s">
        <v>2</v>
      </c>
      <c r="S27" s="18" t="s">
        <v>95</v>
      </c>
      <c r="T27" s="19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7" t="s">
        <v>95</v>
      </c>
      <c r="V27" s="18" t="s">
        <v>96</v>
      </c>
      <c r="W27" s="19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7" t="s">
        <v>96</v>
      </c>
      <c r="Y27" s="18" t="s">
        <v>2</v>
      </c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 t="s">
        <v>95</v>
      </c>
      <c r="AB27" s="18" t="s">
        <v>12</v>
      </c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20</v>
      </c>
      <c r="AH27" s="21">
        <f>'4.Spieltag'!AI27</f>
        <v>49</v>
      </c>
      <c r="AI27" s="23">
        <f t="shared" ref="AI27:AI32" si="28">AG27+AH27</f>
        <v>69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18"/>
        <v>24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si="19"/>
        <v>0</v>
      </c>
      <c r="F28" s="17" t="s">
        <v>12</v>
      </c>
      <c r="G28" s="18" t="s">
        <v>95</v>
      </c>
      <c r="H28" s="19" t="str">
        <f t="shared" si="20"/>
        <v>2</v>
      </c>
      <c r="I28" s="17" t="s">
        <v>96</v>
      </c>
      <c r="J28" s="18" t="s">
        <v>95</v>
      </c>
      <c r="K28" s="19">
        <f t="shared" si="21"/>
        <v>0</v>
      </c>
      <c r="L28" s="17" t="s">
        <v>95</v>
      </c>
      <c r="M28" s="18" t="s">
        <v>95</v>
      </c>
      <c r="N28" s="19">
        <f t="shared" si="22"/>
        <v>0</v>
      </c>
      <c r="O28" s="17" t="s">
        <v>12</v>
      </c>
      <c r="P28" s="18" t="s">
        <v>96</v>
      </c>
      <c r="Q28" s="19">
        <f t="shared" si="12"/>
        <v>0</v>
      </c>
      <c r="R28" s="17" t="s">
        <v>95</v>
      </c>
      <c r="S28" s="18" t="s">
        <v>95</v>
      </c>
      <c r="T28" s="19">
        <f t="shared" si="23"/>
        <v>0</v>
      </c>
      <c r="U28" s="17" t="s">
        <v>95</v>
      </c>
      <c r="V28" s="18" t="s">
        <v>12</v>
      </c>
      <c r="W28" s="19">
        <f t="shared" si="24"/>
        <v>0</v>
      </c>
      <c r="X28" s="17" t="s">
        <v>96</v>
      </c>
      <c r="Y28" s="18" t="s">
        <v>95</v>
      </c>
      <c r="Z28" s="19" t="str">
        <f t="shared" si="25"/>
        <v>2</v>
      </c>
      <c r="AA28" s="17" t="s">
        <v>96</v>
      </c>
      <c r="AB28" s="18" t="s">
        <v>95</v>
      </c>
      <c r="AC28" s="19" t="str">
        <f t="shared" si="26"/>
        <v>3</v>
      </c>
      <c r="AD28" s="27"/>
      <c r="AE28" s="25"/>
      <c r="AF28" s="19"/>
      <c r="AG28" s="20">
        <f t="shared" si="27"/>
        <v>7</v>
      </c>
      <c r="AH28" s="21">
        <f>'4.Spieltag'!AI28</f>
        <v>52</v>
      </c>
      <c r="AI28" s="23">
        <f t="shared" si="28"/>
        <v>59</v>
      </c>
      <c r="AJ28" s="24">
        <f t="shared" si="10"/>
        <v>24</v>
      </c>
      <c r="AK28" s="1"/>
    </row>
    <row r="29" spans="1:37" ht="28.15" customHeight="1" thickBot="1" x14ac:dyDescent="0.25">
      <c r="A29" s="28">
        <f t="shared" si="18"/>
        <v>1</v>
      </c>
      <c r="B29" s="20" t="str">
        <f>'1.Spieltag'!B29</f>
        <v>shiny</v>
      </c>
      <c r="C29" s="17" t="s">
        <v>95</v>
      </c>
      <c r="D29" s="18" t="s">
        <v>96</v>
      </c>
      <c r="E29" s="19" t="str">
        <f t="shared" si="19"/>
        <v>5</v>
      </c>
      <c r="F29" s="17" t="s">
        <v>95</v>
      </c>
      <c r="G29" s="18" t="s">
        <v>12</v>
      </c>
      <c r="H29" s="19">
        <f t="shared" si="20"/>
        <v>0</v>
      </c>
      <c r="I29" s="17" t="s">
        <v>12</v>
      </c>
      <c r="J29" s="18" t="s">
        <v>95</v>
      </c>
      <c r="K29" s="19" t="str">
        <f t="shared" si="21"/>
        <v>5</v>
      </c>
      <c r="L29" s="17" t="s">
        <v>12</v>
      </c>
      <c r="M29" s="18" t="s">
        <v>95</v>
      </c>
      <c r="N29" s="19" t="str">
        <f t="shared" si="22"/>
        <v>5</v>
      </c>
      <c r="O29" s="17" t="s">
        <v>12</v>
      </c>
      <c r="P29" s="18" t="s">
        <v>95</v>
      </c>
      <c r="Q29" s="19">
        <f t="shared" si="12"/>
        <v>0</v>
      </c>
      <c r="R29" s="17" t="s">
        <v>12</v>
      </c>
      <c r="S29" s="18" t="s">
        <v>95</v>
      </c>
      <c r="T29" s="19">
        <f t="shared" si="23"/>
        <v>0</v>
      </c>
      <c r="U29" s="17" t="s">
        <v>12</v>
      </c>
      <c r="V29" s="18" t="s">
        <v>95</v>
      </c>
      <c r="W29" s="19">
        <f t="shared" si="24"/>
        <v>0</v>
      </c>
      <c r="X29" s="17" t="s">
        <v>95</v>
      </c>
      <c r="Y29" s="18" t="s">
        <v>95</v>
      </c>
      <c r="Z29" s="19">
        <f t="shared" si="25"/>
        <v>0</v>
      </c>
      <c r="AA29" s="17" t="s">
        <v>95</v>
      </c>
      <c r="AB29" s="18" t="s">
        <v>12</v>
      </c>
      <c r="AC29" s="19" t="str">
        <f t="shared" si="26"/>
        <v>5</v>
      </c>
      <c r="AD29" s="27"/>
      <c r="AE29" s="25"/>
      <c r="AF29" s="19"/>
      <c r="AG29" s="20">
        <f t="shared" si="27"/>
        <v>20</v>
      </c>
      <c r="AH29" s="21">
        <f>'4.Spieltag'!AI29</f>
        <v>80</v>
      </c>
      <c r="AI29" s="23">
        <f t="shared" si="28"/>
        <v>100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18"/>
        <v>15</v>
      </c>
      <c r="B30" s="20" t="str">
        <f>'1.Spieltag'!B30</f>
        <v>Silfa04</v>
      </c>
      <c r="C30" s="17" t="s">
        <v>12</v>
      </c>
      <c r="D30" s="18" t="s">
        <v>95</v>
      </c>
      <c r="E30" s="19" t="str">
        <f t="shared" si="19"/>
        <v>3</v>
      </c>
      <c r="F30" s="17" t="s">
        <v>2</v>
      </c>
      <c r="G30" s="18" t="s">
        <v>96</v>
      </c>
      <c r="H30" s="19" t="str">
        <f t="shared" si="20"/>
        <v>2</v>
      </c>
      <c r="I30" s="17" t="s">
        <v>95</v>
      </c>
      <c r="J30" s="18" t="s">
        <v>12</v>
      </c>
      <c r="K30" s="19">
        <f t="shared" si="21"/>
        <v>0</v>
      </c>
      <c r="L30" s="17" t="s">
        <v>96</v>
      </c>
      <c r="M30" s="18" t="s">
        <v>96</v>
      </c>
      <c r="N30" s="19">
        <f t="shared" si="22"/>
        <v>0</v>
      </c>
      <c r="O30" s="17" t="s">
        <v>2</v>
      </c>
      <c r="P30" s="18" t="s">
        <v>95</v>
      </c>
      <c r="Q30" s="19">
        <f t="shared" si="12"/>
        <v>0</v>
      </c>
      <c r="R30" s="17" t="s">
        <v>95</v>
      </c>
      <c r="S30" s="18" t="s">
        <v>96</v>
      </c>
      <c r="T30" s="19">
        <f t="shared" si="23"/>
        <v>0</v>
      </c>
      <c r="U30" s="17" t="s">
        <v>12</v>
      </c>
      <c r="V30" s="18" t="s">
        <v>96</v>
      </c>
      <c r="W30" s="19">
        <f t="shared" si="24"/>
        <v>0</v>
      </c>
      <c r="X30" s="17" t="s">
        <v>96</v>
      </c>
      <c r="Y30" s="18" t="s">
        <v>2</v>
      </c>
      <c r="Z30" s="19" t="str">
        <f t="shared" si="25"/>
        <v>5</v>
      </c>
      <c r="AA30" s="17" t="s">
        <v>95</v>
      </c>
      <c r="AB30" s="18" t="s">
        <v>95</v>
      </c>
      <c r="AC30" s="19">
        <f t="shared" si="26"/>
        <v>0</v>
      </c>
      <c r="AD30" s="27"/>
      <c r="AE30" s="25"/>
      <c r="AF30" s="19"/>
      <c r="AG30" s="20">
        <f t="shared" si="27"/>
        <v>10</v>
      </c>
      <c r="AH30" s="21">
        <f>'4.Spieltag'!AI30</f>
        <v>60</v>
      </c>
      <c r="AI30" s="23">
        <f t="shared" si="28"/>
        <v>70</v>
      </c>
      <c r="AJ30" s="24">
        <f t="shared" si="10"/>
        <v>15</v>
      </c>
      <c r="AK30" s="1"/>
    </row>
    <row r="31" spans="1:37" ht="28.15" customHeight="1" thickBot="1" x14ac:dyDescent="0.25">
      <c r="A31" s="28">
        <f t="shared" si="18"/>
        <v>7</v>
      </c>
      <c r="B31" s="20" t="str">
        <f>'1.Spieltag'!B31</f>
        <v>Tanja04</v>
      </c>
      <c r="C31" s="17" t="s">
        <v>95</v>
      </c>
      <c r="D31" s="18" t="s">
        <v>95</v>
      </c>
      <c r="E31" s="19">
        <f t="shared" si="19"/>
        <v>0</v>
      </c>
      <c r="F31" s="17" t="s">
        <v>12</v>
      </c>
      <c r="G31" s="18" t="s">
        <v>96</v>
      </c>
      <c r="H31" s="19" t="str">
        <f t="shared" si="20"/>
        <v>5</v>
      </c>
      <c r="I31" s="17" t="s">
        <v>12</v>
      </c>
      <c r="J31" s="18" t="s">
        <v>96</v>
      </c>
      <c r="K31" s="19" t="str">
        <f t="shared" si="21"/>
        <v>2</v>
      </c>
      <c r="L31" s="17" t="s">
        <v>12</v>
      </c>
      <c r="M31" s="18" t="s">
        <v>95</v>
      </c>
      <c r="N31" s="19" t="str">
        <f t="shared" si="22"/>
        <v>5</v>
      </c>
      <c r="O31" s="17" t="s">
        <v>2</v>
      </c>
      <c r="P31" s="18" t="s">
        <v>95</v>
      </c>
      <c r="Q31" s="19">
        <f t="shared" si="12"/>
        <v>0</v>
      </c>
      <c r="R31" s="17" t="s">
        <v>12</v>
      </c>
      <c r="S31" s="18" t="s">
        <v>96</v>
      </c>
      <c r="T31" s="19">
        <f t="shared" si="23"/>
        <v>0</v>
      </c>
      <c r="U31" s="17" t="s">
        <v>95</v>
      </c>
      <c r="V31" s="18" t="s">
        <v>96</v>
      </c>
      <c r="W31" s="19">
        <f t="shared" si="24"/>
        <v>0</v>
      </c>
      <c r="X31" s="17" t="s">
        <v>96</v>
      </c>
      <c r="Y31" s="18" t="s">
        <v>95</v>
      </c>
      <c r="Z31" s="19" t="str">
        <f t="shared" si="25"/>
        <v>2</v>
      </c>
      <c r="AA31" s="17" t="s">
        <v>95</v>
      </c>
      <c r="AB31" s="18" t="s">
        <v>95</v>
      </c>
      <c r="AC31" s="19">
        <f t="shared" si="26"/>
        <v>0</v>
      </c>
      <c r="AD31" s="27"/>
      <c r="AE31" s="25"/>
      <c r="AF31" s="19"/>
      <c r="AG31" s="20">
        <f t="shared" si="27"/>
        <v>14</v>
      </c>
      <c r="AH31" s="21">
        <f>'4.Spieltag'!AI31</f>
        <v>71</v>
      </c>
      <c r="AI31" s="23">
        <f t="shared" si="28"/>
        <v>85</v>
      </c>
      <c r="AJ31" s="24">
        <f t="shared" si="10"/>
        <v>7</v>
      </c>
      <c r="AK31" s="1"/>
    </row>
    <row r="32" spans="1:37" ht="28.15" customHeight="1" thickBot="1" x14ac:dyDescent="0.25">
      <c r="A32" s="28">
        <f t="shared" si="18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19"/>
        <v>3</v>
      </c>
      <c r="F32" s="17" t="s">
        <v>95</v>
      </c>
      <c r="G32" s="18" t="s">
        <v>12</v>
      </c>
      <c r="H32" s="19">
        <f t="shared" si="20"/>
        <v>0</v>
      </c>
      <c r="I32" s="17" t="s">
        <v>95</v>
      </c>
      <c r="J32" s="18" t="s">
        <v>96</v>
      </c>
      <c r="K32" s="19" t="str">
        <f t="shared" si="21"/>
        <v>3</v>
      </c>
      <c r="L32" s="17" t="s">
        <v>12</v>
      </c>
      <c r="M32" s="18" t="s">
        <v>95</v>
      </c>
      <c r="N32" s="19" t="str">
        <f t="shared" si="22"/>
        <v>5</v>
      </c>
      <c r="O32" s="17" t="s">
        <v>12</v>
      </c>
      <c r="P32" s="18" t="s">
        <v>96</v>
      </c>
      <c r="Q32" s="19">
        <f t="shared" si="12"/>
        <v>0</v>
      </c>
      <c r="R32" s="17" t="s">
        <v>12</v>
      </c>
      <c r="S32" s="18" t="s">
        <v>96</v>
      </c>
      <c r="T32" s="19">
        <f t="shared" si="23"/>
        <v>0</v>
      </c>
      <c r="U32" s="17" t="s">
        <v>12</v>
      </c>
      <c r="V32" s="18" t="s">
        <v>95</v>
      </c>
      <c r="W32" s="19">
        <f t="shared" si="24"/>
        <v>0</v>
      </c>
      <c r="X32" s="17" t="s">
        <v>95</v>
      </c>
      <c r="Y32" s="18" t="s">
        <v>95</v>
      </c>
      <c r="Z32" s="19">
        <f t="shared" si="25"/>
        <v>0</v>
      </c>
      <c r="AA32" s="17" t="s">
        <v>95</v>
      </c>
      <c r="AB32" s="18" t="s">
        <v>12</v>
      </c>
      <c r="AC32" s="19" t="str">
        <f t="shared" si="26"/>
        <v>5</v>
      </c>
      <c r="AD32" s="27"/>
      <c r="AE32" s="25"/>
      <c r="AF32" s="19"/>
      <c r="AG32" s="20">
        <f t="shared" si="27"/>
        <v>16</v>
      </c>
      <c r="AH32" s="21">
        <f>'4.Spieltag'!AI32</f>
        <v>47</v>
      </c>
      <c r="AI32" s="23">
        <f t="shared" si="28"/>
        <v>63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 t="s">
        <v>95</v>
      </c>
      <c r="D33" s="18" t="s">
        <v>12</v>
      </c>
      <c r="E33" s="19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7" t="s">
        <v>12</v>
      </c>
      <c r="G33" s="18" t="s">
        <v>95</v>
      </c>
      <c r="H33" s="19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7" t="s">
        <v>95</v>
      </c>
      <c r="J33" s="18" t="s">
        <v>12</v>
      </c>
      <c r="K33" s="19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7" t="s">
        <v>12</v>
      </c>
      <c r="M33" s="18" t="s">
        <v>96</v>
      </c>
      <c r="N33" s="19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7" t="s">
        <v>12</v>
      </c>
      <c r="P33" s="18" t="s">
        <v>96</v>
      </c>
      <c r="Q33" s="19">
        <f t="shared" si="12"/>
        <v>0</v>
      </c>
      <c r="R33" s="17" t="s">
        <v>12</v>
      </c>
      <c r="S33" s="18" t="s">
        <v>95</v>
      </c>
      <c r="T33" s="19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7" t="s">
        <v>2</v>
      </c>
      <c r="V33" s="18" t="s">
        <v>95</v>
      </c>
      <c r="W33" s="19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7" t="s">
        <v>95</v>
      </c>
      <c r="Y33" s="18" t="s">
        <v>2</v>
      </c>
      <c r="Z33" s="19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7" t="s">
        <v>95</v>
      </c>
      <c r="AB33" s="18" t="s">
        <v>12</v>
      </c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11</v>
      </c>
      <c r="AH33" s="21">
        <f>'4.Spieltag'!AI33</f>
        <v>51</v>
      </c>
      <c r="AI33" s="23">
        <f t="shared" ref="AI33" si="38">AG33+AH33</f>
        <v>62</v>
      </c>
      <c r="AJ33" s="24">
        <f t="shared" ref="AJ33" si="39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6"/>
      <c r="C4" s="16" t="s">
        <v>60</v>
      </c>
      <c r="F4" s="16" t="s">
        <v>94</v>
      </c>
      <c r="I4" s="16" t="s">
        <v>62</v>
      </c>
      <c r="L4" s="16" t="s">
        <v>56</v>
      </c>
      <c r="O4" s="16" t="s">
        <v>65</v>
      </c>
      <c r="R4" s="16" t="s">
        <v>64</v>
      </c>
      <c r="U4" s="16" t="s">
        <v>92</v>
      </c>
      <c r="X4" s="16" t="s">
        <v>57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63</v>
      </c>
      <c r="I6" s="16" t="s">
        <v>11</v>
      </c>
      <c r="L6" s="16" t="s">
        <v>58</v>
      </c>
      <c r="O6" s="16" t="s">
        <v>66</v>
      </c>
      <c r="R6" s="16" t="s">
        <v>91</v>
      </c>
      <c r="U6" s="16" t="s">
        <v>59</v>
      </c>
      <c r="X6" s="16" t="s">
        <v>68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97</v>
      </c>
      <c r="D7" s="68" t="s">
        <v>95</v>
      </c>
      <c r="E7" s="69" t="s">
        <v>1</v>
      </c>
      <c r="F7" s="68" t="s">
        <v>95</v>
      </c>
      <c r="G7" s="68" t="s">
        <v>2</v>
      </c>
      <c r="H7" s="69" t="s">
        <v>1</v>
      </c>
      <c r="I7" s="68" t="s">
        <v>96</v>
      </c>
      <c r="J7" s="68" t="s">
        <v>12</v>
      </c>
      <c r="K7" s="69" t="s">
        <v>1</v>
      </c>
      <c r="L7" s="68" t="s">
        <v>96</v>
      </c>
      <c r="M7" s="68" t="s">
        <v>12</v>
      </c>
      <c r="N7" s="69" t="s">
        <v>1</v>
      </c>
      <c r="O7" s="68" t="s">
        <v>95</v>
      </c>
      <c r="P7" s="68" t="s">
        <v>97</v>
      </c>
      <c r="Q7" s="69" t="s">
        <v>1</v>
      </c>
      <c r="R7" s="68" t="s">
        <v>12</v>
      </c>
      <c r="S7" s="68" t="s">
        <v>95</v>
      </c>
      <c r="T7" s="69" t="s">
        <v>1</v>
      </c>
      <c r="U7" s="68" t="s">
        <v>2</v>
      </c>
      <c r="V7" s="68" t="s">
        <v>96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6</v>
      </c>
      <c r="B8" s="20" t="str">
        <f>'1.Spieltag'!B8</f>
        <v>ahaupt1904</v>
      </c>
      <c r="C8" s="17" t="s">
        <v>2</v>
      </c>
      <c r="D8" s="18" t="s">
        <v>95</v>
      </c>
      <c r="E8" s="19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7" t="s">
        <v>12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</f>
        <v>0</v>
      </c>
      <c r="I8" s="17" t="s">
        <v>95</v>
      </c>
      <c r="J8" s="18" t="s">
        <v>12</v>
      </c>
      <c r="K8" s="19">
        <f>IF(OR(EXACT($I$7,I8)*(EXACT($J$7,J8)))=TRUE,$AN$9,IF(($J$7-$I$7=J8-I8),$AN$8,IF(OR(EXACT($I$7&gt;$J$7,I8&gt;J8)*EXACT($I$7=$J$7,I8=J8)*EXACT($I$7&lt;$J$7,I8&lt;J8)),$AN$7,0)))*4</f>
        <v>8</v>
      </c>
      <c r="L8" s="17" t="s">
        <v>12</v>
      </c>
      <c r="M8" s="18" t="s">
        <v>12</v>
      </c>
      <c r="N8" s="19">
        <f t="shared" ref="N8:N26" si="2">IF(OR(EXACT($L$7,L8)*(EXACT($M$7,M8)))=TRUE,$AN$9,IF(($M$7-$L$7=M8-L8),$AN$8,IF(OR(EXACT($L$7&gt;$M$7,L8&gt;M8)*EXACT($L$7=$M$7,L8=M8)*EXACT($L$7&lt;$M$7,L8&lt;M8)),$AN$7,0)))</f>
        <v>0</v>
      </c>
      <c r="O8" s="17" t="s">
        <v>95</v>
      </c>
      <c r="P8" s="18" t="s">
        <v>95</v>
      </c>
      <c r="Q8" s="19">
        <f t="shared" ref="Q8:Q26" si="3">IF(OR(EXACT($O$7,O8)*(EXACT($P$7,P8)))=TRUE,$AN$9,IF(($P$7-$O$7=P8-O8),$AN$8,IF(OR(EXACT($O$7&gt;$P$7,O8&gt;P8)*EXACT($O$7=$P$7,O8=P8)*EXACT($O$7&lt;$P$7,O8&lt;P8)),$AN$7,0)))</f>
        <v>0</v>
      </c>
      <c r="R8" s="17" t="s">
        <v>12</v>
      </c>
      <c r="S8" s="18" t="s">
        <v>95</v>
      </c>
      <c r="T8" s="19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7" t="s">
        <v>2</v>
      </c>
      <c r="V8" s="18" t="s">
        <v>12</v>
      </c>
      <c r="W8" s="19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7" t="s">
        <v>12</v>
      </c>
      <c r="Y8" s="18" t="s">
        <v>96</v>
      </c>
      <c r="Z8" s="19">
        <f t="shared" ref="Z8:Z26" si="6">IF(OR(EXACT($X$7,X8)*(EXACT($Y$7,Y8)))=TRUE,$AN$9,IF(($Y$7-$X$7=Y8-X8),$AN$8,IF(OR(EXACT($X$7&gt;$Y$7,X8&gt;Y8)*EXACT($X$7=$Y$7,X8=Y8)*EXACT($X$7&lt;$Y$7,X8&lt;Y8)),$AN$7,0)))</f>
        <v>0</v>
      </c>
      <c r="AA8" s="17" t="s">
        <v>95</v>
      </c>
      <c r="AB8" s="18" t="s">
        <v>2</v>
      </c>
      <c r="AC8" s="19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8">E8+H8+K8+N8+Q8+T8+W8+Z8+AC8+AF8</f>
        <v>17</v>
      </c>
      <c r="AH8" s="21">
        <f>'5.Spieltag'!AI8</f>
        <v>86</v>
      </c>
      <c r="AI8" s="23">
        <f t="shared" ref="AI8:AI23" si="9">AG8+AH8</f>
        <v>103</v>
      </c>
      <c r="AJ8" s="24">
        <f t="shared" ref="AJ8:AJ32" si="10">RANK(AI8,$AI$8:$AI$53)</f>
        <v>6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12</v>
      </c>
      <c r="B9" s="20" t="str">
        <f>'1.Spieltag'!B9</f>
        <v>Alexander18</v>
      </c>
      <c r="C9" s="17" t="s">
        <v>2</v>
      </c>
      <c r="D9" s="18" t="s">
        <v>95</v>
      </c>
      <c r="E9" s="19" t="str">
        <f t="shared" si="1"/>
        <v>2</v>
      </c>
      <c r="F9" s="17" t="s">
        <v>12</v>
      </c>
      <c r="G9" s="18" t="s">
        <v>95</v>
      </c>
      <c r="H9" s="19">
        <f t="shared" ref="H9:H26" si="11">IF(OR(EXACT($F$7,F9)*(EXACT($G$7,G9)))=TRUE,$AN$9,IF(($G$7-$F$7=G9-F9),$AN$8,IF(OR(EXACT($F$7&gt;$G$7,F9&gt;G9)*EXACT($F$7=$G$7,F9=G9)*EXACT($F$7&lt;$G$7,F9&lt;G9)),$AN$7,0)))</f>
        <v>0</v>
      </c>
      <c r="I9" s="17" t="s">
        <v>96</v>
      </c>
      <c r="J9" s="18" t="s">
        <v>12</v>
      </c>
      <c r="K9" s="19">
        <f t="shared" ref="K9:K33" si="12">IF(OR(EXACT($I$7,I9)*(EXACT($J$7,J9)))=TRUE,$AN$9,IF(($J$7-$I$7=J9-I9),$AN$8,IF(OR(EXACT($I$7&gt;$J$7,I9&gt;J9)*EXACT($I$7=$J$7,I9=J9)*EXACT($I$7&lt;$J$7,I9&lt;J9)),$AN$7,0)))*4</f>
        <v>20</v>
      </c>
      <c r="L9" s="17" t="s">
        <v>95</v>
      </c>
      <c r="M9" s="18" t="s">
        <v>12</v>
      </c>
      <c r="N9" s="19" t="str">
        <f t="shared" si="2"/>
        <v>2</v>
      </c>
      <c r="O9" s="17" t="s">
        <v>12</v>
      </c>
      <c r="P9" s="18" t="s">
        <v>12</v>
      </c>
      <c r="Q9" s="19">
        <f t="shared" si="3"/>
        <v>0</v>
      </c>
      <c r="R9" s="17" t="s">
        <v>12</v>
      </c>
      <c r="S9" s="18" t="s">
        <v>95</v>
      </c>
      <c r="T9" s="19" t="str">
        <f t="shared" si="4"/>
        <v>5</v>
      </c>
      <c r="U9" s="17" t="s">
        <v>95</v>
      </c>
      <c r="V9" s="18" t="s">
        <v>12</v>
      </c>
      <c r="W9" s="19">
        <f t="shared" si="5"/>
        <v>0</v>
      </c>
      <c r="X9" s="17" t="s">
        <v>12</v>
      </c>
      <c r="Y9" s="18" t="s">
        <v>12</v>
      </c>
      <c r="Z9" s="19">
        <f t="shared" si="6"/>
        <v>0</v>
      </c>
      <c r="AA9" s="17" t="s">
        <v>95</v>
      </c>
      <c r="AB9" s="18" t="s">
        <v>12</v>
      </c>
      <c r="AC9" s="19">
        <f t="shared" si="7"/>
        <v>0</v>
      </c>
      <c r="AD9" s="27"/>
      <c r="AE9" s="25"/>
      <c r="AF9" s="19"/>
      <c r="AG9" s="20">
        <f t="shared" si="8"/>
        <v>29</v>
      </c>
      <c r="AH9" s="21">
        <f>'5.Spieltag'!AI9</f>
        <v>64</v>
      </c>
      <c r="AI9" s="23">
        <f t="shared" si="9"/>
        <v>93</v>
      </c>
      <c r="AJ9" s="24">
        <f t="shared" si="10"/>
        <v>12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 t="s">
        <v>12</v>
      </c>
      <c r="D10" s="18" t="s">
        <v>95</v>
      </c>
      <c r="E10" s="19" t="str">
        <f t="shared" si="1"/>
        <v>2</v>
      </c>
      <c r="F10" s="17" t="s">
        <v>95</v>
      </c>
      <c r="G10" s="18" t="s">
        <v>95</v>
      </c>
      <c r="H10" s="19">
        <f t="shared" si="11"/>
        <v>0</v>
      </c>
      <c r="I10" s="17" t="s">
        <v>95</v>
      </c>
      <c r="J10" s="18" t="s">
        <v>12</v>
      </c>
      <c r="K10" s="19">
        <f t="shared" si="12"/>
        <v>8</v>
      </c>
      <c r="L10" s="17" t="s">
        <v>12</v>
      </c>
      <c r="M10" s="18" t="s">
        <v>95</v>
      </c>
      <c r="N10" s="19">
        <f t="shared" si="2"/>
        <v>0</v>
      </c>
      <c r="O10" s="17" t="s">
        <v>95</v>
      </c>
      <c r="P10" s="18" t="s">
        <v>12</v>
      </c>
      <c r="Q10" s="19" t="str">
        <f t="shared" si="3"/>
        <v>2</v>
      </c>
      <c r="R10" s="17" t="s">
        <v>95</v>
      </c>
      <c r="S10" s="18" t="s">
        <v>12</v>
      </c>
      <c r="T10" s="19">
        <f t="shared" si="4"/>
        <v>0</v>
      </c>
      <c r="U10" s="17" t="s">
        <v>12</v>
      </c>
      <c r="V10" s="18" t="s">
        <v>95</v>
      </c>
      <c r="W10" s="19" t="str">
        <f t="shared" si="5"/>
        <v>2</v>
      </c>
      <c r="X10" s="17" t="s">
        <v>12</v>
      </c>
      <c r="Y10" s="18" t="s">
        <v>95</v>
      </c>
      <c r="Z10" s="19">
        <f t="shared" si="6"/>
        <v>0</v>
      </c>
      <c r="AA10" s="17" t="s">
        <v>95</v>
      </c>
      <c r="AB10" s="18" t="s">
        <v>95</v>
      </c>
      <c r="AC10" s="19" t="str">
        <f t="shared" si="7"/>
        <v>3</v>
      </c>
      <c r="AD10" s="27"/>
      <c r="AE10" s="25"/>
      <c r="AF10" s="19"/>
      <c r="AG10" s="20">
        <f t="shared" si="8"/>
        <v>17</v>
      </c>
      <c r="AH10" s="21">
        <f>'5.Spieltag'!AI10</f>
        <v>93</v>
      </c>
      <c r="AI10" s="23">
        <f t="shared" si="9"/>
        <v>110</v>
      </c>
      <c r="AJ10" s="24">
        <f t="shared" si="10"/>
        <v>3</v>
      </c>
      <c r="AK10" s="1"/>
    </row>
    <row r="11" spans="1:40" ht="24.95" customHeight="1" thickBot="1" x14ac:dyDescent="0.25">
      <c r="A11" s="28">
        <f t="shared" si="0"/>
        <v>14</v>
      </c>
      <c r="B11" s="87" t="str">
        <f>'1.Spieltag'!B11</f>
        <v>CathaHaupt1904</v>
      </c>
      <c r="C11" s="17" t="s">
        <v>12</v>
      </c>
      <c r="D11" s="18" t="s">
        <v>95</v>
      </c>
      <c r="E11" s="19" t="str">
        <f t="shared" si="1"/>
        <v>2</v>
      </c>
      <c r="F11" s="17" t="s">
        <v>95</v>
      </c>
      <c r="G11" s="18" t="s">
        <v>95</v>
      </c>
      <c r="H11" s="19">
        <f t="shared" si="11"/>
        <v>0</v>
      </c>
      <c r="I11" s="17" t="s">
        <v>95</v>
      </c>
      <c r="J11" s="18" t="s">
        <v>12</v>
      </c>
      <c r="K11" s="19">
        <f t="shared" si="12"/>
        <v>8</v>
      </c>
      <c r="L11" s="17" t="s">
        <v>95</v>
      </c>
      <c r="M11" s="18" t="s">
        <v>96</v>
      </c>
      <c r="N11" s="19">
        <f t="shared" si="2"/>
        <v>0</v>
      </c>
      <c r="O11" s="17" t="s">
        <v>96</v>
      </c>
      <c r="P11" s="18" t="s">
        <v>95</v>
      </c>
      <c r="Q11" s="19" t="str">
        <f t="shared" si="3"/>
        <v>2</v>
      </c>
      <c r="R11" s="17" t="s">
        <v>95</v>
      </c>
      <c r="S11" s="18" t="s">
        <v>96</v>
      </c>
      <c r="T11" s="19" t="str">
        <f t="shared" si="4"/>
        <v>3</v>
      </c>
      <c r="U11" s="17" t="s">
        <v>12</v>
      </c>
      <c r="V11" s="18" t="s">
        <v>95</v>
      </c>
      <c r="W11" s="19" t="str">
        <f t="shared" si="5"/>
        <v>2</v>
      </c>
      <c r="X11" s="17" t="s">
        <v>95</v>
      </c>
      <c r="Y11" s="18" t="s">
        <v>12</v>
      </c>
      <c r="Z11" s="19" t="str">
        <f t="shared" si="6"/>
        <v>2</v>
      </c>
      <c r="AA11" s="17" t="s">
        <v>95</v>
      </c>
      <c r="AB11" s="18" t="s">
        <v>2</v>
      </c>
      <c r="AC11" s="19">
        <f t="shared" si="7"/>
        <v>0</v>
      </c>
      <c r="AD11" s="26"/>
      <c r="AE11" s="25"/>
      <c r="AF11" s="19"/>
      <c r="AG11" s="20">
        <f t="shared" si="8"/>
        <v>19</v>
      </c>
      <c r="AH11" s="21">
        <f>'5.Spieltag'!AI11</f>
        <v>72</v>
      </c>
      <c r="AI11" s="23">
        <f t="shared" si="9"/>
        <v>91</v>
      </c>
      <c r="AJ11" s="24">
        <f t="shared" si="10"/>
        <v>14</v>
      </c>
      <c r="AK11" s="1"/>
    </row>
    <row r="12" spans="1:40" ht="24.95" customHeight="1" thickBot="1" x14ac:dyDescent="0.25">
      <c r="A12" s="28">
        <f t="shared" si="0"/>
        <v>4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"/>
        <v>2</v>
      </c>
      <c r="F12" s="17" t="s">
        <v>2</v>
      </c>
      <c r="G12" s="18" t="s">
        <v>95</v>
      </c>
      <c r="H12" s="19">
        <f t="shared" si="11"/>
        <v>0</v>
      </c>
      <c r="I12" s="17" t="s">
        <v>96</v>
      </c>
      <c r="J12" s="18" t="s">
        <v>12</v>
      </c>
      <c r="K12" s="19">
        <f t="shared" si="12"/>
        <v>20</v>
      </c>
      <c r="L12" s="17" t="s">
        <v>95</v>
      </c>
      <c r="M12" s="18" t="s">
        <v>2</v>
      </c>
      <c r="N12" s="19" t="str">
        <f t="shared" si="2"/>
        <v>3</v>
      </c>
      <c r="O12" s="17" t="s">
        <v>12</v>
      </c>
      <c r="P12" s="18" t="s">
        <v>12</v>
      </c>
      <c r="Q12" s="19">
        <f t="shared" si="3"/>
        <v>0</v>
      </c>
      <c r="R12" s="17" t="s">
        <v>95</v>
      </c>
      <c r="S12" s="18" t="s">
        <v>95</v>
      </c>
      <c r="T12" s="19">
        <f t="shared" si="4"/>
        <v>0</v>
      </c>
      <c r="U12" s="17" t="s">
        <v>12</v>
      </c>
      <c r="V12" s="18" t="s">
        <v>12</v>
      </c>
      <c r="W12" s="19">
        <f t="shared" si="5"/>
        <v>0</v>
      </c>
      <c r="X12" s="17" t="s">
        <v>95</v>
      </c>
      <c r="Y12" s="18" t="s">
        <v>95</v>
      </c>
      <c r="Z12" s="19">
        <f t="shared" si="6"/>
        <v>0</v>
      </c>
      <c r="AA12" s="17" t="s">
        <v>95</v>
      </c>
      <c r="AB12" s="18" t="s">
        <v>95</v>
      </c>
      <c r="AC12" s="19" t="str">
        <f t="shared" si="7"/>
        <v>3</v>
      </c>
      <c r="AD12" s="27"/>
      <c r="AE12" s="25"/>
      <c r="AF12" s="19"/>
      <c r="AG12" s="20">
        <f t="shared" si="8"/>
        <v>28</v>
      </c>
      <c r="AH12" s="21">
        <f>'5.Spieltag'!AI12</f>
        <v>81</v>
      </c>
      <c r="AI12" s="23">
        <f t="shared" si="9"/>
        <v>109</v>
      </c>
      <c r="AJ12" s="24">
        <f t="shared" si="10"/>
        <v>4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"/>
        <v>2</v>
      </c>
      <c r="F13" s="17" t="s">
        <v>2</v>
      </c>
      <c r="G13" s="18" t="s">
        <v>95</v>
      </c>
      <c r="H13" s="19">
        <f t="shared" si="11"/>
        <v>0</v>
      </c>
      <c r="I13" s="17" t="s">
        <v>96</v>
      </c>
      <c r="J13" s="18" t="s">
        <v>2</v>
      </c>
      <c r="K13" s="19">
        <f t="shared" si="12"/>
        <v>8</v>
      </c>
      <c r="L13" s="17" t="s">
        <v>12</v>
      </c>
      <c r="M13" s="18" t="s">
        <v>96</v>
      </c>
      <c r="N13" s="19">
        <f t="shared" si="2"/>
        <v>0</v>
      </c>
      <c r="O13" s="17" t="s">
        <v>96</v>
      </c>
      <c r="P13" s="18" t="s">
        <v>95</v>
      </c>
      <c r="Q13" s="19" t="str">
        <f t="shared" si="3"/>
        <v>2</v>
      </c>
      <c r="R13" s="17" t="s">
        <v>95</v>
      </c>
      <c r="S13" s="18" t="s">
        <v>95</v>
      </c>
      <c r="T13" s="19">
        <f t="shared" si="4"/>
        <v>0</v>
      </c>
      <c r="U13" s="17" t="s">
        <v>12</v>
      </c>
      <c r="V13" s="18" t="s">
        <v>12</v>
      </c>
      <c r="W13" s="19">
        <f t="shared" si="5"/>
        <v>0</v>
      </c>
      <c r="X13" s="17" t="s">
        <v>12</v>
      </c>
      <c r="Y13" s="18" t="s">
        <v>95</v>
      </c>
      <c r="Z13" s="19">
        <f t="shared" si="6"/>
        <v>0</v>
      </c>
      <c r="AA13" s="17" t="s">
        <v>96</v>
      </c>
      <c r="AB13" s="18" t="s">
        <v>12</v>
      </c>
      <c r="AC13" s="19">
        <f t="shared" si="7"/>
        <v>0</v>
      </c>
      <c r="AD13" s="27"/>
      <c r="AE13" s="25"/>
      <c r="AF13" s="19"/>
      <c r="AG13" s="20">
        <f t="shared" si="8"/>
        <v>12</v>
      </c>
      <c r="AH13" s="21">
        <f>'5.Spieltag'!AI13</f>
        <v>63</v>
      </c>
      <c r="AI13" s="23">
        <f t="shared" si="9"/>
        <v>75</v>
      </c>
      <c r="AJ13" s="24">
        <f t="shared" si="10"/>
        <v>24</v>
      </c>
      <c r="AK13" s="1"/>
    </row>
    <row r="14" spans="1:40" ht="24.95" customHeight="1" thickBot="1" x14ac:dyDescent="0.25">
      <c r="A14" s="28">
        <f t="shared" si="0"/>
        <v>23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"/>
        <v>2</v>
      </c>
      <c r="F14" s="17" t="s">
        <v>12</v>
      </c>
      <c r="G14" s="18" t="s">
        <v>96</v>
      </c>
      <c r="H14" s="19">
        <f t="shared" si="11"/>
        <v>0</v>
      </c>
      <c r="I14" s="17" t="s">
        <v>95</v>
      </c>
      <c r="J14" s="18" t="s">
        <v>12</v>
      </c>
      <c r="K14" s="19">
        <f t="shared" si="12"/>
        <v>8</v>
      </c>
      <c r="L14" s="17" t="s">
        <v>95</v>
      </c>
      <c r="M14" s="18" t="s">
        <v>2</v>
      </c>
      <c r="N14" s="19" t="str">
        <f t="shared" si="2"/>
        <v>3</v>
      </c>
      <c r="O14" s="17" t="s">
        <v>95</v>
      </c>
      <c r="P14" s="18" t="s">
        <v>95</v>
      </c>
      <c r="Q14" s="19">
        <f t="shared" si="3"/>
        <v>0</v>
      </c>
      <c r="R14" s="17" t="s">
        <v>95</v>
      </c>
      <c r="S14" s="18" t="s">
        <v>12</v>
      </c>
      <c r="T14" s="19">
        <f t="shared" si="4"/>
        <v>0</v>
      </c>
      <c r="U14" s="17" t="s">
        <v>2</v>
      </c>
      <c r="V14" s="18" t="s">
        <v>12</v>
      </c>
      <c r="W14" s="19" t="str">
        <f t="shared" si="5"/>
        <v>2</v>
      </c>
      <c r="X14" s="17" t="s">
        <v>95</v>
      </c>
      <c r="Y14" s="18" t="s">
        <v>96</v>
      </c>
      <c r="Z14" s="19">
        <f t="shared" si="6"/>
        <v>0</v>
      </c>
      <c r="AA14" s="17" t="s">
        <v>96</v>
      </c>
      <c r="AB14" s="18" t="s">
        <v>12</v>
      </c>
      <c r="AC14" s="19">
        <f t="shared" si="7"/>
        <v>0</v>
      </c>
      <c r="AD14" s="27"/>
      <c r="AE14" s="25"/>
      <c r="AF14" s="19"/>
      <c r="AG14" s="20">
        <f t="shared" si="8"/>
        <v>15</v>
      </c>
      <c r="AH14" s="21">
        <f>'5.Spieltag'!AI14</f>
        <v>63</v>
      </c>
      <c r="AI14" s="23">
        <f t="shared" si="9"/>
        <v>78</v>
      </c>
      <c r="AJ14" s="24">
        <f t="shared" si="10"/>
        <v>23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95</v>
      </c>
      <c r="E15" s="19" t="str">
        <f t="shared" si="1"/>
        <v>2</v>
      </c>
      <c r="F15" s="17" t="s">
        <v>12</v>
      </c>
      <c r="G15" s="18" t="s">
        <v>95</v>
      </c>
      <c r="H15" s="19">
        <f t="shared" si="11"/>
        <v>0</v>
      </c>
      <c r="I15" s="17" t="s">
        <v>95</v>
      </c>
      <c r="J15" s="18" t="s">
        <v>12</v>
      </c>
      <c r="K15" s="19">
        <f t="shared" si="12"/>
        <v>8</v>
      </c>
      <c r="L15" s="17" t="s">
        <v>12</v>
      </c>
      <c r="M15" s="18" t="s">
        <v>95</v>
      </c>
      <c r="N15" s="19">
        <f t="shared" si="2"/>
        <v>0</v>
      </c>
      <c r="O15" s="17" t="s">
        <v>95</v>
      </c>
      <c r="P15" s="18" t="s">
        <v>12</v>
      </c>
      <c r="Q15" s="19" t="str">
        <f t="shared" si="3"/>
        <v>2</v>
      </c>
      <c r="R15" s="17" t="s">
        <v>95</v>
      </c>
      <c r="S15" s="18" t="s">
        <v>12</v>
      </c>
      <c r="T15" s="19">
        <f t="shared" si="4"/>
        <v>0</v>
      </c>
      <c r="U15" s="17" t="s">
        <v>95</v>
      </c>
      <c r="V15" s="18" t="s">
        <v>12</v>
      </c>
      <c r="W15" s="19">
        <f t="shared" si="5"/>
        <v>0</v>
      </c>
      <c r="X15" s="17" t="s">
        <v>95</v>
      </c>
      <c r="Y15" s="18" t="s">
        <v>12</v>
      </c>
      <c r="Z15" s="19" t="str">
        <f t="shared" si="6"/>
        <v>2</v>
      </c>
      <c r="AA15" s="17" t="s">
        <v>96</v>
      </c>
      <c r="AB15" s="18" t="s">
        <v>2</v>
      </c>
      <c r="AC15" s="19">
        <f t="shared" si="7"/>
        <v>0</v>
      </c>
      <c r="AD15" s="27"/>
      <c r="AE15" s="25"/>
      <c r="AF15" s="19"/>
      <c r="AG15" s="20">
        <f t="shared" si="8"/>
        <v>14</v>
      </c>
      <c r="AH15" s="21">
        <f>'5.Spieltag'!AI15</f>
        <v>98</v>
      </c>
      <c r="AI15" s="23">
        <f t="shared" si="9"/>
        <v>112</v>
      </c>
      <c r="AJ15" s="24">
        <f t="shared" si="10"/>
        <v>2</v>
      </c>
      <c r="AK15" s="1"/>
    </row>
    <row r="16" spans="1:40" ht="24.95" customHeight="1" thickBot="1" x14ac:dyDescent="0.25">
      <c r="A16" s="28">
        <f t="shared" si="0"/>
        <v>19</v>
      </c>
      <c r="B16" s="20" t="str">
        <f>'1.Spieltag'!B16</f>
        <v>Jean-Pierre</v>
      </c>
      <c r="C16" s="17" t="s">
        <v>12</v>
      </c>
      <c r="D16" s="18" t="s">
        <v>95</v>
      </c>
      <c r="E16" s="19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7" t="s">
        <v>2</v>
      </c>
      <c r="G16" s="18" t="s">
        <v>95</v>
      </c>
      <c r="H16" s="19">
        <f t="shared" si="11"/>
        <v>0</v>
      </c>
      <c r="I16" s="17" t="s">
        <v>96</v>
      </c>
      <c r="J16" s="18" t="s">
        <v>95</v>
      </c>
      <c r="K16" s="19">
        <f t="shared" si="12"/>
        <v>8</v>
      </c>
      <c r="L16" s="17" t="s">
        <v>12</v>
      </c>
      <c r="M16" s="18" t="s">
        <v>95</v>
      </c>
      <c r="N16" s="19">
        <f t="shared" si="2"/>
        <v>0</v>
      </c>
      <c r="O16" s="17" t="s">
        <v>12</v>
      </c>
      <c r="P16" s="18" t="s">
        <v>2</v>
      </c>
      <c r="Q16" s="19" t="str">
        <f t="shared" si="3"/>
        <v>2</v>
      </c>
      <c r="R16" s="17" t="s">
        <v>12</v>
      </c>
      <c r="S16" s="18" t="s">
        <v>95</v>
      </c>
      <c r="T16" s="19" t="str">
        <f t="shared" si="4"/>
        <v>5</v>
      </c>
      <c r="U16" s="17" t="s">
        <v>12</v>
      </c>
      <c r="V16" s="18" t="s">
        <v>95</v>
      </c>
      <c r="W16" s="19" t="str">
        <f t="shared" si="5"/>
        <v>2</v>
      </c>
      <c r="X16" s="17" t="s">
        <v>95</v>
      </c>
      <c r="Y16" s="18" t="s">
        <v>12</v>
      </c>
      <c r="Z16" s="19" t="str">
        <f t="shared" si="6"/>
        <v>2</v>
      </c>
      <c r="AA16" s="17" t="s">
        <v>95</v>
      </c>
      <c r="AB16" s="18" t="s">
        <v>95</v>
      </c>
      <c r="AC16" s="19" t="str">
        <f t="shared" si="7"/>
        <v>3</v>
      </c>
      <c r="AD16" s="27"/>
      <c r="AE16" s="25"/>
      <c r="AF16" s="19"/>
      <c r="AG16" s="20">
        <f t="shared" si="8"/>
        <v>24</v>
      </c>
      <c r="AH16" s="21">
        <f>'5.Spieltag'!AI16</f>
        <v>60</v>
      </c>
      <c r="AI16" s="23">
        <f t="shared" si="9"/>
        <v>84</v>
      </c>
      <c r="AJ16" s="24">
        <f t="shared" si="10"/>
        <v>19</v>
      </c>
      <c r="AK16" s="1"/>
    </row>
    <row r="17" spans="1:37" ht="24.95" customHeight="1" thickBot="1" x14ac:dyDescent="0.25">
      <c r="A17" s="28">
        <f t="shared" si="0"/>
        <v>25</v>
      </c>
      <c r="B17" s="20" t="str">
        <f>'1.Spieltag'!B17</f>
        <v>jupp04</v>
      </c>
      <c r="C17" s="17" t="s">
        <v>2</v>
      </c>
      <c r="D17" s="18" t="s">
        <v>95</v>
      </c>
      <c r="E17" s="19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7" t="s">
        <v>95</v>
      </c>
      <c r="G17" s="18" t="s">
        <v>12</v>
      </c>
      <c r="H17" s="19" t="str">
        <f t="shared" si="11"/>
        <v>2</v>
      </c>
      <c r="I17" s="17" t="s">
        <v>95</v>
      </c>
      <c r="J17" s="18" t="s">
        <v>12</v>
      </c>
      <c r="K17" s="19">
        <f t="shared" si="12"/>
        <v>8</v>
      </c>
      <c r="L17" s="17" t="s">
        <v>12</v>
      </c>
      <c r="M17" s="18" t="s">
        <v>95</v>
      </c>
      <c r="N17" s="19">
        <f t="shared" si="2"/>
        <v>0</v>
      </c>
      <c r="O17" s="17" t="s">
        <v>12</v>
      </c>
      <c r="P17" s="18" t="s">
        <v>12</v>
      </c>
      <c r="Q17" s="19">
        <f t="shared" si="3"/>
        <v>0</v>
      </c>
      <c r="R17" s="17" t="s">
        <v>95</v>
      </c>
      <c r="S17" s="18" t="s">
        <v>2</v>
      </c>
      <c r="T17" s="19">
        <f t="shared" si="4"/>
        <v>0</v>
      </c>
      <c r="U17" s="17" t="s">
        <v>12</v>
      </c>
      <c r="V17" s="18" t="s">
        <v>96</v>
      </c>
      <c r="W17" s="19" t="str">
        <f t="shared" si="5"/>
        <v>2</v>
      </c>
      <c r="X17" s="17" t="s">
        <v>12</v>
      </c>
      <c r="Y17" s="18" t="s">
        <v>95</v>
      </c>
      <c r="Z17" s="19">
        <f t="shared" si="6"/>
        <v>0</v>
      </c>
      <c r="AA17" s="17" t="s">
        <v>95</v>
      </c>
      <c r="AB17" s="18" t="s">
        <v>2</v>
      </c>
      <c r="AC17" s="19">
        <f t="shared" si="7"/>
        <v>0</v>
      </c>
      <c r="AD17" s="27"/>
      <c r="AE17" s="25"/>
      <c r="AF17" s="19"/>
      <c r="AG17" s="20">
        <f t="shared" si="8"/>
        <v>14</v>
      </c>
      <c r="AH17" s="21">
        <f>'5.Spieltag'!AI17</f>
        <v>46</v>
      </c>
      <c r="AI17" s="23">
        <f t="shared" si="9"/>
        <v>60</v>
      </c>
      <c r="AJ17" s="24">
        <f t="shared" si="10"/>
        <v>25</v>
      </c>
      <c r="AK17" s="1"/>
    </row>
    <row r="18" spans="1:37" ht="24.95" customHeight="1" thickBot="1" x14ac:dyDescent="0.25">
      <c r="A18" s="28">
        <f t="shared" si="0"/>
        <v>9</v>
      </c>
      <c r="B18" s="20" t="str">
        <f>'1.Spieltag'!B18</f>
        <v>Justin_Ignr</v>
      </c>
      <c r="C18" s="17" t="s">
        <v>95</v>
      </c>
      <c r="D18" s="18" t="s">
        <v>96</v>
      </c>
      <c r="E18" s="19" t="str">
        <f t="shared" si="14"/>
        <v>2</v>
      </c>
      <c r="F18" s="17" t="s">
        <v>12</v>
      </c>
      <c r="G18" s="18" t="s">
        <v>95</v>
      </c>
      <c r="H18" s="19">
        <f t="shared" si="11"/>
        <v>0</v>
      </c>
      <c r="I18" s="17" t="s">
        <v>95</v>
      </c>
      <c r="J18" s="18" t="s">
        <v>12</v>
      </c>
      <c r="K18" s="19">
        <f t="shared" si="12"/>
        <v>8</v>
      </c>
      <c r="L18" s="17" t="s">
        <v>12</v>
      </c>
      <c r="M18" s="18" t="s">
        <v>95</v>
      </c>
      <c r="N18" s="19">
        <f t="shared" si="2"/>
        <v>0</v>
      </c>
      <c r="O18" s="17" t="s">
        <v>95</v>
      </c>
      <c r="P18" s="18" t="s">
        <v>12</v>
      </c>
      <c r="Q18" s="19" t="str">
        <f t="shared" si="3"/>
        <v>2</v>
      </c>
      <c r="R18" s="17" t="s">
        <v>95</v>
      </c>
      <c r="S18" s="18" t="s">
        <v>12</v>
      </c>
      <c r="T18" s="19">
        <f t="shared" si="4"/>
        <v>0</v>
      </c>
      <c r="U18" s="17" t="s">
        <v>12</v>
      </c>
      <c r="V18" s="18" t="s">
        <v>95</v>
      </c>
      <c r="W18" s="19" t="str">
        <f t="shared" si="5"/>
        <v>2</v>
      </c>
      <c r="X18" s="17" t="s">
        <v>12</v>
      </c>
      <c r="Y18" s="18" t="s">
        <v>95</v>
      </c>
      <c r="Z18" s="19">
        <f t="shared" si="6"/>
        <v>0</v>
      </c>
      <c r="AA18" s="17" t="s">
        <v>95</v>
      </c>
      <c r="AB18" s="18" t="s">
        <v>95</v>
      </c>
      <c r="AC18" s="19" t="str">
        <f t="shared" si="7"/>
        <v>3</v>
      </c>
      <c r="AD18" s="27"/>
      <c r="AE18" s="25"/>
      <c r="AF18" s="19"/>
      <c r="AG18" s="20">
        <f t="shared" si="8"/>
        <v>17</v>
      </c>
      <c r="AH18" s="21">
        <f>'5.Spieltag'!AI18</f>
        <v>79</v>
      </c>
      <c r="AI18" s="23">
        <f t="shared" si="9"/>
        <v>96</v>
      </c>
      <c r="AJ18" s="24">
        <f t="shared" si="10"/>
        <v>9</v>
      </c>
      <c r="AK18" s="1"/>
    </row>
    <row r="19" spans="1:37" ht="24.95" customHeight="1" thickBot="1" x14ac:dyDescent="0.25">
      <c r="A19" s="28">
        <f t="shared" ref="A19:A23" si="15">AJ19</f>
        <v>14</v>
      </c>
      <c r="B19" s="20" t="str">
        <f>'1.Spieltag'!B19</f>
        <v>Kiki</v>
      </c>
      <c r="C19" s="17" t="s">
        <v>12</v>
      </c>
      <c r="D19" s="18" t="s">
        <v>95</v>
      </c>
      <c r="E19" s="19" t="str">
        <f t="shared" si="14"/>
        <v>2</v>
      </c>
      <c r="F19" s="17" t="s">
        <v>12</v>
      </c>
      <c r="G19" s="18" t="s">
        <v>96</v>
      </c>
      <c r="H19" s="19">
        <f t="shared" si="11"/>
        <v>0</v>
      </c>
      <c r="I19" s="17" t="s">
        <v>96</v>
      </c>
      <c r="J19" s="18" t="s">
        <v>95</v>
      </c>
      <c r="K19" s="19">
        <f t="shared" si="12"/>
        <v>8</v>
      </c>
      <c r="L19" s="17" t="s">
        <v>2</v>
      </c>
      <c r="M19" s="18" t="s">
        <v>95</v>
      </c>
      <c r="N19" s="19">
        <f t="shared" si="2"/>
        <v>0</v>
      </c>
      <c r="O19" s="17" t="s">
        <v>96</v>
      </c>
      <c r="P19" s="18" t="s">
        <v>96</v>
      </c>
      <c r="Q19" s="19">
        <f t="shared" si="3"/>
        <v>0</v>
      </c>
      <c r="R19" s="17" t="s">
        <v>95</v>
      </c>
      <c r="S19" s="18" t="s">
        <v>95</v>
      </c>
      <c r="T19" s="19">
        <f t="shared" si="4"/>
        <v>0</v>
      </c>
      <c r="U19" s="17" t="s">
        <v>95</v>
      </c>
      <c r="V19" s="18" t="s">
        <v>95</v>
      </c>
      <c r="W19" s="19">
        <f t="shared" si="5"/>
        <v>0</v>
      </c>
      <c r="X19" s="17" t="s">
        <v>95</v>
      </c>
      <c r="Y19" s="18" t="s">
        <v>95</v>
      </c>
      <c r="Z19" s="19">
        <f t="shared" si="6"/>
        <v>0</v>
      </c>
      <c r="AA19" s="17" t="s">
        <v>95</v>
      </c>
      <c r="AB19" s="18" t="s">
        <v>12</v>
      </c>
      <c r="AC19" s="19">
        <f t="shared" si="7"/>
        <v>0</v>
      </c>
      <c r="AD19" s="27"/>
      <c r="AE19" s="25"/>
      <c r="AF19" s="19"/>
      <c r="AG19" s="20">
        <f t="shared" ref="AG19:AG23" si="16">E19+H19+K19+N19+Q19+T19+W19+Z19+AC19+AF19</f>
        <v>10</v>
      </c>
      <c r="AH19" s="21">
        <f>'5.Spieltag'!AI19</f>
        <v>81</v>
      </c>
      <c r="AI19" s="23">
        <f t="shared" si="9"/>
        <v>91</v>
      </c>
      <c r="AJ19" s="24">
        <f t="shared" si="10"/>
        <v>14</v>
      </c>
      <c r="AK19" s="1"/>
    </row>
    <row r="20" spans="1:37" ht="24.95" customHeight="1" thickBot="1" x14ac:dyDescent="0.25">
      <c r="A20" s="28">
        <f t="shared" si="15"/>
        <v>11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4"/>
        <v>2</v>
      </c>
      <c r="F20" s="17" t="s">
        <v>12</v>
      </c>
      <c r="G20" s="18" t="s">
        <v>95</v>
      </c>
      <c r="H20" s="19">
        <f t="shared" si="11"/>
        <v>0</v>
      </c>
      <c r="I20" s="17" t="s">
        <v>95</v>
      </c>
      <c r="J20" s="18" t="s">
        <v>95</v>
      </c>
      <c r="K20" s="19">
        <f>IF(OR(EXACT($I$7,I20)*(EXACT($J$7,J20)))=TRUE,$AN$9,IF(($J$7-$I$7=J20-I20),$AN$8,IF(OR(EXACT($I$7&gt;$J$7,I20&gt;J20)*EXACT($I$7=$J$7,I20=J20)*EXACT($I$7&lt;$J$7,I20&lt;J20)),$AN$7,0)))*2</f>
        <v>0</v>
      </c>
      <c r="L20" s="17" t="s">
        <v>12</v>
      </c>
      <c r="M20" s="18" t="s">
        <v>96</v>
      </c>
      <c r="N20" s="19">
        <f t="shared" si="2"/>
        <v>0</v>
      </c>
      <c r="O20" s="17" t="s">
        <v>12</v>
      </c>
      <c r="P20" s="18" t="s">
        <v>95</v>
      </c>
      <c r="Q20" s="19">
        <f t="shared" si="3"/>
        <v>0</v>
      </c>
      <c r="R20" s="17" t="s">
        <v>12</v>
      </c>
      <c r="S20" s="18" t="s">
        <v>12</v>
      </c>
      <c r="T20" s="19">
        <f t="shared" si="4"/>
        <v>0</v>
      </c>
      <c r="U20" s="17" t="s">
        <v>12</v>
      </c>
      <c r="V20" s="18" t="s">
        <v>95</v>
      </c>
      <c r="W20" s="19" t="str">
        <f t="shared" si="5"/>
        <v>2</v>
      </c>
      <c r="X20" s="17" t="s">
        <v>97</v>
      </c>
      <c r="Y20" s="18" t="s">
        <v>95</v>
      </c>
      <c r="Z20" s="19">
        <f t="shared" si="6"/>
        <v>0</v>
      </c>
      <c r="AA20" s="17" t="s">
        <v>95</v>
      </c>
      <c r="AB20" s="18" t="s">
        <v>2</v>
      </c>
      <c r="AC20" s="19">
        <f t="shared" si="7"/>
        <v>0</v>
      </c>
      <c r="AD20" s="27"/>
      <c r="AE20" s="25"/>
      <c r="AF20" s="19"/>
      <c r="AG20" s="20">
        <f t="shared" si="16"/>
        <v>4</v>
      </c>
      <c r="AH20" s="21">
        <f>'5.Spieltag'!AI20</f>
        <v>90</v>
      </c>
      <c r="AI20" s="23">
        <f t="shared" si="9"/>
        <v>94</v>
      </c>
      <c r="AJ20" s="24">
        <f t="shared" si="10"/>
        <v>11</v>
      </c>
      <c r="AK20" s="1"/>
    </row>
    <row r="21" spans="1:37" ht="24.95" customHeight="1" thickBot="1" x14ac:dyDescent="0.25">
      <c r="A21" s="28">
        <f t="shared" si="15"/>
        <v>9</v>
      </c>
      <c r="B21" s="20" t="str">
        <f>'1.Spieltag'!B21</f>
        <v>Master1</v>
      </c>
      <c r="C21" s="17" t="s">
        <v>12</v>
      </c>
      <c r="D21" s="18" t="s">
        <v>95</v>
      </c>
      <c r="E21" s="19" t="str">
        <f t="shared" si="14"/>
        <v>2</v>
      </c>
      <c r="F21" s="17" t="s">
        <v>2</v>
      </c>
      <c r="G21" s="18" t="s">
        <v>95</v>
      </c>
      <c r="H21" s="19">
        <f t="shared" si="11"/>
        <v>0</v>
      </c>
      <c r="I21" s="17" t="s">
        <v>95</v>
      </c>
      <c r="J21" s="18" t="s">
        <v>12</v>
      </c>
      <c r="K21" s="19">
        <f t="shared" si="12"/>
        <v>8</v>
      </c>
      <c r="L21" s="17" t="s">
        <v>95</v>
      </c>
      <c r="M21" s="18" t="s">
        <v>2</v>
      </c>
      <c r="N21" s="19" t="str">
        <f t="shared" si="2"/>
        <v>3</v>
      </c>
      <c r="O21" s="17" t="s">
        <v>12</v>
      </c>
      <c r="P21" s="18" t="s">
        <v>12</v>
      </c>
      <c r="Q21" s="19">
        <f t="shared" si="3"/>
        <v>0</v>
      </c>
      <c r="R21" s="17" t="s">
        <v>12</v>
      </c>
      <c r="S21" s="18" t="s">
        <v>95</v>
      </c>
      <c r="T21" s="19" t="str">
        <f t="shared" si="4"/>
        <v>5</v>
      </c>
      <c r="U21" s="17" t="s">
        <v>12</v>
      </c>
      <c r="V21" s="18" t="s">
        <v>95</v>
      </c>
      <c r="W21" s="19" t="str">
        <f t="shared" si="5"/>
        <v>2</v>
      </c>
      <c r="X21" s="17" t="s">
        <v>12</v>
      </c>
      <c r="Y21" s="18" t="s">
        <v>12</v>
      </c>
      <c r="Z21" s="19">
        <f t="shared" si="6"/>
        <v>0</v>
      </c>
      <c r="AA21" s="17" t="s">
        <v>95</v>
      </c>
      <c r="AB21" s="18" t="s">
        <v>2</v>
      </c>
      <c r="AC21" s="19">
        <f t="shared" si="7"/>
        <v>0</v>
      </c>
      <c r="AD21" s="27"/>
      <c r="AE21" s="25"/>
      <c r="AF21" s="19"/>
      <c r="AG21" s="20">
        <f t="shared" si="16"/>
        <v>20</v>
      </c>
      <c r="AH21" s="21">
        <f>'5.Spieltag'!AI21</f>
        <v>76</v>
      </c>
      <c r="AI21" s="23">
        <f t="shared" si="9"/>
        <v>96</v>
      </c>
      <c r="AJ21" s="24">
        <f t="shared" si="10"/>
        <v>9</v>
      </c>
      <c r="AK21" s="1"/>
    </row>
    <row r="22" spans="1:37" ht="24.95" customHeight="1" thickBot="1" x14ac:dyDescent="0.25">
      <c r="A22" s="28">
        <f t="shared" si="15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4"/>
        <v>2</v>
      </c>
      <c r="F22" s="17" t="s">
        <v>12</v>
      </c>
      <c r="G22" s="18" t="s">
        <v>96</v>
      </c>
      <c r="H22" s="19">
        <f t="shared" si="11"/>
        <v>0</v>
      </c>
      <c r="I22" s="17" t="s">
        <v>96</v>
      </c>
      <c r="J22" s="18" t="s">
        <v>95</v>
      </c>
      <c r="K22" s="19">
        <f t="shared" si="12"/>
        <v>8</v>
      </c>
      <c r="L22" s="17" t="s">
        <v>12</v>
      </c>
      <c r="M22" s="18" t="s">
        <v>96</v>
      </c>
      <c r="N22" s="19">
        <f t="shared" si="2"/>
        <v>0</v>
      </c>
      <c r="O22" s="17" t="s">
        <v>95</v>
      </c>
      <c r="P22" s="18" t="s">
        <v>95</v>
      </c>
      <c r="Q22" s="19">
        <f t="shared" si="3"/>
        <v>0</v>
      </c>
      <c r="R22" s="17" t="s">
        <v>95</v>
      </c>
      <c r="S22" s="18" t="s">
        <v>96</v>
      </c>
      <c r="T22" s="19" t="str">
        <f t="shared" si="4"/>
        <v>3</v>
      </c>
      <c r="U22" s="17" t="s">
        <v>12</v>
      </c>
      <c r="V22" s="18" t="s">
        <v>95</v>
      </c>
      <c r="W22" s="19" t="str">
        <f t="shared" si="5"/>
        <v>2</v>
      </c>
      <c r="X22" s="17" t="s">
        <v>12</v>
      </c>
      <c r="Y22" s="18" t="s">
        <v>95</v>
      </c>
      <c r="Z22" s="19">
        <f t="shared" si="6"/>
        <v>0</v>
      </c>
      <c r="AA22" s="17" t="s">
        <v>95</v>
      </c>
      <c r="AB22" s="18" t="s">
        <v>12</v>
      </c>
      <c r="AC22" s="19">
        <f t="shared" si="7"/>
        <v>0</v>
      </c>
      <c r="AD22" s="27"/>
      <c r="AE22" s="25"/>
      <c r="AF22" s="19"/>
      <c r="AG22" s="20">
        <f t="shared" si="16"/>
        <v>15</v>
      </c>
      <c r="AH22" s="21">
        <f>'5.Spieltag'!AI22</f>
        <v>83</v>
      </c>
      <c r="AI22" s="23">
        <f t="shared" si="9"/>
        <v>98</v>
      </c>
      <c r="AJ22" s="24">
        <f t="shared" si="10"/>
        <v>8</v>
      </c>
      <c r="AK22" s="1"/>
    </row>
    <row r="23" spans="1:37" ht="24.95" customHeight="1" thickBot="1" x14ac:dyDescent="0.25">
      <c r="A23" s="28">
        <f t="shared" si="15"/>
        <v>26</v>
      </c>
      <c r="B23" s="20" t="str">
        <f>'1.Spieltag'!B23</f>
        <v>Nico1904</v>
      </c>
      <c r="C23" s="17" t="s">
        <v>95</v>
      </c>
      <c r="D23" s="18" t="s">
        <v>12</v>
      </c>
      <c r="E23" s="19">
        <f t="shared" si="14"/>
        <v>0</v>
      </c>
      <c r="F23" s="17" t="s">
        <v>12</v>
      </c>
      <c r="G23" s="18" t="s">
        <v>95</v>
      </c>
      <c r="H23" s="19">
        <f t="shared" si="11"/>
        <v>0</v>
      </c>
      <c r="I23" s="17" t="s">
        <v>96</v>
      </c>
      <c r="J23" s="18" t="s">
        <v>12</v>
      </c>
      <c r="K23" s="19">
        <f t="shared" si="12"/>
        <v>20</v>
      </c>
      <c r="L23" s="17" t="s">
        <v>95</v>
      </c>
      <c r="M23" s="18" t="s">
        <v>12</v>
      </c>
      <c r="N23" s="19" t="str">
        <f t="shared" si="2"/>
        <v>2</v>
      </c>
      <c r="O23" s="17" t="s">
        <v>12</v>
      </c>
      <c r="P23" s="18" t="s">
        <v>12</v>
      </c>
      <c r="Q23" s="19">
        <f t="shared" si="3"/>
        <v>0</v>
      </c>
      <c r="R23" s="17" t="s">
        <v>12</v>
      </c>
      <c r="S23" s="18" t="s">
        <v>12</v>
      </c>
      <c r="T23" s="19">
        <f t="shared" si="4"/>
        <v>0</v>
      </c>
      <c r="U23" s="17" t="s">
        <v>2</v>
      </c>
      <c r="V23" s="18" t="s">
        <v>12</v>
      </c>
      <c r="W23" s="19" t="str">
        <f t="shared" si="5"/>
        <v>2</v>
      </c>
      <c r="X23" s="17" t="s">
        <v>95</v>
      </c>
      <c r="Y23" s="18" t="s">
        <v>2</v>
      </c>
      <c r="Z23" s="19" t="str">
        <f t="shared" si="6"/>
        <v>2</v>
      </c>
      <c r="AA23" s="17" t="s">
        <v>95</v>
      </c>
      <c r="AB23" s="18" t="s">
        <v>2</v>
      </c>
      <c r="AC23" s="19">
        <f t="shared" si="7"/>
        <v>0</v>
      </c>
      <c r="AD23" s="27"/>
      <c r="AE23" s="25"/>
      <c r="AF23" s="19"/>
      <c r="AG23" s="20">
        <f t="shared" si="16"/>
        <v>26</v>
      </c>
      <c r="AH23" s="21">
        <f>'5.Spieltag'!AI23</f>
        <v>22</v>
      </c>
      <c r="AI23" s="23">
        <f t="shared" si="9"/>
        <v>48</v>
      </c>
      <c r="AJ23" s="24">
        <f t="shared" si="10"/>
        <v>26</v>
      </c>
      <c r="AK23" s="1"/>
    </row>
    <row r="24" spans="1:37" ht="24.95" customHeight="1" thickBot="1" x14ac:dyDescent="0.25">
      <c r="A24" s="28">
        <f t="shared" ref="A24:A26" si="17">AJ24</f>
        <v>16</v>
      </c>
      <c r="B24" s="20" t="str">
        <f>'1.Spieltag'!B24</f>
        <v>Reinhold</v>
      </c>
      <c r="C24" s="17" t="s">
        <v>2</v>
      </c>
      <c r="D24" s="18" t="s">
        <v>95</v>
      </c>
      <c r="E24" s="19" t="str">
        <f t="shared" si="14"/>
        <v>2</v>
      </c>
      <c r="F24" s="17" t="s">
        <v>12</v>
      </c>
      <c r="G24" s="18" t="s">
        <v>12</v>
      </c>
      <c r="H24" s="19">
        <f t="shared" si="11"/>
        <v>0</v>
      </c>
      <c r="I24" s="17" t="s">
        <v>95</v>
      </c>
      <c r="J24" s="18" t="s">
        <v>2</v>
      </c>
      <c r="K24" s="19">
        <f t="shared" si="12"/>
        <v>12</v>
      </c>
      <c r="L24" s="17" t="s">
        <v>12</v>
      </c>
      <c r="M24" s="18" t="s">
        <v>2</v>
      </c>
      <c r="N24" s="19" t="str">
        <f t="shared" si="2"/>
        <v>2</v>
      </c>
      <c r="O24" s="17" t="s">
        <v>12</v>
      </c>
      <c r="P24" s="18" t="s">
        <v>95</v>
      </c>
      <c r="Q24" s="19">
        <f t="shared" si="3"/>
        <v>0</v>
      </c>
      <c r="R24" s="17" t="s">
        <v>12</v>
      </c>
      <c r="S24" s="18" t="s">
        <v>95</v>
      </c>
      <c r="T24" s="19" t="str">
        <f t="shared" si="4"/>
        <v>5</v>
      </c>
      <c r="U24" s="17" t="s">
        <v>12</v>
      </c>
      <c r="V24" s="18" t="s">
        <v>95</v>
      </c>
      <c r="W24" s="19" t="str">
        <f t="shared" si="5"/>
        <v>2</v>
      </c>
      <c r="X24" s="17" t="s">
        <v>95</v>
      </c>
      <c r="Y24" s="18" t="s">
        <v>95</v>
      </c>
      <c r="Z24" s="19">
        <f t="shared" si="6"/>
        <v>0</v>
      </c>
      <c r="AA24" s="17" t="s">
        <v>95</v>
      </c>
      <c r="AB24" s="18" t="s">
        <v>95</v>
      </c>
      <c r="AC24" s="19" t="str">
        <f t="shared" si="7"/>
        <v>3</v>
      </c>
      <c r="AD24" s="27"/>
      <c r="AE24" s="25"/>
      <c r="AF24" s="19"/>
      <c r="AG24" s="20">
        <f t="shared" ref="AG24:AG26" si="18">E24+H24+K24+N24+Q24+T24+W24+Z24+AC24+AF24</f>
        <v>26</v>
      </c>
      <c r="AH24" s="21">
        <f>'5.Spieltag'!AI24</f>
        <v>64</v>
      </c>
      <c r="AI24" s="23">
        <f t="shared" ref="AI24:AI26" si="19">AG24+AH24</f>
        <v>90</v>
      </c>
      <c r="AJ24" s="24">
        <f t="shared" si="10"/>
        <v>16</v>
      </c>
      <c r="AK24" s="1"/>
    </row>
    <row r="25" spans="1:37" ht="28.15" customHeight="1" thickBot="1" x14ac:dyDescent="0.25">
      <c r="A25" s="28">
        <f t="shared" si="17"/>
        <v>6</v>
      </c>
      <c r="B25" s="20" t="str">
        <f>'1.Spieltag'!B25</f>
        <v>ReneMause</v>
      </c>
      <c r="C25" s="17" t="s">
        <v>2</v>
      </c>
      <c r="D25" s="18" t="s">
        <v>95</v>
      </c>
      <c r="E25" s="19" t="str">
        <f t="shared" si="14"/>
        <v>2</v>
      </c>
      <c r="F25" s="17" t="s">
        <v>12</v>
      </c>
      <c r="G25" s="18" t="s">
        <v>96</v>
      </c>
      <c r="H25" s="19">
        <f t="shared" si="11"/>
        <v>0</v>
      </c>
      <c r="I25" s="17" t="s">
        <v>95</v>
      </c>
      <c r="J25" s="18" t="s">
        <v>12</v>
      </c>
      <c r="K25" s="19">
        <f t="shared" si="12"/>
        <v>8</v>
      </c>
      <c r="L25" s="17" t="s">
        <v>95</v>
      </c>
      <c r="M25" s="18" t="s">
        <v>12</v>
      </c>
      <c r="N25" s="19" t="str">
        <f t="shared" si="2"/>
        <v>2</v>
      </c>
      <c r="O25" s="17" t="s">
        <v>12</v>
      </c>
      <c r="P25" s="18" t="s">
        <v>96</v>
      </c>
      <c r="Q25" s="19">
        <f t="shared" si="3"/>
        <v>0</v>
      </c>
      <c r="R25" s="17" t="s">
        <v>12</v>
      </c>
      <c r="S25" s="18" t="s">
        <v>96</v>
      </c>
      <c r="T25" s="19" t="str">
        <f t="shared" si="4"/>
        <v>2</v>
      </c>
      <c r="U25" s="17" t="s">
        <v>95</v>
      </c>
      <c r="V25" s="18" t="s">
        <v>96</v>
      </c>
      <c r="W25" s="19" t="str">
        <f t="shared" si="5"/>
        <v>2</v>
      </c>
      <c r="X25" s="17" t="s">
        <v>12</v>
      </c>
      <c r="Y25" s="18" t="s">
        <v>95</v>
      </c>
      <c r="Z25" s="19">
        <f t="shared" si="6"/>
        <v>0</v>
      </c>
      <c r="AA25" s="17" t="s">
        <v>96</v>
      </c>
      <c r="AB25" s="18" t="s">
        <v>12</v>
      </c>
      <c r="AC25" s="19">
        <f t="shared" si="7"/>
        <v>0</v>
      </c>
      <c r="AD25" s="27"/>
      <c r="AE25" s="25"/>
      <c r="AF25" s="19"/>
      <c r="AG25" s="20">
        <f t="shared" si="18"/>
        <v>16</v>
      </c>
      <c r="AH25" s="21">
        <f>'5.Spieltag'!AI25</f>
        <v>87</v>
      </c>
      <c r="AI25" s="23">
        <f t="shared" si="19"/>
        <v>103</v>
      </c>
      <c r="AJ25" s="24">
        <f t="shared" si="10"/>
        <v>6</v>
      </c>
      <c r="AK25" s="1"/>
    </row>
    <row r="26" spans="1:37" ht="28.15" customHeight="1" thickBot="1" x14ac:dyDescent="0.25">
      <c r="A26" s="28">
        <f t="shared" si="17"/>
        <v>12</v>
      </c>
      <c r="B26" s="20" t="str">
        <f>'1.Spieltag'!B26</f>
        <v>Ricardo04</v>
      </c>
      <c r="C26" s="17" t="s">
        <v>12</v>
      </c>
      <c r="D26" s="18" t="s">
        <v>95</v>
      </c>
      <c r="E26" s="19" t="str">
        <f t="shared" si="14"/>
        <v>2</v>
      </c>
      <c r="F26" s="17" t="s">
        <v>12</v>
      </c>
      <c r="G26" s="18" t="s">
        <v>95</v>
      </c>
      <c r="H26" s="19">
        <f t="shared" si="11"/>
        <v>0</v>
      </c>
      <c r="I26" s="17" t="s">
        <v>95</v>
      </c>
      <c r="J26" s="18" t="s">
        <v>2</v>
      </c>
      <c r="K26" s="19">
        <f t="shared" si="12"/>
        <v>12</v>
      </c>
      <c r="L26" s="17" t="s">
        <v>95</v>
      </c>
      <c r="M26" s="18" t="s">
        <v>12</v>
      </c>
      <c r="N26" s="19" t="str">
        <f t="shared" si="2"/>
        <v>2</v>
      </c>
      <c r="O26" s="17" t="s">
        <v>95</v>
      </c>
      <c r="P26" s="18" t="s">
        <v>96</v>
      </c>
      <c r="Q26" s="19">
        <f t="shared" si="3"/>
        <v>0</v>
      </c>
      <c r="R26" s="17" t="s">
        <v>12</v>
      </c>
      <c r="S26" s="18" t="s">
        <v>95</v>
      </c>
      <c r="T26" s="19" t="str">
        <f t="shared" si="4"/>
        <v>5</v>
      </c>
      <c r="U26" s="17" t="s">
        <v>95</v>
      </c>
      <c r="V26" s="18" t="s">
        <v>12</v>
      </c>
      <c r="W26" s="19">
        <f t="shared" si="5"/>
        <v>0</v>
      </c>
      <c r="X26" s="17" t="s">
        <v>12</v>
      </c>
      <c r="Y26" s="18" t="s">
        <v>95</v>
      </c>
      <c r="Z26" s="19">
        <f t="shared" si="6"/>
        <v>0</v>
      </c>
      <c r="AA26" s="17" t="s">
        <v>95</v>
      </c>
      <c r="AB26" s="18" t="s">
        <v>12</v>
      </c>
      <c r="AC26" s="19">
        <f t="shared" si="7"/>
        <v>0</v>
      </c>
      <c r="AD26" s="27"/>
      <c r="AE26" s="25"/>
      <c r="AF26" s="19"/>
      <c r="AG26" s="20">
        <f t="shared" si="18"/>
        <v>21</v>
      </c>
      <c r="AH26" s="21">
        <f>'5.Spieltag'!AI26</f>
        <v>72</v>
      </c>
      <c r="AI26" s="23">
        <f t="shared" si="19"/>
        <v>93</v>
      </c>
      <c r="AJ26" s="24">
        <f t="shared" si="10"/>
        <v>12</v>
      </c>
      <c r="AK26" s="1"/>
    </row>
    <row r="27" spans="1:37" ht="28.15" customHeight="1" thickBot="1" x14ac:dyDescent="0.25">
      <c r="A27" s="28">
        <f t="shared" ref="A27:A33" si="20">AJ27</f>
        <v>16</v>
      </c>
      <c r="B27" s="20" t="str">
        <f>'1.Spieltag'!B27</f>
        <v>Schalt04</v>
      </c>
      <c r="C27" s="17" t="s">
        <v>2</v>
      </c>
      <c r="D27" s="18" t="s">
        <v>95</v>
      </c>
      <c r="E27" s="19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7" t="s">
        <v>12</v>
      </c>
      <c r="G27" s="18" t="s">
        <v>95</v>
      </c>
      <c r="H27" s="19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7" t="s">
        <v>96</v>
      </c>
      <c r="J27" s="18" t="s">
        <v>95</v>
      </c>
      <c r="K27" s="19">
        <f t="shared" si="12"/>
        <v>8</v>
      </c>
      <c r="L27" s="17" t="s">
        <v>96</v>
      </c>
      <c r="M27" s="18" t="s">
        <v>12</v>
      </c>
      <c r="N27" s="19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7" t="s">
        <v>12</v>
      </c>
      <c r="P27" s="18" t="s">
        <v>12</v>
      </c>
      <c r="Q27" s="19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7" t="s">
        <v>95</v>
      </c>
      <c r="S27" s="18" t="s">
        <v>96</v>
      </c>
      <c r="T27" s="19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7" t="s">
        <v>96</v>
      </c>
      <c r="V27" s="18" t="s">
        <v>95</v>
      </c>
      <c r="W27" s="19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7" t="s">
        <v>12</v>
      </c>
      <c r="Y27" s="18" t="s">
        <v>95</v>
      </c>
      <c r="Z27" s="19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7" t="s">
        <v>96</v>
      </c>
      <c r="AB27" s="18" t="s">
        <v>96</v>
      </c>
      <c r="AC27" s="19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7"/>
      <c r="AE27" s="25"/>
      <c r="AF27" s="19"/>
      <c r="AG27" s="20">
        <f t="shared" ref="AG27:AG32" si="29">E27+H27+K27+N27+Q27+T27+W27+Z27+AC27+AF27</f>
        <v>21</v>
      </c>
      <c r="AH27" s="21">
        <f>'5.Spieltag'!AI27</f>
        <v>69</v>
      </c>
      <c r="AI27" s="23">
        <f t="shared" ref="AI27:AI32" si="30">AG27+AH27</f>
        <v>90</v>
      </c>
      <c r="AJ27" s="24">
        <f t="shared" si="10"/>
        <v>16</v>
      </c>
      <c r="AK27" s="1"/>
    </row>
    <row r="28" spans="1:37" ht="28.15" customHeight="1" thickBot="1" x14ac:dyDescent="0.25">
      <c r="A28" s="28">
        <f t="shared" si="20"/>
        <v>19</v>
      </c>
      <c r="B28" s="20" t="str">
        <f>'1.Spieltag'!B28</f>
        <v>schmiddi04</v>
      </c>
      <c r="C28" s="17" t="s">
        <v>12</v>
      </c>
      <c r="D28" s="18" t="s">
        <v>95</v>
      </c>
      <c r="E28" s="19" t="str">
        <f t="shared" si="21"/>
        <v>2</v>
      </c>
      <c r="F28" s="17" t="s">
        <v>95</v>
      </c>
      <c r="G28" s="18" t="s">
        <v>95</v>
      </c>
      <c r="H28" s="19">
        <f t="shared" si="22"/>
        <v>0</v>
      </c>
      <c r="I28" s="17" t="s">
        <v>96</v>
      </c>
      <c r="J28" s="18" t="s">
        <v>12</v>
      </c>
      <c r="K28" s="19">
        <f t="shared" si="12"/>
        <v>20</v>
      </c>
      <c r="L28" s="17" t="s">
        <v>95</v>
      </c>
      <c r="M28" s="18" t="s">
        <v>96</v>
      </c>
      <c r="N28" s="19">
        <f t="shared" si="23"/>
        <v>0</v>
      </c>
      <c r="O28" s="17" t="s">
        <v>12</v>
      </c>
      <c r="P28" s="18" t="s">
        <v>95</v>
      </c>
      <c r="Q28" s="19">
        <f t="shared" si="24"/>
        <v>0</v>
      </c>
      <c r="R28" s="17" t="s">
        <v>95</v>
      </c>
      <c r="S28" s="18" t="s">
        <v>96</v>
      </c>
      <c r="T28" s="19" t="str">
        <f t="shared" si="25"/>
        <v>3</v>
      </c>
      <c r="U28" s="17" t="s">
        <v>95</v>
      </c>
      <c r="V28" s="18" t="s">
        <v>12</v>
      </c>
      <c r="W28" s="19">
        <f t="shared" si="26"/>
        <v>0</v>
      </c>
      <c r="X28" s="17" t="s">
        <v>95</v>
      </c>
      <c r="Y28" s="18" t="s">
        <v>96</v>
      </c>
      <c r="Z28" s="19">
        <f t="shared" si="27"/>
        <v>0</v>
      </c>
      <c r="AA28" s="17" t="s">
        <v>95</v>
      </c>
      <c r="AB28" s="18" t="s">
        <v>96</v>
      </c>
      <c r="AC28" s="19">
        <f t="shared" si="28"/>
        <v>0</v>
      </c>
      <c r="AD28" s="27"/>
      <c r="AE28" s="25"/>
      <c r="AF28" s="19"/>
      <c r="AG28" s="20">
        <f t="shared" si="29"/>
        <v>25</v>
      </c>
      <c r="AH28" s="21">
        <f>'5.Spieltag'!AI28</f>
        <v>59</v>
      </c>
      <c r="AI28" s="23">
        <f t="shared" si="30"/>
        <v>84</v>
      </c>
      <c r="AJ28" s="24">
        <f t="shared" si="10"/>
        <v>19</v>
      </c>
      <c r="AK28" s="1"/>
    </row>
    <row r="29" spans="1:37" ht="28.15" customHeight="1" thickBot="1" x14ac:dyDescent="0.25">
      <c r="A29" s="28">
        <f t="shared" si="20"/>
        <v>1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21"/>
        <v>2</v>
      </c>
      <c r="F29" s="17" t="s">
        <v>12</v>
      </c>
      <c r="G29" s="18" t="s">
        <v>95</v>
      </c>
      <c r="H29" s="19">
        <f t="shared" si="22"/>
        <v>0</v>
      </c>
      <c r="I29" s="17" t="s">
        <v>95</v>
      </c>
      <c r="J29" s="18" t="s">
        <v>12</v>
      </c>
      <c r="K29" s="19">
        <f t="shared" si="12"/>
        <v>8</v>
      </c>
      <c r="L29" s="17" t="s">
        <v>12</v>
      </c>
      <c r="M29" s="18" t="s">
        <v>95</v>
      </c>
      <c r="N29" s="19">
        <f t="shared" si="23"/>
        <v>0</v>
      </c>
      <c r="O29" s="17" t="s">
        <v>12</v>
      </c>
      <c r="P29" s="18" t="s">
        <v>95</v>
      </c>
      <c r="Q29" s="19">
        <f t="shared" si="24"/>
        <v>0</v>
      </c>
      <c r="R29" s="17" t="s">
        <v>12</v>
      </c>
      <c r="S29" s="18" t="s">
        <v>95</v>
      </c>
      <c r="T29" s="19" t="str">
        <f t="shared" si="25"/>
        <v>5</v>
      </c>
      <c r="U29" s="17" t="s">
        <v>12</v>
      </c>
      <c r="V29" s="18" t="s">
        <v>95</v>
      </c>
      <c r="W29" s="19" t="str">
        <f t="shared" si="26"/>
        <v>2</v>
      </c>
      <c r="X29" s="17" t="s">
        <v>12</v>
      </c>
      <c r="Y29" s="18" t="s">
        <v>95</v>
      </c>
      <c r="Z29" s="19">
        <f t="shared" si="27"/>
        <v>0</v>
      </c>
      <c r="AA29" s="17" t="s">
        <v>12</v>
      </c>
      <c r="AB29" s="18" t="s">
        <v>95</v>
      </c>
      <c r="AC29" s="19">
        <f t="shared" si="28"/>
        <v>0</v>
      </c>
      <c r="AD29" s="27"/>
      <c r="AE29" s="25"/>
      <c r="AF29" s="19"/>
      <c r="AG29" s="20">
        <f t="shared" si="29"/>
        <v>17</v>
      </c>
      <c r="AH29" s="21">
        <f>'5.Spieltag'!AI29</f>
        <v>100</v>
      </c>
      <c r="AI29" s="23">
        <f t="shared" si="30"/>
        <v>117</v>
      </c>
      <c r="AJ29" s="24">
        <f t="shared" si="10"/>
        <v>1</v>
      </c>
      <c r="AK29" s="1"/>
    </row>
    <row r="30" spans="1:37" ht="28.15" customHeight="1" thickBot="1" x14ac:dyDescent="0.25">
      <c r="A30" s="28">
        <f t="shared" si="20"/>
        <v>18</v>
      </c>
      <c r="B30" s="20" t="str">
        <f>'1.Spieltag'!B30</f>
        <v>Silfa04</v>
      </c>
      <c r="C30" s="17" t="s">
        <v>12</v>
      </c>
      <c r="D30" s="18" t="s">
        <v>96</v>
      </c>
      <c r="E30" s="19" t="str">
        <f t="shared" si="21"/>
        <v>2</v>
      </c>
      <c r="F30" s="17" t="s">
        <v>95</v>
      </c>
      <c r="G30" s="18" t="s">
        <v>96</v>
      </c>
      <c r="H30" s="19">
        <f t="shared" si="22"/>
        <v>0</v>
      </c>
      <c r="I30" s="17" t="s">
        <v>95</v>
      </c>
      <c r="J30" s="18" t="s">
        <v>2</v>
      </c>
      <c r="K30" s="19">
        <f t="shared" si="12"/>
        <v>12</v>
      </c>
      <c r="L30" s="17" t="s">
        <v>96</v>
      </c>
      <c r="M30" s="18" t="s">
        <v>97</v>
      </c>
      <c r="N30" s="19" t="str">
        <f t="shared" si="23"/>
        <v>2</v>
      </c>
      <c r="O30" s="17" t="s">
        <v>12</v>
      </c>
      <c r="P30" s="18" t="s">
        <v>12</v>
      </c>
      <c r="Q30" s="19">
        <f t="shared" si="24"/>
        <v>0</v>
      </c>
      <c r="R30" s="17" t="s">
        <v>12</v>
      </c>
      <c r="S30" s="18" t="s">
        <v>2</v>
      </c>
      <c r="T30" s="19">
        <f t="shared" si="25"/>
        <v>0</v>
      </c>
      <c r="U30" s="17" t="s">
        <v>95</v>
      </c>
      <c r="V30" s="18" t="s">
        <v>96</v>
      </c>
      <c r="W30" s="19" t="str">
        <f t="shared" si="26"/>
        <v>2</v>
      </c>
      <c r="X30" s="17" t="s">
        <v>12</v>
      </c>
      <c r="Y30" s="18" t="s">
        <v>96</v>
      </c>
      <c r="Z30" s="19">
        <f t="shared" si="27"/>
        <v>0</v>
      </c>
      <c r="AA30" s="17" t="s">
        <v>96</v>
      </c>
      <c r="AB30" s="18" t="s">
        <v>12</v>
      </c>
      <c r="AC30" s="19">
        <f t="shared" si="28"/>
        <v>0</v>
      </c>
      <c r="AD30" s="27"/>
      <c r="AE30" s="25"/>
      <c r="AF30" s="19"/>
      <c r="AG30" s="20">
        <f t="shared" si="29"/>
        <v>18</v>
      </c>
      <c r="AH30" s="21">
        <f>'5.Spieltag'!AI30</f>
        <v>70</v>
      </c>
      <c r="AI30" s="23">
        <f t="shared" si="30"/>
        <v>88</v>
      </c>
      <c r="AJ30" s="24">
        <f t="shared" si="10"/>
        <v>18</v>
      </c>
      <c r="AK30" s="1"/>
    </row>
    <row r="31" spans="1:37" ht="28.15" customHeight="1" thickBot="1" x14ac:dyDescent="0.25">
      <c r="A31" s="28">
        <f t="shared" si="20"/>
        <v>4</v>
      </c>
      <c r="B31" s="20" t="str">
        <f>'1.Spieltag'!B31</f>
        <v>Tanja04</v>
      </c>
      <c r="C31" s="17" t="s">
        <v>12</v>
      </c>
      <c r="D31" s="18" t="s">
        <v>95</v>
      </c>
      <c r="E31" s="19" t="str">
        <f t="shared" si="21"/>
        <v>2</v>
      </c>
      <c r="F31" s="17" t="s">
        <v>12</v>
      </c>
      <c r="G31" s="18" t="s">
        <v>96</v>
      </c>
      <c r="H31" s="19">
        <f t="shared" si="22"/>
        <v>0</v>
      </c>
      <c r="I31" s="17" t="s">
        <v>96</v>
      </c>
      <c r="J31" s="18" t="s">
        <v>12</v>
      </c>
      <c r="K31" s="19">
        <f t="shared" si="12"/>
        <v>20</v>
      </c>
      <c r="L31" s="17" t="s">
        <v>12</v>
      </c>
      <c r="M31" s="18" t="s">
        <v>96</v>
      </c>
      <c r="N31" s="19">
        <f t="shared" si="23"/>
        <v>0</v>
      </c>
      <c r="O31" s="17" t="s">
        <v>95</v>
      </c>
      <c r="P31" s="18" t="s">
        <v>96</v>
      </c>
      <c r="Q31" s="19">
        <f t="shared" si="24"/>
        <v>0</v>
      </c>
      <c r="R31" s="17" t="s">
        <v>95</v>
      </c>
      <c r="S31" s="18" t="s">
        <v>95</v>
      </c>
      <c r="T31" s="19">
        <f t="shared" si="25"/>
        <v>0</v>
      </c>
      <c r="U31" s="17" t="s">
        <v>95</v>
      </c>
      <c r="V31" s="18" t="s">
        <v>96</v>
      </c>
      <c r="W31" s="19" t="str">
        <f t="shared" si="26"/>
        <v>2</v>
      </c>
      <c r="X31" s="17" t="s">
        <v>12</v>
      </c>
      <c r="Y31" s="18" t="s">
        <v>96</v>
      </c>
      <c r="Z31" s="19">
        <f t="shared" si="27"/>
        <v>0</v>
      </c>
      <c r="AA31" s="17" t="s">
        <v>12</v>
      </c>
      <c r="AB31" s="18" t="s">
        <v>95</v>
      </c>
      <c r="AC31" s="19">
        <f t="shared" si="28"/>
        <v>0</v>
      </c>
      <c r="AD31" s="27"/>
      <c r="AE31" s="25"/>
      <c r="AF31" s="19"/>
      <c r="AG31" s="20">
        <f t="shared" si="29"/>
        <v>24</v>
      </c>
      <c r="AH31" s="21">
        <f>'5.Spieltag'!AI31</f>
        <v>85</v>
      </c>
      <c r="AI31" s="23">
        <f t="shared" si="30"/>
        <v>109</v>
      </c>
      <c r="AJ31" s="24">
        <f t="shared" si="10"/>
        <v>4</v>
      </c>
      <c r="AK31" s="1"/>
    </row>
    <row r="32" spans="1:37" ht="28.15" customHeight="1" thickBot="1" x14ac:dyDescent="0.25">
      <c r="A32" s="28">
        <f t="shared" si="20"/>
        <v>19</v>
      </c>
      <c r="B32" s="20" t="str">
        <f>'1.Spieltag'!B32</f>
        <v>Th. Bülles</v>
      </c>
      <c r="C32" s="17" t="s">
        <v>12</v>
      </c>
      <c r="D32" s="18" t="s">
        <v>95</v>
      </c>
      <c r="E32" s="19" t="str">
        <f t="shared" si="21"/>
        <v>2</v>
      </c>
      <c r="F32" s="17" t="s">
        <v>95</v>
      </c>
      <c r="G32" s="18" t="s">
        <v>96</v>
      </c>
      <c r="H32" s="19">
        <f t="shared" si="22"/>
        <v>0</v>
      </c>
      <c r="I32" s="17" t="s">
        <v>96</v>
      </c>
      <c r="J32" s="18" t="s">
        <v>95</v>
      </c>
      <c r="K32" s="19">
        <f t="shared" si="12"/>
        <v>8</v>
      </c>
      <c r="L32" s="17" t="s">
        <v>95</v>
      </c>
      <c r="M32" s="18" t="s">
        <v>12</v>
      </c>
      <c r="N32" s="19" t="str">
        <f t="shared" si="23"/>
        <v>2</v>
      </c>
      <c r="O32" s="17" t="s">
        <v>96</v>
      </c>
      <c r="P32" s="18" t="s">
        <v>95</v>
      </c>
      <c r="Q32" s="19" t="str">
        <f t="shared" si="24"/>
        <v>2</v>
      </c>
      <c r="R32" s="17" t="s">
        <v>12</v>
      </c>
      <c r="S32" s="18" t="s">
        <v>95</v>
      </c>
      <c r="T32" s="19" t="str">
        <f t="shared" si="25"/>
        <v>5</v>
      </c>
      <c r="U32" s="17" t="s">
        <v>95</v>
      </c>
      <c r="V32" s="18" t="s">
        <v>96</v>
      </c>
      <c r="W32" s="19" t="str">
        <f t="shared" si="26"/>
        <v>2</v>
      </c>
      <c r="X32" s="17" t="s">
        <v>12</v>
      </c>
      <c r="Y32" s="18" t="s">
        <v>96</v>
      </c>
      <c r="Z32" s="19">
        <f t="shared" si="27"/>
        <v>0</v>
      </c>
      <c r="AA32" s="17" t="s">
        <v>95</v>
      </c>
      <c r="AB32" s="18" t="s">
        <v>96</v>
      </c>
      <c r="AC32" s="19">
        <f t="shared" si="28"/>
        <v>0</v>
      </c>
      <c r="AD32" s="27"/>
      <c r="AE32" s="25"/>
      <c r="AF32" s="19"/>
      <c r="AG32" s="20">
        <f t="shared" si="29"/>
        <v>21</v>
      </c>
      <c r="AH32" s="21">
        <f>'5.Spieltag'!AI32</f>
        <v>63</v>
      </c>
      <c r="AI32" s="23">
        <f t="shared" si="30"/>
        <v>84</v>
      </c>
      <c r="AJ32" s="24">
        <f t="shared" si="10"/>
        <v>19</v>
      </c>
      <c r="AK32" s="1"/>
    </row>
    <row r="33" spans="1:37" ht="28.15" customHeight="1" thickBot="1" x14ac:dyDescent="0.25">
      <c r="A33" s="28">
        <f t="shared" si="20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7" t="s">
        <v>12</v>
      </c>
      <c r="G33" s="18" t="s">
        <v>96</v>
      </c>
      <c r="H33" s="19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7" t="s">
        <v>95</v>
      </c>
      <c r="J33" s="18" t="s">
        <v>12</v>
      </c>
      <c r="K33" s="19">
        <f t="shared" si="12"/>
        <v>8</v>
      </c>
      <c r="L33" s="17" t="s">
        <v>12</v>
      </c>
      <c r="M33" s="18" t="s">
        <v>95</v>
      </c>
      <c r="N33" s="19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7" t="s">
        <v>95</v>
      </c>
      <c r="P33" s="18" t="s">
        <v>12</v>
      </c>
      <c r="Q33" s="19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7" t="s">
        <v>12</v>
      </c>
      <c r="S33" s="18" t="s">
        <v>95</v>
      </c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 t="s">
        <v>95</v>
      </c>
      <c r="V33" s="18" t="s">
        <v>12</v>
      </c>
      <c r="W33" s="19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96</v>
      </c>
      <c r="Z33" s="19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9">E33+H33+K33+N33+Q33+T33+W33+Z33+AC33+AF33</f>
        <v>17</v>
      </c>
      <c r="AH33" s="21">
        <f>'5.Spieltag'!AI33</f>
        <v>62</v>
      </c>
      <c r="AI33" s="23">
        <f t="shared" ref="AI33" si="40">AG33+AH33</f>
        <v>79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6"/>
      <c r="C4" s="16" t="s">
        <v>68</v>
      </c>
      <c r="F4" s="16" t="s">
        <v>11</v>
      </c>
      <c r="I4" s="16" t="s">
        <v>66</v>
      </c>
      <c r="L4" s="16" t="s">
        <v>58</v>
      </c>
      <c r="O4" s="16" t="s">
        <v>59</v>
      </c>
      <c r="R4" s="16" t="s">
        <v>91</v>
      </c>
      <c r="U4" s="16" t="s">
        <v>61</v>
      </c>
      <c r="X4" s="16" t="s">
        <v>64</v>
      </c>
      <c r="AA4" s="16" t="s">
        <v>67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63</v>
      </c>
      <c r="I6" s="16" t="s">
        <v>92</v>
      </c>
      <c r="L6" s="16" t="s">
        <v>60</v>
      </c>
      <c r="O6" s="16" t="s">
        <v>62</v>
      </c>
      <c r="R6" s="16" t="s">
        <v>57</v>
      </c>
      <c r="U6" s="16" t="s">
        <v>94</v>
      </c>
      <c r="X6" s="16" t="s">
        <v>56</v>
      </c>
      <c r="AA6" s="16" t="s">
        <v>65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96</v>
      </c>
      <c r="E7" s="69" t="s">
        <v>1</v>
      </c>
      <c r="F7" s="68" t="s">
        <v>95</v>
      </c>
      <c r="G7" s="68" t="s">
        <v>96</v>
      </c>
      <c r="H7" s="69" t="s">
        <v>1</v>
      </c>
      <c r="I7" s="68" t="s">
        <v>95</v>
      </c>
      <c r="J7" s="68" t="s">
        <v>96</v>
      </c>
      <c r="K7" s="69" t="s">
        <v>1</v>
      </c>
      <c r="L7" s="68" t="s">
        <v>12</v>
      </c>
      <c r="M7" s="68" t="s">
        <v>96</v>
      </c>
      <c r="N7" s="69" t="s">
        <v>1</v>
      </c>
      <c r="O7" s="68" t="s">
        <v>95</v>
      </c>
      <c r="P7" s="68" t="s">
        <v>96</v>
      </c>
      <c r="Q7" s="69" t="s">
        <v>1</v>
      </c>
      <c r="R7" s="68" t="s">
        <v>96</v>
      </c>
      <c r="S7" s="68" t="s">
        <v>95</v>
      </c>
      <c r="T7" s="69" t="s">
        <v>1</v>
      </c>
      <c r="U7" s="68" t="s">
        <v>2</v>
      </c>
      <c r="V7" s="68" t="s">
        <v>95</v>
      </c>
      <c r="W7" s="69" t="s">
        <v>1</v>
      </c>
      <c r="X7" s="68" t="s">
        <v>96</v>
      </c>
      <c r="Y7" s="68" t="s">
        <v>2</v>
      </c>
      <c r="Z7" s="69" t="s">
        <v>1</v>
      </c>
      <c r="AA7" s="68" t="s">
        <v>2</v>
      </c>
      <c r="AB7" s="68" t="s">
        <v>95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3" si="0">AJ8</f>
        <v>7</v>
      </c>
      <c r="B8" s="20" t="str">
        <f>'1.Spieltag'!B8</f>
        <v>ahaupt1904</v>
      </c>
      <c r="C8" s="17" t="s">
        <v>12</v>
      </c>
      <c r="D8" s="18" t="s">
        <v>95</v>
      </c>
      <c r="E8" s="19" t="str">
        <f>IF(OR(EXACT($C$7,C8)*(EXACT($D$7,D8)))=TRUE,$AN$9,IF(($D$7-$C$7=D8-C8),$AN$8,IF(OR(EXACT($C$7&gt;$D$7,C8&gt;D8)*EXACT($C$7=$D$7,C8=D8)*EXACT($C$7&lt;$D$7,C8&lt;D8)),$AN$7,0)))</f>
        <v>2</v>
      </c>
      <c r="F8" s="17" t="s">
        <v>2</v>
      </c>
      <c r="G8" s="18" t="s">
        <v>95</v>
      </c>
      <c r="H8" s="19">
        <f>IF(OR(EXACT($F$7,F8)*(EXACT($G$7,G8)))=TRUE,$AN$9,IF(($G$7-$F$7=G8-F8),$AN$8,IF(OR(EXACT($F$7&gt;$G$7,F8&gt;G8)*EXACT($F$7=$G$7,F8=G8)*EXACT($F$7&lt;$G$7,F8&lt;G8)),$AN$7,0)))*4</f>
        <v>8</v>
      </c>
      <c r="I8" s="17" t="s">
        <v>12</v>
      </c>
      <c r="J8" s="18" t="s">
        <v>95</v>
      </c>
      <c r="K8" s="19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7" t="s">
        <v>2</v>
      </c>
      <c r="M8" s="18" t="s">
        <v>12</v>
      </c>
      <c r="N8" s="19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7" t="s">
        <v>12</v>
      </c>
      <c r="P8" s="18" t="s">
        <v>96</v>
      </c>
      <c r="Q8" s="19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7" t="s">
        <v>12</v>
      </c>
      <c r="S8" s="18" t="s">
        <v>12</v>
      </c>
      <c r="T8" s="19">
        <f>IF(OR(EXACT($R$7,R8)*(EXACT($S$7,S8)))=TRUE,$AN$9,IF(($S$7-$R$7=S8-R8),$AN$8,IF(OR(EXACT($R$7&gt;$S$7,R8&gt;S8)*EXACT($R$7=$S$7,R8=S8)*EXACT($R$7&lt;$S$7,R8&lt;S8)),$AN$7,0)))</f>
        <v>0</v>
      </c>
      <c r="U8" s="17" t="s">
        <v>12</v>
      </c>
      <c r="V8" s="18" t="s">
        <v>95</v>
      </c>
      <c r="W8" s="19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7" t="s">
        <v>95</v>
      </c>
      <c r="Y8" s="18" t="s">
        <v>95</v>
      </c>
      <c r="Z8" s="19">
        <f t="shared" ref="Z8:Z10" si="5">IF(OR(EXACT($X$7,X8)*(EXACT($Y$7,Y8)))=TRUE,$AN$9,IF(($Y$7-$X$7=Y8-X8),$AN$8,IF(OR(EXACT($X$7&gt;$Y$7,X8&gt;Y8)*EXACT($X$7=$Y$7,X8=Y8)*EXACT($X$7&lt;$Y$7,X8&lt;Y8)),$AN$7,0)))</f>
        <v>0</v>
      </c>
      <c r="AA8" s="17" t="s">
        <v>12</v>
      </c>
      <c r="AB8" s="18" t="s">
        <v>95</v>
      </c>
      <c r="AC8" s="19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7"/>
      <c r="AE8" s="25"/>
      <c r="AF8" s="19"/>
      <c r="AG8" s="20">
        <f t="shared" ref="AG8:AG23" si="7">E8+H8+K8+N8+Q8+T8+W8+Z8+AC8+AF8</f>
        <v>21</v>
      </c>
      <c r="AH8" s="21">
        <f>'6.Spieltag'!AI8</f>
        <v>103</v>
      </c>
      <c r="AI8" s="23">
        <f t="shared" ref="AI8:AI23" si="8">AG8+AH8</f>
        <v>124</v>
      </c>
      <c r="AJ8" s="24">
        <f t="shared" ref="AJ8:AJ32" si="9">RANK(AI8,$AI$8:$AI$53)</f>
        <v>7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17</v>
      </c>
      <c r="B9" s="20" t="str">
        <f>'1.Spieltag'!B9</f>
        <v>Alexander18</v>
      </c>
      <c r="C9" s="17" t="s">
        <v>2</v>
      </c>
      <c r="D9" s="18" t="s">
        <v>95</v>
      </c>
      <c r="E9" s="19" t="str">
        <f>IF(OR(EXACT($C$7,C9)*(EXACT($D$7,D9)))=TRUE,$AN$9,IF(($D$7-$C$7=D9-C9),$AN$8,IF(OR(EXACT($C$7&gt;$D$7,C9&gt;D9)*EXACT($C$7=$D$7,C9=D9)*EXACT($C$7&lt;$D$7,C9&lt;D9)),$AN$7,0)))</f>
        <v>3</v>
      </c>
      <c r="F9" s="17" t="s">
        <v>2</v>
      </c>
      <c r="G9" s="18" t="s">
        <v>95</v>
      </c>
      <c r="H9" s="19">
        <f t="shared" ref="H9:H33" si="10">IF(OR(EXACT($F$7,F9)*(EXACT($G$7,G9)))=TRUE,$AN$9,IF(($G$7-$F$7=G9-F9),$AN$8,IF(OR(EXACT($F$7&gt;$G$7,F9&gt;G9)*EXACT($F$7=$G$7,F9=G9)*EXACT($F$7&lt;$G$7,F9&lt;G9)),$AN$7,0)))*4</f>
        <v>8</v>
      </c>
      <c r="I9" s="17" t="s">
        <v>12</v>
      </c>
      <c r="J9" s="18" t="s">
        <v>12</v>
      </c>
      <c r="K9" s="19">
        <f t="shared" si="1"/>
        <v>0</v>
      </c>
      <c r="L9" s="17" t="s">
        <v>95</v>
      </c>
      <c r="M9" s="18" t="s">
        <v>2</v>
      </c>
      <c r="N9" s="19">
        <f t="shared" si="2"/>
        <v>0</v>
      </c>
      <c r="O9" s="17" t="s">
        <v>2</v>
      </c>
      <c r="P9" s="18" t="s">
        <v>95</v>
      </c>
      <c r="Q9" s="19" t="str">
        <f t="shared" si="3"/>
        <v>2</v>
      </c>
      <c r="R9" s="17" t="s">
        <v>96</v>
      </c>
      <c r="S9" s="18" t="s">
        <v>12</v>
      </c>
      <c r="T9" s="19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7" t="s">
        <v>95</v>
      </c>
      <c r="V9" s="18" t="s">
        <v>12</v>
      </c>
      <c r="W9" s="19">
        <f t="shared" si="4"/>
        <v>0</v>
      </c>
      <c r="X9" s="17" t="s">
        <v>12</v>
      </c>
      <c r="Y9" s="18" t="s">
        <v>96</v>
      </c>
      <c r="Z9" s="19">
        <f t="shared" si="5"/>
        <v>0</v>
      </c>
      <c r="AA9" s="17" t="s">
        <v>95</v>
      </c>
      <c r="AB9" s="18" t="s">
        <v>95</v>
      </c>
      <c r="AC9" s="19">
        <f t="shared" si="6"/>
        <v>0</v>
      </c>
      <c r="AD9" s="27"/>
      <c r="AE9" s="25"/>
      <c r="AF9" s="19"/>
      <c r="AG9" s="20">
        <f t="shared" si="7"/>
        <v>15</v>
      </c>
      <c r="AH9" s="21">
        <f>'6.Spieltag'!AI9</f>
        <v>93</v>
      </c>
      <c r="AI9" s="23">
        <f t="shared" si="8"/>
        <v>108</v>
      </c>
      <c r="AJ9" s="24">
        <f t="shared" si="9"/>
        <v>17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1</v>
      </c>
      <c r="B10" s="20" t="str">
        <f>'1.Spieltag'!B10</f>
        <v>atschi91</v>
      </c>
      <c r="C10" s="17" t="s">
        <v>12</v>
      </c>
      <c r="D10" s="18" t="s">
        <v>95</v>
      </c>
      <c r="E10" s="19" t="str">
        <f>IF(OR(EXACT($C$7,C10)*(EXACT($D$7,D10)))=TRUE,$AN$9,IF(($D$7-$C$7=D10-C10),$AN$8,IF(OR(EXACT($C$7&gt;$D$7,C10&gt;D10)*EXACT($C$7=$D$7,C10=D10)*EXACT($C$7&lt;$D$7,C10&lt;D10)),$AN$7,0)))</f>
        <v>2</v>
      </c>
      <c r="F10" s="17" t="s">
        <v>12</v>
      </c>
      <c r="G10" s="18" t="s">
        <v>95</v>
      </c>
      <c r="H10" s="19">
        <f t="shared" si="10"/>
        <v>12</v>
      </c>
      <c r="I10" s="17" t="s">
        <v>12</v>
      </c>
      <c r="J10" s="18" t="s">
        <v>95</v>
      </c>
      <c r="K10" s="19" t="str">
        <f t="shared" si="1"/>
        <v>3</v>
      </c>
      <c r="L10" s="17" t="s">
        <v>12</v>
      </c>
      <c r="M10" s="18" t="s">
        <v>95</v>
      </c>
      <c r="N10" s="19" t="str">
        <f t="shared" si="2"/>
        <v>2</v>
      </c>
      <c r="O10" s="17" t="s">
        <v>12</v>
      </c>
      <c r="P10" s="18" t="s">
        <v>95</v>
      </c>
      <c r="Q10" s="19" t="str">
        <f t="shared" si="3"/>
        <v>3</v>
      </c>
      <c r="R10" s="17" t="s">
        <v>95</v>
      </c>
      <c r="S10" s="18" t="s">
        <v>12</v>
      </c>
      <c r="T10" s="19" t="str">
        <f t="shared" si="11"/>
        <v>3</v>
      </c>
      <c r="U10" s="17" t="s">
        <v>12</v>
      </c>
      <c r="V10" s="18" t="s">
        <v>96</v>
      </c>
      <c r="W10" s="19" t="str">
        <f t="shared" si="4"/>
        <v>3</v>
      </c>
      <c r="X10" s="17" t="s">
        <v>12</v>
      </c>
      <c r="Y10" s="18" t="s">
        <v>95</v>
      </c>
      <c r="Z10" s="19">
        <f t="shared" si="5"/>
        <v>0</v>
      </c>
      <c r="AA10" s="17" t="s">
        <v>12</v>
      </c>
      <c r="AB10" s="18" t="s">
        <v>95</v>
      </c>
      <c r="AC10" s="19" t="str">
        <f t="shared" si="6"/>
        <v>2</v>
      </c>
      <c r="AD10" s="27"/>
      <c r="AE10" s="25"/>
      <c r="AF10" s="19"/>
      <c r="AG10" s="20">
        <f t="shared" si="7"/>
        <v>30</v>
      </c>
      <c r="AH10" s="21">
        <f>'6.Spieltag'!AI10</f>
        <v>110</v>
      </c>
      <c r="AI10" s="23">
        <f t="shared" si="8"/>
        <v>140</v>
      </c>
      <c r="AJ10" s="24">
        <f t="shared" si="9"/>
        <v>1</v>
      </c>
      <c r="AK10" s="1"/>
    </row>
    <row r="11" spans="1:40" ht="24.95" customHeight="1" thickBot="1" x14ac:dyDescent="0.25">
      <c r="A11" s="28">
        <f t="shared" si="0"/>
        <v>15</v>
      </c>
      <c r="B11" s="87" t="str">
        <f>'1.Spieltag'!B11</f>
        <v>CathaHaupt1904</v>
      </c>
      <c r="C11" s="17" t="s">
        <v>95</v>
      </c>
      <c r="D11" s="18" t="s">
        <v>96</v>
      </c>
      <c r="E11" s="19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7" t="s">
        <v>2</v>
      </c>
      <c r="G11" s="18" t="s">
        <v>95</v>
      </c>
      <c r="H11" s="19">
        <f t="shared" si="10"/>
        <v>8</v>
      </c>
      <c r="I11" s="17" t="s">
        <v>12</v>
      </c>
      <c r="J11" s="18" t="s">
        <v>12</v>
      </c>
      <c r="K11" s="19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7" t="s">
        <v>12</v>
      </c>
      <c r="M11" s="18" t="s">
        <v>96</v>
      </c>
      <c r="N11" s="19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7" t="s">
        <v>12</v>
      </c>
      <c r="P11" s="18" t="s">
        <v>95</v>
      </c>
      <c r="Q11" s="19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7" t="s">
        <v>95</v>
      </c>
      <c r="S11" s="18" t="s">
        <v>2</v>
      </c>
      <c r="T11" s="19" t="str">
        <f t="shared" si="11"/>
        <v>2</v>
      </c>
      <c r="U11" s="17" t="s">
        <v>12</v>
      </c>
      <c r="V11" s="18" t="s">
        <v>95</v>
      </c>
      <c r="W11" s="19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7" t="s">
        <v>12</v>
      </c>
      <c r="Y11" s="18" t="s">
        <v>96</v>
      </c>
      <c r="Z11" s="19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7" t="s">
        <v>95</v>
      </c>
      <c r="AB11" s="18" t="s">
        <v>95</v>
      </c>
      <c r="AC11" s="19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6"/>
      <c r="AE11" s="25"/>
      <c r="AF11" s="19"/>
      <c r="AG11" s="20">
        <f t="shared" si="7"/>
        <v>22</v>
      </c>
      <c r="AH11" s="21">
        <f>'6.Spieltag'!AI11</f>
        <v>91</v>
      </c>
      <c r="AI11" s="23">
        <f t="shared" si="8"/>
        <v>113</v>
      </c>
      <c r="AJ11" s="24">
        <f t="shared" si="9"/>
        <v>15</v>
      </c>
      <c r="AK11" s="1"/>
    </row>
    <row r="12" spans="1:40" ht="24.95" customHeight="1" thickBot="1" x14ac:dyDescent="0.25">
      <c r="A12" s="28">
        <f t="shared" si="0"/>
        <v>6</v>
      </c>
      <c r="B12" s="20" t="str">
        <f>'1.Spieltag'!B12</f>
        <v>Dickmeis04</v>
      </c>
      <c r="C12" s="17" t="s">
        <v>2</v>
      </c>
      <c r="D12" s="18" t="s">
        <v>95</v>
      </c>
      <c r="E12" s="19" t="str">
        <f t="shared" si="12"/>
        <v>3</v>
      </c>
      <c r="F12" s="17" t="s">
        <v>2</v>
      </c>
      <c r="G12" s="18" t="s">
        <v>95</v>
      </c>
      <c r="H12" s="19">
        <f t="shared" si="10"/>
        <v>8</v>
      </c>
      <c r="I12" s="17" t="s">
        <v>95</v>
      </c>
      <c r="J12" s="18" t="s">
        <v>12</v>
      </c>
      <c r="K12" s="19">
        <f t="shared" si="13"/>
        <v>0</v>
      </c>
      <c r="L12" s="17" t="s">
        <v>12</v>
      </c>
      <c r="M12" s="18" t="s">
        <v>95</v>
      </c>
      <c r="N12" s="19" t="str">
        <f t="shared" si="14"/>
        <v>2</v>
      </c>
      <c r="O12" s="17" t="s">
        <v>12</v>
      </c>
      <c r="P12" s="18" t="s">
        <v>12</v>
      </c>
      <c r="Q12" s="19">
        <f t="shared" si="15"/>
        <v>0</v>
      </c>
      <c r="R12" s="17" t="s">
        <v>2</v>
      </c>
      <c r="S12" s="18" t="s">
        <v>95</v>
      </c>
      <c r="T12" s="19">
        <f t="shared" si="11"/>
        <v>0</v>
      </c>
      <c r="U12" s="17" t="s">
        <v>2</v>
      </c>
      <c r="V12" s="18" t="s">
        <v>95</v>
      </c>
      <c r="W12" s="19" t="str">
        <f t="shared" si="16"/>
        <v>5</v>
      </c>
      <c r="X12" s="17" t="s">
        <v>12</v>
      </c>
      <c r="Y12" s="18" t="s">
        <v>95</v>
      </c>
      <c r="Z12" s="19">
        <f t="shared" si="17"/>
        <v>0</v>
      </c>
      <c r="AA12" s="17" t="s">
        <v>95</v>
      </c>
      <c r="AB12" s="18" t="s">
        <v>95</v>
      </c>
      <c r="AC12" s="19">
        <f t="shared" si="18"/>
        <v>0</v>
      </c>
      <c r="AD12" s="27"/>
      <c r="AE12" s="25"/>
      <c r="AF12" s="19"/>
      <c r="AG12" s="20">
        <f t="shared" si="7"/>
        <v>18</v>
      </c>
      <c r="AH12" s="21">
        <f>'6.Spieltag'!AI12</f>
        <v>109</v>
      </c>
      <c r="AI12" s="23">
        <f t="shared" si="8"/>
        <v>127</v>
      </c>
      <c r="AJ12" s="24">
        <f t="shared" si="9"/>
        <v>6</v>
      </c>
      <c r="AK12" s="1"/>
    </row>
    <row r="13" spans="1:40" ht="24.95" customHeight="1" thickBot="1" x14ac:dyDescent="0.25">
      <c r="A13" s="28">
        <f t="shared" si="0"/>
        <v>24</v>
      </c>
      <c r="B13" s="20" t="str">
        <f>'1.Spieltag'!B13</f>
        <v>fabian1904</v>
      </c>
      <c r="C13" s="17" t="s">
        <v>12</v>
      </c>
      <c r="D13" s="18" t="s">
        <v>96</v>
      </c>
      <c r="E13" s="19" t="str">
        <f t="shared" si="12"/>
        <v>5</v>
      </c>
      <c r="F13" s="17" t="s">
        <v>2</v>
      </c>
      <c r="G13" s="18" t="s">
        <v>95</v>
      </c>
      <c r="H13" s="19">
        <f t="shared" si="10"/>
        <v>8</v>
      </c>
      <c r="I13" s="17" t="s">
        <v>95</v>
      </c>
      <c r="J13" s="18" t="s">
        <v>12</v>
      </c>
      <c r="K13" s="19">
        <f t="shared" si="13"/>
        <v>0</v>
      </c>
      <c r="L13" s="17" t="s">
        <v>95</v>
      </c>
      <c r="M13" s="18" t="s">
        <v>95</v>
      </c>
      <c r="N13" s="19">
        <f t="shared" si="14"/>
        <v>0</v>
      </c>
      <c r="O13" s="17" t="s">
        <v>12</v>
      </c>
      <c r="P13" s="18" t="s">
        <v>96</v>
      </c>
      <c r="Q13" s="19" t="str">
        <f t="shared" si="15"/>
        <v>2</v>
      </c>
      <c r="R13" s="17" t="s">
        <v>95</v>
      </c>
      <c r="S13" s="18" t="s">
        <v>12</v>
      </c>
      <c r="T13" s="19" t="str">
        <f t="shared" si="11"/>
        <v>3</v>
      </c>
      <c r="U13" s="17" t="s">
        <v>12</v>
      </c>
      <c r="V13" s="18" t="s">
        <v>96</v>
      </c>
      <c r="W13" s="19" t="str">
        <f t="shared" si="16"/>
        <v>3</v>
      </c>
      <c r="X13" s="17" t="s">
        <v>2</v>
      </c>
      <c r="Y13" s="18" t="s">
        <v>96</v>
      </c>
      <c r="Z13" s="19">
        <f t="shared" si="17"/>
        <v>0</v>
      </c>
      <c r="AA13" s="17" t="s">
        <v>95</v>
      </c>
      <c r="AB13" s="18" t="s">
        <v>95</v>
      </c>
      <c r="AC13" s="19">
        <f t="shared" si="18"/>
        <v>0</v>
      </c>
      <c r="AD13" s="27"/>
      <c r="AE13" s="25"/>
      <c r="AF13" s="19"/>
      <c r="AG13" s="20">
        <f t="shared" si="7"/>
        <v>21</v>
      </c>
      <c r="AH13" s="21">
        <f>'6.Spieltag'!AI13</f>
        <v>75</v>
      </c>
      <c r="AI13" s="23">
        <f t="shared" si="8"/>
        <v>96</v>
      </c>
      <c r="AJ13" s="24">
        <f t="shared" si="9"/>
        <v>24</v>
      </c>
      <c r="AK13" s="1"/>
    </row>
    <row r="14" spans="1:40" ht="24.95" customHeight="1" thickBot="1" x14ac:dyDescent="0.25">
      <c r="A14" s="28">
        <f t="shared" si="0"/>
        <v>20</v>
      </c>
      <c r="B14" s="20" t="str">
        <f>'1.Spieltag'!B14</f>
        <v>FlorianS04</v>
      </c>
      <c r="C14" s="17" t="s">
        <v>95</v>
      </c>
      <c r="D14" s="18" t="s">
        <v>96</v>
      </c>
      <c r="E14" s="19" t="str">
        <f t="shared" si="12"/>
        <v>2</v>
      </c>
      <c r="F14" s="17" t="s">
        <v>12</v>
      </c>
      <c r="G14" s="18" t="s">
        <v>96</v>
      </c>
      <c r="H14" s="19">
        <f t="shared" si="10"/>
        <v>8</v>
      </c>
      <c r="I14" s="17" t="s">
        <v>95</v>
      </c>
      <c r="J14" s="18" t="s">
        <v>95</v>
      </c>
      <c r="K14" s="19">
        <f t="shared" si="13"/>
        <v>0</v>
      </c>
      <c r="L14" s="17" t="s">
        <v>12</v>
      </c>
      <c r="M14" s="18" t="s">
        <v>95</v>
      </c>
      <c r="N14" s="19" t="str">
        <f t="shared" si="14"/>
        <v>2</v>
      </c>
      <c r="O14" s="17" t="s">
        <v>95</v>
      </c>
      <c r="P14" s="18" t="s">
        <v>96</v>
      </c>
      <c r="Q14" s="19" t="str">
        <f t="shared" si="15"/>
        <v>5</v>
      </c>
      <c r="R14" s="17" t="s">
        <v>95</v>
      </c>
      <c r="S14" s="18" t="s">
        <v>12</v>
      </c>
      <c r="T14" s="19" t="str">
        <f t="shared" si="11"/>
        <v>3</v>
      </c>
      <c r="U14" s="17" t="s">
        <v>2</v>
      </c>
      <c r="V14" s="18" t="s">
        <v>12</v>
      </c>
      <c r="W14" s="19" t="str">
        <f t="shared" si="16"/>
        <v>2</v>
      </c>
      <c r="X14" s="17" t="s">
        <v>95</v>
      </c>
      <c r="Y14" s="18" t="s">
        <v>96</v>
      </c>
      <c r="Z14" s="19">
        <f t="shared" si="17"/>
        <v>0</v>
      </c>
      <c r="AA14" s="17" t="s">
        <v>96</v>
      </c>
      <c r="AB14" s="18" t="s">
        <v>96</v>
      </c>
      <c r="AC14" s="19">
        <f t="shared" si="18"/>
        <v>0</v>
      </c>
      <c r="AD14" s="27"/>
      <c r="AE14" s="25"/>
      <c r="AF14" s="19"/>
      <c r="AG14" s="20">
        <f t="shared" si="7"/>
        <v>22</v>
      </c>
      <c r="AH14" s="21">
        <f>'6.Spieltag'!AI14</f>
        <v>78</v>
      </c>
      <c r="AI14" s="23">
        <f t="shared" si="8"/>
        <v>100</v>
      </c>
      <c r="AJ14" s="24">
        <f t="shared" si="9"/>
        <v>20</v>
      </c>
      <c r="AK14" s="1"/>
    </row>
    <row r="15" spans="1:40" ht="24.95" customHeight="1" thickBot="1" x14ac:dyDescent="0.25">
      <c r="A15" s="28">
        <f t="shared" si="0"/>
        <v>2</v>
      </c>
      <c r="B15" s="20" t="str">
        <f>'1.Spieltag'!B15</f>
        <v>Franzi04</v>
      </c>
      <c r="C15" s="17" t="s">
        <v>12</v>
      </c>
      <c r="D15" s="18" t="s">
        <v>96</v>
      </c>
      <c r="E15" s="19" t="str">
        <f t="shared" si="12"/>
        <v>5</v>
      </c>
      <c r="F15" s="17" t="s">
        <v>12</v>
      </c>
      <c r="G15" s="18" t="s">
        <v>95</v>
      </c>
      <c r="H15" s="19">
        <f t="shared" si="10"/>
        <v>12</v>
      </c>
      <c r="I15" s="17" t="s">
        <v>2</v>
      </c>
      <c r="J15" s="18" t="s">
        <v>95</v>
      </c>
      <c r="K15" s="19" t="str">
        <f t="shared" si="13"/>
        <v>2</v>
      </c>
      <c r="L15" s="17" t="s">
        <v>95</v>
      </c>
      <c r="M15" s="18" t="s">
        <v>12</v>
      </c>
      <c r="N15" s="19">
        <f t="shared" si="14"/>
        <v>0</v>
      </c>
      <c r="O15" s="17" t="s">
        <v>12</v>
      </c>
      <c r="P15" s="18" t="s">
        <v>95</v>
      </c>
      <c r="Q15" s="19" t="str">
        <f t="shared" si="15"/>
        <v>3</v>
      </c>
      <c r="R15" s="17" t="s">
        <v>12</v>
      </c>
      <c r="S15" s="18" t="s">
        <v>12</v>
      </c>
      <c r="T15" s="19">
        <f t="shared" si="11"/>
        <v>0</v>
      </c>
      <c r="U15" s="17" t="s">
        <v>12</v>
      </c>
      <c r="V15" s="18" t="s">
        <v>95</v>
      </c>
      <c r="W15" s="19" t="str">
        <f t="shared" si="16"/>
        <v>2</v>
      </c>
      <c r="X15" s="17" t="s">
        <v>12</v>
      </c>
      <c r="Y15" s="18" t="s">
        <v>95</v>
      </c>
      <c r="Z15" s="19">
        <f t="shared" si="17"/>
        <v>0</v>
      </c>
      <c r="AA15" s="17" t="s">
        <v>12</v>
      </c>
      <c r="AB15" s="18" t="s">
        <v>96</v>
      </c>
      <c r="AC15" s="19" t="str">
        <f t="shared" si="18"/>
        <v>3</v>
      </c>
      <c r="AD15" s="27"/>
      <c r="AE15" s="25"/>
      <c r="AF15" s="19"/>
      <c r="AG15" s="20">
        <f t="shared" si="7"/>
        <v>27</v>
      </c>
      <c r="AH15" s="21">
        <f>'6.Spieltag'!AI15</f>
        <v>112</v>
      </c>
      <c r="AI15" s="23">
        <f t="shared" si="8"/>
        <v>139</v>
      </c>
      <c r="AJ15" s="24">
        <f t="shared" si="9"/>
        <v>2</v>
      </c>
      <c r="AK15" s="1"/>
    </row>
    <row r="16" spans="1:40" ht="24.95" customHeight="1" thickBot="1" x14ac:dyDescent="0.25">
      <c r="A16" s="28">
        <f t="shared" si="0"/>
        <v>21</v>
      </c>
      <c r="B16" s="20" t="str">
        <f>'1.Spieltag'!B16</f>
        <v>Jean-Pierre</v>
      </c>
      <c r="C16" s="17" t="s">
        <v>95</v>
      </c>
      <c r="D16" s="18" t="s">
        <v>95</v>
      </c>
      <c r="E16" s="19">
        <f t="shared" si="12"/>
        <v>0</v>
      </c>
      <c r="F16" s="17" t="s">
        <v>2</v>
      </c>
      <c r="G16" s="18" t="s">
        <v>96</v>
      </c>
      <c r="H16" s="19">
        <f t="shared" si="10"/>
        <v>8</v>
      </c>
      <c r="I16" s="17" t="s">
        <v>12</v>
      </c>
      <c r="J16" s="18" t="s">
        <v>95</v>
      </c>
      <c r="K16" s="19" t="str">
        <f t="shared" si="13"/>
        <v>3</v>
      </c>
      <c r="L16" s="17" t="s">
        <v>95</v>
      </c>
      <c r="M16" s="18" t="s">
        <v>12</v>
      </c>
      <c r="N16" s="19">
        <f t="shared" si="14"/>
        <v>0</v>
      </c>
      <c r="O16" s="17" t="s">
        <v>12</v>
      </c>
      <c r="P16" s="18" t="s">
        <v>95</v>
      </c>
      <c r="Q16" s="19" t="str">
        <f t="shared" si="15"/>
        <v>3</v>
      </c>
      <c r="R16" s="17" t="s">
        <v>12</v>
      </c>
      <c r="S16" s="18" t="s">
        <v>95</v>
      </c>
      <c r="T16" s="19">
        <f t="shared" si="11"/>
        <v>0</v>
      </c>
      <c r="U16" s="17" t="s">
        <v>95</v>
      </c>
      <c r="V16" s="18" t="s">
        <v>95</v>
      </c>
      <c r="W16" s="19">
        <f t="shared" si="16"/>
        <v>0</v>
      </c>
      <c r="X16" s="17" t="s">
        <v>12</v>
      </c>
      <c r="Y16" s="18" t="s">
        <v>95</v>
      </c>
      <c r="Z16" s="19">
        <f t="shared" si="17"/>
        <v>0</v>
      </c>
      <c r="AA16" s="17" t="s">
        <v>95</v>
      </c>
      <c r="AB16" s="18" t="s">
        <v>12</v>
      </c>
      <c r="AC16" s="19">
        <f t="shared" si="18"/>
        <v>0</v>
      </c>
      <c r="AD16" s="27"/>
      <c r="AE16" s="25"/>
      <c r="AF16" s="19"/>
      <c r="AG16" s="20">
        <f t="shared" si="7"/>
        <v>14</v>
      </c>
      <c r="AH16" s="21">
        <f>'6.Spieltag'!AI16</f>
        <v>84</v>
      </c>
      <c r="AI16" s="23">
        <f t="shared" si="8"/>
        <v>98</v>
      </c>
      <c r="AJ16" s="24">
        <f t="shared" si="9"/>
        <v>21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/>
      <c r="F17" s="17"/>
      <c r="G17" s="18"/>
      <c r="H17" s="19"/>
      <c r="I17" s="17"/>
      <c r="J17" s="18"/>
      <c r="K17" s="19"/>
      <c r="L17" s="17"/>
      <c r="M17" s="18"/>
      <c r="N17" s="19"/>
      <c r="O17" s="17"/>
      <c r="P17" s="18"/>
      <c r="Q17" s="19"/>
      <c r="R17" s="17"/>
      <c r="S17" s="18"/>
      <c r="T17" s="19"/>
      <c r="U17" s="17"/>
      <c r="V17" s="18"/>
      <c r="W17" s="19"/>
      <c r="X17" s="17"/>
      <c r="Y17" s="18"/>
      <c r="Z17" s="19"/>
      <c r="AA17" s="17"/>
      <c r="AB17" s="18"/>
      <c r="AC17" s="19"/>
      <c r="AD17" s="27"/>
      <c r="AE17" s="25"/>
      <c r="AF17" s="19"/>
      <c r="AG17" s="20">
        <f t="shared" si="7"/>
        <v>0</v>
      </c>
      <c r="AH17" s="21">
        <f>'6.Spieltag'!AI17</f>
        <v>60</v>
      </c>
      <c r="AI17" s="23">
        <f t="shared" si="8"/>
        <v>60</v>
      </c>
      <c r="AJ17" s="24">
        <f t="shared" si="9"/>
        <v>26</v>
      </c>
      <c r="AK17" s="1"/>
    </row>
    <row r="18" spans="1:37" ht="24.95" customHeight="1" thickBot="1" x14ac:dyDescent="0.25">
      <c r="A18" s="28">
        <f t="shared" si="0"/>
        <v>14</v>
      </c>
      <c r="B18" s="20" t="str">
        <f>'1.Spieltag'!B18</f>
        <v>Justin_Ignr</v>
      </c>
      <c r="C18" s="17" t="s">
        <v>95</v>
      </c>
      <c r="D18" s="18" t="s">
        <v>12</v>
      </c>
      <c r="E18" s="19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7" t="s">
        <v>12</v>
      </c>
      <c r="G18" s="18" t="s">
        <v>96</v>
      </c>
      <c r="H18" s="19">
        <f t="shared" si="10"/>
        <v>8</v>
      </c>
      <c r="I18" s="17" t="s">
        <v>12</v>
      </c>
      <c r="J18" s="18" t="s">
        <v>96</v>
      </c>
      <c r="K18" s="19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7" t="s">
        <v>95</v>
      </c>
      <c r="M18" s="18" t="s">
        <v>12</v>
      </c>
      <c r="N18" s="19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7" t="s">
        <v>95</v>
      </c>
      <c r="P18" s="18" t="s">
        <v>96</v>
      </c>
      <c r="Q18" s="19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7" t="s">
        <v>12</v>
      </c>
      <c r="S18" s="18" t="s">
        <v>12</v>
      </c>
      <c r="T18" s="19">
        <f t="shared" si="11"/>
        <v>0</v>
      </c>
      <c r="U18" s="17" t="s">
        <v>12</v>
      </c>
      <c r="V18" s="18" t="s">
        <v>95</v>
      </c>
      <c r="W18" s="19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7" t="s">
        <v>12</v>
      </c>
      <c r="Y18" s="18" t="s">
        <v>95</v>
      </c>
      <c r="Z18" s="19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7" t="s">
        <v>12</v>
      </c>
      <c r="AB18" s="18" t="s">
        <v>95</v>
      </c>
      <c r="AC18" s="19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7"/>
      <c r="AE18" s="25"/>
      <c r="AF18" s="19"/>
      <c r="AG18" s="20">
        <f t="shared" si="7"/>
        <v>19</v>
      </c>
      <c r="AH18" s="21">
        <f>'6.Spieltag'!AI18</f>
        <v>96</v>
      </c>
      <c r="AI18" s="23">
        <f t="shared" si="8"/>
        <v>115</v>
      </c>
      <c r="AJ18" s="24">
        <f t="shared" si="9"/>
        <v>14</v>
      </c>
      <c r="AK18" s="1"/>
    </row>
    <row r="19" spans="1:37" ht="24.95" customHeight="1" thickBot="1" x14ac:dyDescent="0.25">
      <c r="A19" s="28">
        <f t="shared" si="0"/>
        <v>5</v>
      </c>
      <c r="B19" s="20" t="str">
        <f>'1.Spieltag'!B19</f>
        <v>Kiki</v>
      </c>
      <c r="C19" s="17" t="s">
        <v>12</v>
      </c>
      <c r="D19" s="18" t="s">
        <v>96</v>
      </c>
      <c r="E19" s="19" t="str">
        <f t="shared" si="19"/>
        <v>5</v>
      </c>
      <c r="F19" s="17" t="s">
        <v>12</v>
      </c>
      <c r="G19" s="18" t="s">
        <v>95</v>
      </c>
      <c r="H19" s="19">
        <f t="shared" si="10"/>
        <v>12</v>
      </c>
      <c r="I19" s="17" t="s">
        <v>12</v>
      </c>
      <c r="J19" s="18" t="s">
        <v>95</v>
      </c>
      <c r="K19" s="19" t="str">
        <f t="shared" si="20"/>
        <v>3</v>
      </c>
      <c r="L19" s="17" t="s">
        <v>12</v>
      </c>
      <c r="M19" s="18" t="s">
        <v>96</v>
      </c>
      <c r="N19" s="19" t="str">
        <f t="shared" si="21"/>
        <v>5</v>
      </c>
      <c r="O19" s="17" t="s">
        <v>95</v>
      </c>
      <c r="P19" s="18" t="s">
        <v>95</v>
      </c>
      <c r="Q19" s="19">
        <f t="shared" si="22"/>
        <v>0</v>
      </c>
      <c r="R19" s="17" t="s">
        <v>96</v>
      </c>
      <c r="S19" s="18" t="s">
        <v>96</v>
      </c>
      <c r="T19" s="19">
        <f t="shared" si="11"/>
        <v>0</v>
      </c>
      <c r="U19" s="17" t="s">
        <v>2</v>
      </c>
      <c r="V19" s="18" t="s">
        <v>95</v>
      </c>
      <c r="W19" s="19" t="str">
        <f t="shared" si="23"/>
        <v>5</v>
      </c>
      <c r="X19" s="17" t="s">
        <v>96</v>
      </c>
      <c r="Y19" s="18" t="s">
        <v>95</v>
      </c>
      <c r="Z19" s="19" t="str">
        <f t="shared" si="24"/>
        <v>2</v>
      </c>
      <c r="AA19" s="17" t="s">
        <v>2</v>
      </c>
      <c r="AB19" s="18" t="s">
        <v>95</v>
      </c>
      <c r="AC19" s="19" t="str">
        <f t="shared" si="25"/>
        <v>5</v>
      </c>
      <c r="AD19" s="27"/>
      <c r="AE19" s="25"/>
      <c r="AF19" s="19"/>
      <c r="AG19" s="20">
        <f t="shared" si="7"/>
        <v>37</v>
      </c>
      <c r="AH19" s="21">
        <f>'6.Spieltag'!AI19</f>
        <v>91</v>
      </c>
      <c r="AI19" s="23">
        <f t="shared" si="8"/>
        <v>128</v>
      </c>
      <c r="AJ19" s="24">
        <f t="shared" si="9"/>
        <v>5</v>
      </c>
      <c r="AK19" s="1"/>
    </row>
    <row r="20" spans="1:37" ht="24.95" customHeight="1" thickBot="1" x14ac:dyDescent="0.25">
      <c r="A20" s="28">
        <f t="shared" si="0"/>
        <v>8</v>
      </c>
      <c r="B20" s="20" t="str">
        <f>'1.Spieltag'!B20</f>
        <v>Lola04</v>
      </c>
      <c r="C20" s="17" t="s">
        <v>2</v>
      </c>
      <c r="D20" s="18" t="s">
        <v>95</v>
      </c>
      <c r="E20" s="19" t="str">
        <f t="shared" si="19"/>
        <v>3</v>
      </c>
      <c r="F20" s="17" t="s">
        <v>12</v>
      </c>
      <c r="G20" s="18" t="s">
        <v>95</v>
      </c>
      <c r="H20" s="19">
        <f t="shared" si="10"/>
        <v>12</v>
      </c>
      <c r="I20" s="17" t="s">
        <v>12</v>
      </c>
      <c r="J20" s="18" t="s">
        <v>95</v>
      </c>
      <c r="K20" s="19" t="str">
        <f t="shared" si="20"/>
        <v>3</v>
      </c>
      <c r="L20" s="17" t="s">
        <v>12</v>
      </c>
      <c r="M20" s="18" t="s">
        <v>95</v>
      </c>
      <c r="N20" s="19" t="str">
        <f t="shared" si="21"/>
        <v>2</v>
      </c>
      <c r="O20" s="17" t="s">
        <v>12</v>
      </c>
      <c r="P20" s="18" t="s">
        <v>95</v>
      </c>
      <c r="Q20" s="19" t="str">
        <f t="shared" si="22"/>
        <v>3</v>
      </c>
      <c r="R20" s="17" t="s">
        <v>12</v>
      </c>
      <c r="S20" s="18" t="s">
        <v>12</v>
      </c>
      <c r="T20" s="19">
        <f t="shared" si="11"/>
        <v>0</v>
      </c>
      <c r="U20" s="17" t="s">
        <v>2</v>
      </c>
      <c r="V20" s="18" t="s">
        <v>95</v>
      </c>
      <c r="W20" s="19" t="str">
        <f t="shared" si="23"/>
        <v>5</v>
      </c>
      <c r="X20" s="17" t="s">
        <v>95</v>
      </c>
      <c r="Y20" s="18" t="s">
        <v>96</v>
      </c>
      <c r="Z20" s="19">
        <f t="shared" si="24"/>
        <v>0</v>
      </c>
      <c r="AA20" s="17" t="s">
        <v>95</v>
      </c>
      <c r="AB20" s="18" t="s">
        <v>12</v>
      </c>
      <c r="AC20" s="19">
        <f t="shared" si="25"/>
        <v>0</v>
      </c>
      <c r="AD20" s="27"/>
      <c r="AE20" s="25"/>
      <c r="AF20" s="19"/>
      <c r="AG20" s="20">
        <f t="shared" si="7"/>
        <v>28</v>
      </c>
      <c r="AH20" s="21">
        <f>'6.Spieltag'!AI20</f>
        <v>94</v>
      </c>
      <c r="AI20" s="23">
        <f t="shared" si="8"/>
        <v>122</v>
      </c>
      <c r="AJ20" s="24">
        <f t="shared" si="9"/>
        <v>8</v>
      </c>
      <c r="AK20" s="1"/>
    </row>
    <row r="21" spans="1:37" ht="24.95" customHeight="1" thickBot="1" x14ac:dyDescent="0.25">
      <c r="A21" s="28">
        <f t="shared" si="0"/>
        <v>11</v>
      </c>
      <c r="B21" s="20" t="str">
        <f>'1.Spieltag'!B21</f>
        <v>Master1</v>
      </c>
      <c r="C21" s="17" t="s">
        <v>2</v>
      </c>
      <c r="D21" s="18" t="s">
        <v>95</v>
      </c>
      <c r="E21" s="19" t="str">
        <f t="shared" si="19"/>
        <v>3</v>
      </c>
      <c r="F21" s="17" t="s">
        <v>2</v>
      </c>
      <c r="G21" s="18" t="s">
        <v>95</v>
      </c>
      <c r="H21" s="19">
        <f t="shared" si="10"/>
        <v>8</v>
      </c>
      <c r="I21" s="17" t="s">
        <v>12</v>
      </c>
      <c r="J21" s="18" t="s">
        <v>95</v>
      </c>
      <c r="K21" s="19" t="str">
        <f t="shared" si="20"/>
        <v>3</v>
      </c>
      <c r="L21" s="17" t="s">
        <v>95</v>
      </c>
      <c r="M21" s="18" t="s">
        <v>95</v>
      </c>
      <c r="N21" s="19">
        <f t="shared" si="21"/>
        <v>0</v>
      </c>
      <c r="O21" s="17" t="s">
        <v>12</v>
      </c>
      <c r="P21" s="18" t="s">
        <v>95</v>
      </c>
      <c r="Q21" s="19" t="str">
        <f t="shared" si="22"/>
        <v>3</v>
      </c>
      <c r="R21" s="17" t="s">
        <v>12</v>
      </c>
      <c r="S21" s="18" t="s">
        <v>2</v>
      </c>
      <c r="T21" s="19" t="str">
        <f t="shared" si="11"/>
        <v>3</v>
      </c>
      <c r="U21" s="17" t="s">
        <v>95</v>
      </c>
      <c r="V21" s="18" t="s">
        <v>95</v>
      </c>
      <c r="W21" s="19">
        <f t="shared" si="23"/>
        <v>0</v>
      </c>
      <c r="X21" s="17" t="s">
        <v>12</v>
      </c>
      <c r="Y21" s="18" t="s">
        <v>95</v>
      </c>
      <c r="Z21" s="19">
        <f t="shared" si="24"/>
        <v>0</v>
      </c>
      <c r="AA21" s="17" t="s">
        <v>12</v>
      </c>
      <c r="AB21" s="18" t="s">
        <v>96</v>
      </c>
      <c r="AC21" s="19" t="str">
        <f t="shared" si="25"/>
        <v>3</v>
      </c>
      <c r="AD21" s="27"/>
      <c r="AE21" s="25"/>
      <c r="AF21" s="19"/>
      <c r="AG21" s="20">
        <f t="shared" si="7"/>
        <v>23</v>
      </c>
      <c r="AH21" s="21">
        <f>'6.Spieltag'!AI21</f>
        <v>96</v>
      </c>
      <c r="AI21" s="23">
        <f t="shared" si="8"/>
        <v>119</v>
      </c>
      <c r="AJ21" s="24">
        <f t="shared" si="9"/>
        <v>11</v>
      </c>
      <c r="AK21" s="1"/>
    </row>
    <row r="22" spans="1:37" ht="24.95" customHeight="1" thickBot="1" x14ac:dyDescent="0.25">
      <c r="A22" s="28">
        <f t="shared" si="0"/>
        <v>8</v>
      </c>
      <c r="B22" s="20" t="str">
        <f>'1.Spieltag'!B22</f>
        <v>Mike04</v>
      </c>
      <c r="C22" s="17" t="s">
        <v>12</v>
      </c>
      <c r="D22" s="18" t="s">
        <v>96</v>
      </c>
      <c r="E22" s="19" t="str">
        <f t="shared" si="19"/>
        <v>5</v>
      </c>
      <c r="F22" s="17" t="s">
        <v>12</v>
      </c>
      <c r="G22" s="18" t="s">
        <v>96</v>
      </c>
      <c r="H22" s="19">
        <f t="shared" si="10"/>
        <v>8</v>
      </c>
      <c r="I22" s="17" t="s">
        <v>95</v>
      </c>
      <c r="J22" s="18" t="s">
        <v>96</v>
      </c>
      <c r="K22" s="19" t="str">
        <f t="shared" si="20"/>
        <v>5</v>
      </c>
      <c r="L22" s="17" t="s">
        <v>95</v>
      </c>
      <c r="M22" s="18" t="s">
        <v>95</v>
      </c>
      <c r="N22" s="19">
        <f t="shared" si="21"/>
        <v>0</v>
      </c>
      <c r="O22" s="17" t="s">
        <v>12</v>
      </c>
      <c r="P22" s="18" t="s">
        <v>96</v>
      </c>
      <c r="Q22" s="19" t="str">
        <f t="shared" si="22"/>
        <v>2</v>
      </c>
      <c r="R22" s="17" t="s">
        <v>12</v>
      </c>
      <c r="S22" s="18" t="s">
        <v>95</v>
      </c>
      <c r="T22" s="19">
        <f t="shared" si="11"/>
        <v>0</v>
      </c>
      <c r="U22" s="17" t="s">
        <v>12</v>
      </c>
      <c r="V22" s="18" t="s">
        <v>95</v>
      </c>
      <c r="W22" s="19" t="str">
        <f t="shared" si="23"/>
        <v>2</v>
      </c>
      <c r="X22" s="17" t="s">
        <v>95</v>
      </c>
      <c r="Y22" s="18" t="s">
        <v>95</v>
      </c>
      <c r="Z22" s="19">
        <f t="shared" si="24"/>
        <v>0</v>
      </c>
      <c r="AA22" s="17" t="s">
        <v>12</v>
      </c>
      <c r="AB22" s="18" t="s">
        <v>95</v>
      </c>
      <c r="AC22" s="19" t="str">
        <f t="shared" si="25"/>
        <v>2</v>
      </c>
      <c r="AD22" s="27"/>
      <c r="AE22" s="25"/>
      <c r="AF22" s="19"/>
      <c r="AG22" s="20">
        <f t="shared" si="7"/>
        <v>24</v>
      </c>
      <c r="AH22" s="21">
        <f>'6.Spieltag'!AI22</f>
        <v>98</v>
      </c>
      <c r="AI22" s="23">
        <f t="shared" si="8"/>
        <v>122</v>
      </c>
      <c r="AJ22" s="24">
        <f t="shared" si="9"/>
        <v>8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 t="s">
        <v>12</v>
      </c>
      <c r="D23" s="18" t="s">
        <v>95</v>
      </c>
      <c r="E23" s="19" t="str">
        <f t="shared" si="19"/>
        <v>2</v>
      </c>
      <c r="F23" s="17" t="s">
        <v>12</v>
      </c>
      <c r="G23" s="18" t="s">
        <v>96</v>
      </c>
      <c r="H23" s="19">
        <f t="shared" si="10"/>
        <v>8</v>
      </c>
      <c r="I23" s="17" t="s">
        <v>12</v>
      </c>
      <c r="J23" s="18" t="s">
        <v>95</v>
      </c>
      <c r="K23" s="19" t="str">
        <f t="shared" si="20"/>
        <v>3</v>
      </c>
      <c r="L23" s="17" t="s">
        <v>12</v>
      </c>
      <c r="M23" s="18" t="s">
        <v>95</v>
      </c>
      <c r="N23" s="19" t="str">
        <f t="shared" si="21"/>
        <v>2</v>
      </c>
      <c r="O23" s="17" t="s">
        <v>95</v>
      </c>
      <c r="P23" s="18" t="s">
        <v>12</v>
      </c>
      <c r="Q23" s="19">
        <f t="shared" si="22"/>
        <v>0</v>
      </c>
      <c r="R23" s="17" t="s">
        <v>12</v>
      </c>
      <c r="S23" s="18" t="s">
        <v>96</v>
      </c>
      <c r="T23" s="19">
        <f t="shared" si="11"/>
        <v>0</v>
      </c>
      <c r="U23" s="17" t="s">
        <v>12</v>
      </c>
      <c r="V23" s="18" t="s">
        <v>96</v>
      </c>
      <c r="W23" s="19" t="str">
        <f t="shared" si="23"/>
        <v>3</v>
      </c>
      <c r="X23" s="17" t="s">
        <v>95</v>
      </c>
      <c r="Y23" s="18" t="s">
        <v>2</v>
      </c>
      <c r="Z23" s="19" t="str">
        <f t="shared" si="24"/>
        <v>2</v>
      </c>
      <c r="AA23" s="17" t="s">
        <v>95</v>
      </c>
      <c r="AB23" s="18" t="s">
        <v>12</v>
      </c>
      <c r="AC23" s="19">
        <f t="shared" si="25"/>
        <v>0</v>
      </c>
      <c r="AD23" s="27"/>
      <c r="AE23" s="25"/>
      <c r="AF23" s="19"/>
      <c r="AG23" s="20">
        <f t="shared" si="7"/>
        <v>20</v>
      </c>
      <c r="AH23" s="21">
        <f>'6.Spieltag'!AI23</f>
        <v>48</v>
      </c>
      <c r="AI23" s="23">
        <f t="shared" si="8"/>
        <v>68</v>
      </c>
      <c r="AJ23" s="24">
        <f t="shared" si="9"/>
        <v>25</v>
      </c>
      <c r="AK23" s="1"/>
    </row>
    <row r="24" spans="1:37" ht="24.95" customHeight="1" thickBot="1" x14ac:dyDescent="0.25">
      <c r="A24" s="28">
        <f t="shared" ref="A24:A26" si="26">AJ24</f>
        <v>12</v>
      </c>
      <c r="B24" s="20" t="str">
        <f>'1.Spieltag'!B24</f>
        <v>Reinhold</v>
      </c>
      <c r="C24" s="17" t="s">
        <v>12</v>
      </c>
      <c r="D24" s="18" t="s">
        <v>95</v>
      </c>
      <c r="E24" s="19" t="str">
        <f t="shared" si="19"/>
        <v>2</v>
      </c>
      <c r="F24" s="17" t="s">
        <v>95</v>
      </c>
      <c r="G24" s="18" t="s">
        <v>96</v>
      </c>
      <c r="H24" s="19">
        <f t="shared" si="10"/>
        <v>20</v>
      </c>
      <c r="I24" s="17" t="s">
        <v>2</v>
      </c>
      <c r="J24" s="18" t="s">
        <v>95</v>
      </c>
      <c r="K24" s="19" t="str">
        <f t="shared" si="20"/>
        <v>2</v>
      </c>
      <c r="L24" s="17" t="s">
        <v>95</v>
      </c>
      <c r="M24" s="18" t="s">
        <v>96</v>
      </c>
      <c r="N24" s="19" t="str">
        <f t="shared" si="21"/>
        <v>2</v>
      </c>
      <c r="O24" s="17" t="s">
        <v>12</v>
      </c>
      <c r="P24" s="18" t="s">
        <v>12</v>
      </c>
      <c r="Q24" s="19">
        <f t="shared" si="22"/>
        <v>0</v>
      </c>
      <c r="R24" s="17" t="s">
        <v>12</v>
      </c>
      <c r="S24" s="18" t="s">
        <v>12</v>
      </c>
      <c r="T24" s="19">
        <f t="shared" si="11"/>
        <v>0</v>
      </c>
      <c r="U24" s="17" t="s">
        <v>12</v>
      </c>
      <c r="V24" s="18" t="s">
        <v>95</v>
      </c>
      <c r="W24" s="19" t="str">
        <f t="shared" si="23"/>
        <v>2</v>
      </c>
      <c r="X24" s="17" t="s">
        <v>2</v>
      </c>
      <c r="Y24" s="18" t="s">
        <v>95</v>
      </c>
      <c r="Z24" s="19">
        <f t="shared" si="24"/>
        <v>0</v>
      </c>
      <c r="AA24" s="17" t="s">
        <v>12</v>
      </c>
      <c r="AB24" s="18" t="s">
        <v>2</v>
      </c>
      <c r="AC24" s="19">
        <f t="shared" si="25"/>
        <v>0</v>
      </c>
      <c r="AD24" s="27"/>
      <c r="AE24" s="25"/>
      <c r="AF24" s="19"/>
      <c r="AG24" s="20">
        <f t="shared" ref="AG24:AG26" si="27">E24+H24+K24+N24+Q24+T24+W24+Z24+AC24+AF24</f>
        <v>28</v>
      </c>
      <c r="AH24" s="21">
        <f>'6.Spieltag'!AI24</f>
        <v>90</v>
      </c>
      <c r="AI24" s="23">
        <f t="shared" ref="AI24:AI26" si="28">AG24+AH24</f>
        <v>118</v>
      </c>
      <c r="AJ24" s="24">
        <f t="shared" si="9"/>
        <v>12</v>
      </c>
      <c r="AK24" s="1"/>
    </row>
    <row r="25" spans="1:37" ht="28.15" customHeight="1" thickBot="1" x14ac:dyDescent="0.25">
      <c r="A25" s="28">
        <f t="shared" si="26"/>
        <v>10</v>
      </c>
      <c r="B25" s="20" t="str">
        <f>'1.Spieltag'!B25</f>
        <v>ReneMause</v>
      </c>
      <c r="C25" s="17" t="s">
        <v>2</v>
      </c>
      <c r="D25" s="18" t="s">
        <v>96</v>
      </c>
      <c r="E25" s="19" t="str">
        <f t="shared" si="19"/>
        <v>2</v>
      </c>
      <c r="F25" s="17" t="s">
        <v>12</v>
      </c>
      <c r="G25" s="18" t="s">
        <v>96</v>
      </c>
      <c r="H25" s="19">
        <f t="shared" si="10"/>
        <v>8</v>
      </c>
      <c r="I25" s="17" t="s">
        <v>12</v>
      </c>
      <c r="J25" s="18" t="s">
        <v>96</v>
      </c>
      <c r="K25" s="19" t="str">
        <f t="shared" si="20"/>
        <v>2</v>
      </c>
      <c r="L25" s="17" t="s">
        <v>95</v>
      </c>
      <c r="M25" s="18" t="s">
        <v>95</v>
      </c>
      <c r="N25" s="19">
        <f t="shared" si="21"/>
        <v>0</v>
      </c>
      <c r="O25" s="17" t="s">
        <v>12</v>
      </c>
      <c r="P25" s="18" t="s">
        <v>95</v>
      </c>
      <c r="Q25" s="19" t="str">
        <f t="shared" si="22"/>
        <v>3</v>
      </c>
      <c r="R25" s="17" t="s">
        <v>12</v>
      </c>
      <c r="S25" s="18" t="s">
        <v>95</v>
      </c>
      <c r="T25" s="19">
        <f t="shared" si="11"/>
        <v>0</v>
      </c>
      <c r="U25" s="17" t="s">
        <v>12</v>
      </c>
      <c r="V25" s="18" t="s">
        <v>95</v>
      </c>
      <c r="W25" s="19" t="str">
        <f t="shared" si="23"/>
        <v>2</v>
      </c>
      <c r="X25" s="17" t="s">
        <v>95</v>
      </c>
      <c r="Y25" s="18" t="s">
        <v>96</v>
      </c>
      <c r="Z25" s="19">
        <f t="shared" si="24"/>
        <v>0</v>
      </c>
      <c r="AA25" s="17" t="s">
        <v>96</v>
      </c>
      <c r="AB25" s="18" t="s">
        <v>96</v>
      </c>
      <c r="AC25" s="19">
        <f t="shared" si="25"/>
        <v>0</v>
      </c>
      <c r="AD25" s="27"/>
      <c r="AE25" s="25"/>
      <c r="AF25" s="19"/>
      <c r="AG25" s="20">
        <f t="shared" si="27"/>
        <v>17</v>
      </c>
      <c r="AH25" s="21">
        <f>'6.Spieltag'!AI25</f>
        <v>103</v>
      </c>
      <c r="AI25" s="23">
        <f t="shared" si="28"/>
        <v>120</v>
      </c>
      <c r="AJ25" s="24">
        <f t="shared" si="9"/>
        <v>10</v>
      </c>
      <c r="AK25" s="1"/>
    </row>
    <row r="26" spans="1:37" ht="28.15" customHeight="1" thickBot="1" x14ac:dyDescent="0.25">
      <c r="A26" s="28">
        <f t="shared" si="26"/>
        <v>13</v>
      </c>
      <c r="B26" s="20" t="str">
        <f>'1.Spieltag'!B26</f>
        <v>Ricardo04</v>
      </c>
      <c r="C26" s="17" t="s">
        <v>12</v>
      </c>
      <c r="D26" s="18" t="s">
        <v>96</v>
      </c>
      <c r="E26" s="19" t="str">
        <f t="shared" si="19"/>
        <v>5</v>
      </c>
      <c r="F26" s="17" t="s">
        <v>2</v>
      </c>
      <c r="G26" s="18" t="s">
        <v>96</v>
      </c>
      <c r="H26" s="19">
        <f t="shared" si="10"/>
        <v>8</v>
      </c>
      <c r="I26" s="17" t="s">
        <v>95</v>
      </c>
      <c r="J26" s="18" t="s">
        <v>95</v>
      </c>
      <c r="K26" s="19">
        <f t="shared" si="20"/>
        <v>0</v>
      </c>
      <c r="L26" s="17" t="s">
        <v>12</v>
      </c>
      <c r="M26" s="18" t="s">
        <v>95</v>
      </c>
      <c r="N26" s="19" t="str">
        <f t="shared" si="21"/>
        <v>2</v>
      </c>
      <c r="O26" s="17" t="s">
        <v>12</v>
      </c>
      <c r="P26" s="18" t="s">
        <v>95</v>
      </c>
      <c r="Q26" s="19" t="str">
        <f t="shared" si="22"/>
        <v>3</v>
      </c>
      <c r="R26" s="17" t="s">
        <v>95</v>
      </c>
      <c r="S26" s="18" t="s">
        <v>12</v>
      </c>
      <c r="T26" s="19" t="str">
        <f t="shared" si="11"/>
        <v>3</v>
      </c>
      <c r="U26" s="17" t="s">
        <v>95</v>
      </c>
      <c r="V26" s="18" t="s">
        <v>12</v>
      </c>
      <c r="W26" s="19">
        <f t="shared" si="23"/>
        <v>0</v>
      </c>
      <c r="X26" s="17" t="s">
        <v>95</v>
      </c>
      <c r="Y26" s="18" t="s">
        <v>12</v>
      </c>
      <c r="Z26" s="19" t="str">
        <f t="shared" si="24"/>
        <v>2</v>
      </c>
      <c r="AA26" s="17" t="s">
        <v>95</v>
      </c>
      <c r="AB26" s="18" t="s">
        <v>12</v>
      </c>
      <c r="AC26" s="19">
        <f t="shared" si="25"/>
        <v>0</v>
      </c>
      <c r="AD26" s="27"/>
      <c r="AE26" s="25"/>
      <c r="AF26" s="19"/>
      <c r="AG26" s="20">
        <f t="shared" si="27"/>
        <v>23</v>
      </c>
      <c r="AH26" s="21">
        <f>'6.Spieltag'!AI26</f>
        <v>93</v>
      </c>
      <c r="AI26" s="23">
        <f t="shared" si="28"/>
        <v>116</v>
      </c>
      <c r="AJ26" s="24">
        <f t="shared" si="9"/>
        <v>13</v>
      </c>
      <c r="AK26" s="1"/>
    </row>
    <row r="27" spans="1:37" ht="28.15" customHeight="1" thickBot="1" x14ac:dyDescent="0.25">
      <c r="A27" s="28">
        <f t="shared" ref="A27:A33" si="29">AJ27</f>
        <v>16</v>
      </c>
      <c r="B27" s="20" t="str">
        <f>'1.Spieltag'!B27</f>
        <v>Schalt04</v>
      </c>
      <c r="C27" s="17"/>
      <c r="D27" s="18"/>
      <c r="E27" s="19"/>
      <c r="F27" s="17"/>
      <c r="G27" s="18"/>
      <c r="H27" s="19"/>
      <c r="I27" s="17" t="s">
        <v>12</v>
      </c>
      <c r="J27" s="18" t="s">
        <v>95</v>
      </c>
      <c r="K27" s="19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7" t="s">
        <v>12</v>
      </c>
      <c r="M27" s="18" t="s">
        <v>96</v>
      </c>
      <c r="N27" s="19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7" t="s">
        <v>95</v>
      </c>
      <c r="P27" s="18" t="s">
        <v>95</v>
      </c>
      <c r="Q27" s="19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7" t="s">
        <v>96</v>
      </c>
      <c r="S27" s="18" t="s">
        <v>96</v>
      </c>
      <c r="T27" s="19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7" t="s">
        <v>2</v>
      </c>
      <c r="V27" s="18" t="s">
        <v>95</v>
      </c>
      <c r="W27" s="19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7" t="s">
        <v>96</v>
      </c>
      <c r="Y27" s="18" t="s">
        <v>95</v>
      </c>
      <c r="Z27" s="19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7" t="s">
        <v>2</v>
      </c>
      <c r="AB27" s="18" t="s">
        <v>95</v>
      </c>
      <c r="AC27" s="19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7">E27+H27+K27+N27+Q27+T27+W27+Z27+AC27+AF27</f>
        <v>20</v>
      </c>
      <c r="AH27" s="21">
        <f>'6.Spieltag'!AI27</f>
        <v>90</v>
      </c>
      <c r="AI27" s="23">
        <f t="shared" ref="AI27:AI32" si="38">AG27+AH27</f>
        <v>110</v>
      </c>
      <c r="AJ27" s="24">
        <f t="shared" si="9"/>
        <v>16</v>
      </c>
      <c r="AK27" s="1"/>
    </row>
    <row r="28" spans="1:37" ht="28.15" customHeight="1" thickBot="1" x14ac:dyDescent="0.25">
      <c r="A28" s="28">
        <f t="shared" si="29"/>
        <v>22</v>
      </c>
      <c r="B28" s="20" t="str">
        <f>'1.Spieltag'!B28</f>
        <v>schmiddi04</v>
      </c>
      <c r="C28" s="17" t="s">
        <v>96</v>
      </c>
      <c r="D28" s="18" t="s">
        <v>95</v>
      </c>
      <c r="E28" s="19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7" t="s">
        <v>2</v>
      </c>
      <c r="G28" s="18" t="s">
        <v>96</v>
      </c>
      <c r="H28" s="19">
        <f t="shared" si="10"/>
        <v>8</v>
      </c>
      <c r="I28" s="17" t="s">
        <v>96</v>
      </c>
      <c r="J28" s="18" t="s">
        <v>95</v>
      </c>
      <c r="K28" s="19">
        <f t="shared" si="30"/>
        <v>0</v>
      </c>
      <c r="L28" s="17" t="s">
        <v>95</v>
      </c>
      <c r="M28" s="18" t="s">
        <v>95</v>
      </c>
      <c r="N28" s="19">
        <f t="shared" si="31"/>
        <v>0</v>
      </c>
      <c r="O28" s="17" t="s">
        <v>12</v>
      </c>
      <c r="P28" s="18" t="s">
        <v>95</v>
      </c>
      <c r="Q28" s="19" t="str">
        <f t="shared" si="32"/>
        <v>3</v>
      </c>
      <c r="R28" s="17" t="s">
        <v>12</v>
      </c>
      <c r="S28" s="18" t="s">
        <v>96</v>
      </c>
      <c r="T28" s="19">
        <f t="shared" si="33"/>
        <v>0</v>
      </c>
      <c r="U28" s="17" t="s">
        <v>95</v>
      </c>
      <c r="V28" s="18" t="s">
        <v>96</v>
      </c>
      <c r="W28" s="19" t="str">
        <f t="shared" si="34"/>
        <v>2</v>
      </c>
      <c r="X28" s="17" t="s">
        <v>95</v>
      </c>
      <c r="Y28" s="18" t="s">
        <v>96</v>
      </c>
      <c r="Z28" s="19">
        <f t="shared" si="35"/>
        <v>0</v>
      </c>
      <c r="AA28" s="17" t="s">
        <v>95</v>
      </c>
      <c r="AB28" s="18" t="s">
        <v>12</v>
      </c>
      <c r="AC28" s="19">
        <f t="shared" si="36"/>
        <v>0</v>
      </c>
      <c r="AD28" s="27"/>
      <c r="AE28" s="25"/>
      <c r="AF28" s="19"/>
      <c r="AG28" s="20">
        <f t="shared" si="37"/>
        <v>13</v>
      </c>
      <c r="AH28" s="21">
        <f>'6.Spieltag'!AI28</f>
        <v>84</v>
      </c>
      <c r="AI28" s="23">
        <f t="shared" si="38"/>
        <v>97</v>
      </c>
      <c r="AJ28" s="24">
        <f t="shared" si="9"/>
        <v>22</v>
      </c>
      <c r="AK28" s="1"/>
    </row>
    <row r="29" spans="1:37" ht="28.15" customHeight="1" thickBot="1" x14ac:dyDescent="0.25">
      <c r="A29" s="28">
        <f t="shared" si="29"/>
        <v>3</v>
      </c>
      <c r="B29" s="20" t="str">
        <f>'1.Spieltag'!B29</f>
        <v>shiny</v>
      </c>
      <c r="C29" s="17" t="s">
        <v>12</v>
      </c>
      <c r="D29" s="18" t="s">
        <v>95</v>
      </c>
      <c r="E29" s="19" t="str">
        <f t="shared" si="39"/>
        <v>2</v>
      </c>
      <c r="F29" s="17" t="s">
        <v>12</v>
      </c>
      <c r="G29" s="18" t="s">
        <v>95</v>
      </c>
      <c r="H29" s="19">
        <f t="shared" si="10"/>
        <v>12</v>
      </c>
      <c r="I29" s="17" t="s">
        <v>95</v>
      </c>
      <c r="J29" s="18" t="s">
        <v>95</v>
      </c>
      <c r="K29" s="19">
        <f t="shared" si="30"/>
        <v>0</v>
      </c>
      <c r="L29" s="17" t="s">
        <v>95</v>
      </c>
      <c r="M29" s="18" t="s">
        <v>95</v>
      </c>
      <c r="N29" s="19">
        <f t="shared" si="31"/>
        <v>0</v>
      </c>
      <c r="O29" s="17" t="s">
        <v>12</v>
      </c>
      <c r="P29" s="18" t="s">
        <v>95</v>
      </c>
      <c r="Q29" s="19" t="str">
        <f t="shared" si="32"/>
        <v>3</v>
      </c>
      <c r="R29" s="17" t="s">
        <v>12</v>
      </c>
      <c r="S29" s="18" t="s">
        <v>95</v>
      </c>
      <c r="T29" s="19">
        <f t="shared" si="33"/>
        <v>0</v>
      </c>
      <c r="U29" s="17" t="s">
        <v>12</v>
      </c>
      <c r="V29" s="18" t="s">
        <v>95</v>
      </c>
      <c r="W29" s="19" t="str">
        <f t="shared" si="34"/>
        <v>2</v>
      </c>
      <c r="X29" s="17" t="s">
        <v>95</v>
      </c>
      <c r="Y29" s="18" t="s">
        <v>95</v>
      </c>
      <c r="Z29" s="19">
        <f t="shared" si="35"/>
        <v>0</v>
      </c>
      <c r="AA29" s="17" t="s">
        <v>95</v>
      </c>
      <c r="AB29" s="18" t="s">
        <v>95</v>
      </c>
      <c r="AC29" s="19">
        <f t="shared" si="36"/>
        <v>0</v>
      </c>
      <c r="AD29" s="27"/>
      <c r="AE29" s="25"/>
      <c r="AF29" s="19"/>
      <c r="AG29" s="20">
        <f t="shared" si="37"/>
        <v>19</v>
      </c>
      <c r="AH29" s="21">
        <f>'6.Spieltag'!AI29</f>
        <v>117</v>
      </c>
      <c r="AI29" s="23">
        <f t="shared" si="38"/>
        <v>136</v>
      </c>
      <c r="AJ29" s="24">
        <f t="shared" si="9"/>
        <v>3</v>
      </c>
      <c r="AK29" s="1"/>
    </row>
    <row r="30" spans="1:37" ht="28.15" customHeight="1" thickBot="1" x14ac:dyDescent="0.25">
      <c r="A30" s="28">
        <f t="shared" si="29"/>
        <v>19</v>
      </c>
      <c r="B30" s="20" t="str">
        <f>'1.Spieltag'!B30</f>
        <v>Silfa04</v>
      </c>
      <c r="C30" s="17" t="s">
        <v>95</v>
      </c>
      <c r="D30" s="18" t="s">
        <v>96</v>
      </c>
      <c r="E30" s="19" t="str">
        <f t="shared" si="39"/>
        <v>2</v>
      </c>
      <c r="F30" s="17" t="s">
        <v>2</v>
      </c>
      <c r="G30" s="18" t="s">
        <v>95</v>
      </c>
      <c r="H30" s="19">
        <f t="shared" si="10"/>
        <v>8</v>
      </c>
      <c r="I30" s="17" t="s">
        <v>95</v>
      </c>
      <c r="J30" s="18" t="s">
        <v>12</v>
      </c>
      <c r="K30" s="19">
        <f t="shared" si="30"/>
        <v>0</v>
      </c>
      <c r="L30" s="17" t="s">
        <v>12</v>
      </c>
      <c r="M30" s="18" t="s">
        <v>96</v>
      </c>
      <c r="N30" s="19" t="str">
        <f t="shared" si="31"/>
        <v>5</v>
      </c>
      <c r="O30" s="17" t="s">
        <v>12</v>
      </c>
      <c r="P30" s="18" t="s">
        <v>12</v>
      </c>
      <c r="Q30" s="19">
        <f t="shared" si="32"/>
        <v>0</v>
      </c>
      <c r="R30" s="17" t="s">
        <v>2</v>
      </c>
      <c r="S30" s="18" t="s">
        <v>96</v>
      </c>
      <c r="T30" s="19">
        <f t="shared" si="33"/>
        <v>0</v>
      </c>
      <c r="U30" s="17" t="s">
        <v>96</v>
      </c>
      <c r="V30" s="18" t="s">
        <v>95</v>
      </c>
      <c r="W30" s="19">
        <f t="shared" si="34"/>
        <v>0</v>
      </c>
      <c r="X30" s="17" t="s">
        <v>12</v>
      </c>
      <c r="Y30" s="18" t="s">
        <v>96</v>
      </c>
      <c r="Z30" s="19">
        <f t="shared" si="35"/>
        <v>0</v>
      </c>
      <c r="AA30" s="17" t="s">
        <v>96</v>
      </c>
      <c r="AB30" s="18" t="s">
        <v>2</v>
      </c>
      <c r="AC30" s="19">
        <f t="shared" si="36"/>
        <v>0</v>
      </c>
      <c r="AD30" s="27"/>
      <c r="AE30" s="25"/>
      <c r="AF30" s="19"/>
      <c r="AG30" s="20">
        <f t="shared" si="37"/>
        <v>15</v>
      </c>
      <c r="AH30" s="21">
        <f>'6.Spieltag'!AI30</f>
        <v>88</v>
      </c>
      <c r="AI30" s="23">
        <f t="shared" si="38"/>
        <v>103</v>
      </c>
      <c r="AJ30" s="24">
        <f t="shared" si="9"/>
        <v>19</v>
      </c>
      <c r="AK30" s="1"/>
    </row>
    <row r="31" spans="1:37" ht="28.15" customHeight="1" thickBot="1" x14ac:dyDescent="0.25">
      <c r="A31" s="28">
        <f t="shared" si="29"/>
        <v>4</v>
      </c>
      <c r="B31" s="20" t="str">
        <f>'1.Spieltag'!B31</f>
        <v>Tanja04</v>
      </c>
      <c r="C31" s="17" t="s">
        <v>12</v>
      </c>
      <c r="D31" s="18" t="s">
        <v>96</v>
      </c>
      <c r="E31" s="19" t="str">
        <f t="shared" si="39"/>
        <v>5</v>
      </c>
      <c r="F31" s="17" t="s">
        <v>12</v>
      </c>
      <c r="G31" s="18" t="s">
        <v>95</v>
      </c>
      <c r="H31" s="19">
        <f t="shared" si="10"/>
        <v>12</v>
      </c>
      <c r="I31" s="17" t="s">
        <v>95</v>
      </c>
      <c r="J31" s="18" t="s">
        <v>95</v>
      </c>
      <c r="K31" s="19">
        <f t="shared" si="30"/>
        <v>0</v>
      </c>
      <c r="L31" s="17" t="s">
        <v>12</v>
      </c>
      <c r="M31" s="18" t="s">
        <v>95</v>
      </c>
      <c r="N31" s="19" t="str">
        <f t="shared" si="31"/>
        <v>2</v>
      </c>
      <c r="O31" s="17" t="s">
        <v>12</v>
      </c>
      <c r="P31" s="18" t="s">
        <v>96</v>
      </c>
      <c r="Q31" s="19" t="str">
        <f t="shared" si="32"/>
        <v>2</v>
      </c>
      <c r="R31" s="17" t="s">
        <v>95</v>
      </c>
      <c r="S31" s="18" t="s">
        <v>95</v>
      </c>
      <c r="T31" s="19">
        <f t="shared" si="33"/>
        <v>0</v>
      </c>
      <c r="U31" s="17" t="s">
        <v>12</v>
      </c>
      <c r="V31" s="18" t="s">
        <v>95</v>
      </c>
      <c r="W31" s="19" t="str">
        <f t="shared" si="34"/>
        <v>2</v>
      </c>
      <c r="X31" s="17" t="s">
        <v>95</v>
      </c>
      <c r="Y31" s="18" t="s">
        <v>12</v>
      </c>
      <c r="Z31" s="19" t="str">
        <f t="shared" si="35"/>
        <v>2</v>
      </c>
      <c r="AA31" s="17" t="s">
        <v>96</v>
      </c>
      <c r="AB31" s="18" t="s">
        <v>95</v>
      </c>
      <c r="AC31" s="19">
        <f t="shared" si="36"/>
        <v>0</v>
      </c>
      <c r="AD31" s="27"/>
      <c r="AE31" s="25"/>
      <c r="AF31" s="19"/>
      <c r="AG31" s="20">
        <f t="shared" si="37"/>
        <v>25</v>
      </c>
      <c r="AH31" s="21">
        <f>'6.Spieltag'!AI31</f>
        <v>109</v>
      </c>
      <c r="AI31" s="23">
        <f t="shared" si="38"/>
        <v>134</v>
      </c>
      <c r="AJ31" s="24">
        <f t="shared" si="9"/>
        <v>4</v>
      </c>
      <c r="AK31" s="1"/>
    </row>
    <row r="32" spans="1:37" ht="28.15" customHeight="1" thickBot="1" x14ac:dyDescent="0.25">
      <c r="A32" s="28">
        <f t="shared" si="29"/>
        <v>18</v>
      </c>
      <c r="B32" s="20" t="str">
        <f>'1.Spieltag'!B32</f>
        <v>Th. Bülles</v>
      </c>
      <c r="C32" s="17" t="s">
        <v>95</v>
      </c>
      <c r="D32" s="18" t="s">
        <v>96</v>
      </c>
      <c r="E32" s="19" t="str">
        <f t="shared" si="39"/>
        <v>2</v>
      </c>
      <c r="F32" s="17" t="s">
        <v>12</v>
      </c>
      <c r="G32" s="18" t="s">
        <v>96</v>
      </c>
      <c r="H32" s="19">
        <f t="shared" si="10"/>
        <v>8</v>
      </c>
      <c r="I32" s="17" t="s">
        <v>12</v>
      </c>
      <c r="J32" s="18" t="s">
        <v>95</v>
      </c>
      <c r="K32" s="19" t="str">
        <f t="shared" si="30"/>
        <v>3</v>
      </c>
      <c r="L32" s="17" t="s">
        <v>12</v>
      </c>
      <c r="M32" s="18" t="s">
        <v>95</v>
      </c>
      <c r="N32" s="19" t="str">
        <f t="shared" si="31"/>
        <v>2</v>
      </c>
      <c r="O32" s="17" t="s">
        <v>12</v>
      </c>
      <c r="P32" s="18" t="s">
        <v>95</v>
      </c>
      <c r="Q32" s="19" t="str">
        <f t="shared" si="32"/>
        <v>3</v>
      </c>
      <c r="R32" s="17" t="s">
        <v>95</v>
      </c>
      <c r="S32" s="18" t="s">
        <v>95</v>
      </c>
      <c r="T32" s="19">
        <f t="shared" si="33"/>
        <v>0</v>
      </c>
      <c r="U32" s="17" t="s">
        <v>12</v>
      </c>
      <c r="V32" s="18" t="s">
        <v>96</v>
      </c>
      <c r="W32" s="19" t="str">
        <f t="shared" si="34"/>
        <v>3</v>
      </c>
      <c r="X32" s="17" t="s">
        <v>12</v>
      </c>
      <c r="Y32" s="18" t="s">
        <v>95</v>
      </c>
      <c r="Z32" s="19">
        <f t="shared" si="35"/>
        <v>0</v>
      </c>
      <c r="AA32" s="17" t="s">
        <v>95</v>
      </c>
      <c r="AB32" s="18" t="s">
        <v>96</v>
      </c>
      <c r="AC32" s="19" t="str">
        <f t="shared" si="36"/>
        <v>2</v>
      </c>
      <c r="AD32" s="27"/>
      <c r="AE32" s="25"/>
      <c r="AF32" s="19"/>
      <c r="AG32" s="20">
        <f t="shared" si="37"/>
        <v>23</v>
      </c>
      <c r="AH32" s="21">
        <f>'6.Spieltag'!AI32</f>
        <v>84</v>
      </c>
      <c r="AI32" s="23">
        <f t="shared" si="38"/>
        <v>107</v>
      </c>
      <c r="AJ32" s="24">
        <f t="shared" si="9"/>
        <v>18</v>
      </c>
      <c r="AK32" s="1"/>
    </row>
    <row r="33" spans="1:37" ht="28.15" customHeight="1" thickBot="1" x14ac:dyDescent="0.25">
      <c r="A33" s="28">
        <f t="shared" si="29"/>
        <v>22</v>
      </c>
      <c r="B33" s="20" t="str">
        <f>'1.Spieltag'!B33</f>
        <v>UltraGE</v>
      </c>
      <c r="C33" s="17" t="s">
        <v>2</v>
      </c>
      <c r="D33" s="18" t="s">
        <v>95</v>
      </c>
      <c r="E33" s="19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7" t="s">
        <v>12</v>
      </c>
      <c r="G33" s="18" t="s">
        <v>96</v>
      </c>
      <c r="H33" s="19">
        <f t="shared" si="10"/>
        <v>8</v>
      </c>
      <c r="I33" s="17" t="s">
        <v>12</v>
      </c>
      <c r="J33" s="18" t="s">
        <v>95</v>
      </c>
      <c r="K33" s="19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7" t="s">
        <v>95</v>
      </c>
      <c r="M33" s="18" t="s">
        <v>12</v>
      </c>
      <c r="N33" s="19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7" t="s">
        <v>12</v>
      </c>
      <c r="P33" s="18" t="s">
        <v>96</v>
      </c>
      <c r="Q33" s="19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7" t="s">
        <v>95</v>
      </c>
      <c r="S33" s="18" t="s">
        <v>2</v>
      </c>
      <c r="T33" s="19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7" t="s">
        <v>12</v>
      </c>
      <c r="V33" s="18" t="s">
        <v>12</v>
      </c>
      <c r="W33" s="19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7" t="s">
        <v>12</v>
      </c>
      <c r="Y33" s="18" t="s">
        <v>95</v>
      </c>
      <c r="Z33" s="19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7" t="s">
        <v>95</v>
      </c>
      <c r="AB33" s="18" t="s">
        <v>12</v>
      </c>
      <c r="AC33" s="19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48">E33+H33+K33+N33+Q33+T33+W33+Z33+AC33+AF33</f>
        <v>18</v>
      </c>
      <c r="AH33" s="21">
        <f>'6.Spieltag'!AI33</f>
        <v>79</v>
      </c>
      <c r="AI33" s="23">
        <f t="shared" ref="AI33" si="49">AG33+AH33</f>
        <v>97</v>
      </c>
      <c r="AJ33" s="24">
        <f t="shared" ref="AJ33" si="5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4:AN53"/>
  <sheetViews>
    <sheetView tabSelected="1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6"/>
      <c r="C4" s="16" t="s">
        <v>57</v>
      </c>
      <c r="F4" s="16" t="s">
        <v>65</v>
      </c>
      <c r="I4" s="16" t="s">
        <v>92</v>
      </c>
      <c r="L4" s="16" t="s">
        <v>60</v>
      </c>
      <c r="O4" s="16" t="s">
        <v>56</v>
      </c>
      <c r="R4" s="16" t="s">
        <v>93</v>
      </c>
      <c r="U4" s="16" t="s">
        <v>62</v>
      </c>
      <c r="X4" s="16" t="s">
        <v>63</v>
      </c>
      <c r="AA4" s="16" t="s">
        <v>94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64</v>
      </c>
      <c r="F6" s="16" t="s">
        <v>58</v>
      </c>
      <c r="I6" s="16" t="s">
        <v>68</v>
      </c>
      <c r="L6" s="16" t="s">
        <v>91</v>
      </c>
      <c r="O6" s="16" t="s">
        <v>67</v>
      </c>
      <c r="R6" s="16" t="s">
        <v>59</v>
      </c>
      <c r="U6" s="16" t="s">
        <v>66</v>
      </c>
      <c r="X6" s="16" t="s">
        <v>61</v>
      </c>
      <c r="AA6" s="16" t="s">
        <v>11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 t="s">
        <v>12</v>
      </c>
      <c r="D7" s="68" t="s">
        <v>2</v>
      </c>
      <c r="E7" s="69" t="s">
        <v>1</v>
      </c>
      <c r="F7" s="68" t="s">
        <v>95</v>
      </c>
      <c r="G7" s="68" t="s">
        <v>12</v>
      </c>
      <c r="H7" s="69" t="s">
        <v>1</v>
      </c>
      <c r="I7" s="68" t="s">
        <v>95</v>
      </c>
      <c r="J7" s="68" t="s">
        <v>95</v>
      </c>
      <c r="K7" s="69">
        <v>1</v>
      </c>
      <c r="L7" s="68" t="s">
        <v>2</v>
      </c>
      <c r="M7" s="68" t="s">
        <v>12</v>
      </c>
      <c r="N7" s="69" t="s">
        <v>1</v>
      </c>
      <c r="O7" s="68" t="s">
        <v>12</v>
      </c>
      <c r="P7" s="68" t="s">
        <v>95</v>
      </c>
      <c r="Q7" s="69" t="s">
        <v>1</v>
      </c>
      <c r="R7" s="68" t="s">
        <v>2</v>
      </c>
      <c r="S7" s="68" t="s">
        <v>2</v>
      </c>
      <c r="T7" s="69" t="s">
        <v>1</v>
      </c>
      <c r="U7" s="68" t="s">
        <v>96</v>
      </c>
      <c r="V7" s="68" t="s">
        <v>97</v>
      </c>
      <c r="W7" s="69" t="s">
        <v>1</v>
      </c>
      <c r="X7" s="68" t="s">
        <v>12</v>
      </c>
      <c r="Y7" s="68" t="s">
        <v>12</v>
      </c>
      <c r="Z7" s="69" t="s">
        <v>1</v>
      </c>
      <c r="AA7" s="68" t="s">
        <v>95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v>1</v>
      </c>
      <c r="B8" s="20" t="s">
        <v>83</v>
      </c>
      <c r="C8" s="17" t="s">
        <v>12</v>
      </c>
      <c r="D8" s="18" t="s">
        <v>95</v>
      </c>
      <c r="E8" s="19">
        <v>0</v>
      </c>
      <c r="F8" s="17" t="s">
        <v>95</v>
      </c>
      <c r="G8" s="18" t="s">
        <v>12</v>
      </c>
      <c r="H8" s="19" t="s">
        <v>13</v>
      </c>
      <c r="I8" s="17" t="s">
        <v>12</v>
      </c>
      <c r="J8" s="18" t="s">
        <v>95</v>
      </c>
      <c r="K8" s="19">
        <v>0</v>
      </c>
      <c r="L8" s="17" t="s">
        <v>12</v>
      </c>
      <c r="M8" s="18" t="s">
        <v>95</v>
      </c>
      <c r="N8" s="19" t="s">
        <v>2</v>
      </c>
      <c r="O8" s="17" t="s">
        <v>12</v>
      </c>
      <c r="P8" s="18" t="s">
        <v>95</v>
      </c>
      <c r="Q8" s="19" t="s">
        <v>13</v>
      </c>
      <c r="R8" s="17" t="s">
        <v>95</v>
      </c>
      <c r="S8" s="18" t="s">
        <v>12</v>
      </c>
      <c r="T8" s="19">
        <v>0</v>
      </c>
      <c r="U8" s="17" t="s">
        <v>95</v>
      </c>
      <c r="V8" s="18" t="s">
        <v>12</v>
      </c>
      <c r="W8" s="19" t="s">
        <v>12</v>
      </c>
      <c r="X8" s="17" t="s">
        <v>12</v>
      </c>
      <c r="Y8" s="18" t="s">
        <v>95</v>
      </c>
      <c r="Z8" s="19">
        <v>0</v>
      </c>
      <c r="AA8" s="17" t="s">
        <v>95</v>
      </c>
      <c r="AB8" s="18" t="s">
        <v>12</v>
      </c>
      <c r="AC8" s="19">
        <v>20</v>
      </c>
      <c r="AD8" s="27"/>
      <c r="AE8" s="25"/>
      <c r="AF8" s="19"/>
      <c r="AG8" s="20">
        <v>35</v>
      </c>
      <c r="AH8" s="21">
        <v>140</v>
      </c>
      <c r="AI8" s="23">
        <v>175</v>
      </c>
      <c r="AJ8" s="24"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v>2</v>
      </c>
      <c r="B9" s="20" t="s">
        <v>103</v>
      </c>
      <c r="C9" s="17" t="s">
        <v>95</v>
      </c>
      <c r="D9" s="18" t="s">
        <v>96</v>
      </c>
      <c r="E9" s="19">
        <v>0</v>
      </c>
      <c r="F9" s="17" t="s">
        <v>95</v>
      </c>
      <c r="G9" s="18" t="s">
        <v>95</v>
      </c>
      <c r="H9" s="19">
        <v>0</v>
      </c>
      <c r="I9" s="17" t="s">
        <v>96</v>
      </c>
      <c r="J9" s="18" t="s">
        <v>96</v>
      </c>
      <c r="K9" s="19" t="s">
        <v>2</v>
      </c>
      <c r="L9" s="17" t="s">
        <v>12</v>
      </c>
      <c r="M9" s="18" t="s">
        <v>95</v>
      </c>
      <c r="N9" s="19" t="s">
        <v>2</v>
      </c>
      <c r="O9" s="17" t="s">
        <v>12</v>
      </c>
      <c r="P9" s="18" t="s">
        <v>96</v>
      </c>
      <c r="Q9" s="19" t="s">
        <v>12</v>
      </c>
      <c r="R9" s="17" t="s">
        <v>12</v>
      </c>
      <c r="S9" s="18" t="s">
        <v>96</v>
      </c>
      <c r="T9" s="19">
        <v>0</v>
      </c>
      <c r="U9" s="17" t="s">
        <v>95</v>
      </c>
      <c r="V9" s="18" t="s">
        <v>2</v>
      </c>
      <c r="W9" s="19" t="s">
        <v>12</v>
      </c>
      <c r="X9" s="17" t="s">
        <v>95</v>
      </c>
      <c r="Y9" s="18" t="s">
        <v>96</v>
      </c>
      <c r="Z9" s="19">
        <v>0</v>
      </c>
      <c r="AA9" s="17" t="s">
        <v>95</v>
      </c>
      <c r="AB9" s="18" t="s">
        <v>12</v>
      </c>
      <c r="AC9" s="19">
        <v>20</v>
      </c>
      <c r="AD9" s="27"/>
      <c r="AE9" s="25"/>
      <c r="AF9" s="19"/>
      <c r="AG9" s="20">
        <v>30</v>
      </c>
      <c r="AH9" s="21">
        <v>128</v>
      </c>
      <c r="AI9" s="23">
        <v>158</v>
      </c>
      <c r="AJ9" s="24"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v>3</v>
      </c>
      <c r="B10" s="20" t="s">
        <v>79</v>
      </c>
      <c r="C10" s="17" t="s">
        <v>12</v>
      </c>
      <c r="D10" s="18" t="s">
        <v>95</v>
      </c>
      <c r="E10" s="19">
        <v>0</v>
      </c>
      <c r="F10" s="17" t="s">
        <v>95</v>
      </c>
      <c r="G10" s="18" t="s">
        <v>12</v>
      </c>
      <c r="H10" s="19" t="s">
        <v>13</v>
      </c>
      <c r="I10" s="17" t="s">
        <v>95</v>
      </c>
      <c r="J10" s="18" t="s">
        <v>12</v>
      </c>
      <c r="K10" s="19">
        <v>0</v>
      </c>
      <c r="L10" s="17" t="s">
        <v>12</v>
      </c>
      <c r="M10" s="18" t="s">
        <v>95</v>
      </c>
      <c r="N10" s="19" t="s">
        <v>2</v>
      </c>
      <c r="O10" s="17" t="s">
        <v>95</v>
      </c>
      <c r="P10" s="18" t="s">
        <v>12</v>
      </c>
      <c r="Q10" s="19">
        <v>0</v>
      </c>
      <c r="R10" s="17" t="s">
        <v>96</v>
      </c>
      <c r="S10" s="18" t="s">
        <v>95</v>
      </c>
      <c r="T10" s="19">
        <v>0</v>
      </c>
      <c r="U10" s="17" t="s">
        <v>95</v>
      </c>
      <c r="V10" s="18" t="s">
        <v>12</v>
      </c>
      <c r="W10" s="19" t="s">
        <v>12</v>
      </c>
      <c r="X10" s="17" t="s">
        <v>95</v>
      </c>
      <c r="Y10" s="18" t="s">
        <v>12</v>
      </c>
      <c r="Z10" s="19">
        <v>0</v>
      </c>
      <c r="AA10" s="17" t="s">
        <v>96</v>
      </c>
      <c r="AB10" s="18" t="s">
        <v>12</v>
      </c>
      <c r="AC10" s="19">
        <v>8</v>
      </c>
      <c r="AD10" s="27"/>
      <c r="AE10" s="25"/>
      <c r="AF10" s="19"/>
      <c r="AG10" s="20">
        <v>18</v>
      </c>
      <c r="AH10" s="21">
        <v>139</v>
      </c>
      <c r="AI10" s="23">
        <v>157</v>
      </c>
      <c r="AJ10" s="24">
        <v>3</v>
      </c>
      <c r="AK10" s="1"/>
    </row>
    <row r="11" spans="1:40" ht="24.95" customHeight="1" thickBot="1" x14ac:dyDescent="0.25">
      <c r="A11" s="28">
        <v>3</v>
      </c>
      <c r="B11" s="20" t="s">
        <v>75</v>
      </c>
      <c r="C11" s="17" t="s">
        <v>12</v>
      </c>
      <c r="D11" s="18" t="s">
        <v>95</v>
      </c>
      <c r="E11" s="19">
        <v>0</v>
      </c>
      <c r="F11" s="17" t="s">
        <v>12</v>
      </c>
      <c r="G11" s="18" t="s">
        <v>95</v>
      </c>
      <c r="H11" s="19">
        <v>0</v>
      </c>
      <c r="I11" s="17" t="s">
        <v>12</v>
      </c>
      <c r="J11" s="18" t="s">
        <v>95</v>
      </c>
      <c r="K11" s="19">
        <v>0</v>
      </c>
      <c r="L11" s="17" t="s">
        <v>12</v>
      </c>
      <c r="M11" s="18" t="s">
        <v>96</v>
      </c>
      <c r="N11" s="19" t="s">
        <v>12</v>
      </c>
      <c r="O11" s="17" t="s">
        <v>12</v>
      </c>
      <c r="P11" s="18" t="s">
        <v>96</v>
      </c>
      <c r="Q11" s="19" t="s">
        <v>12</v>
      </c>
      <c r="R11" s="17" t="s">
        <v>95</v>
      </c>
      <c r="S11" s="18" t="s">
        <v>95</v>
      </c>
      <c r="T11" s="19" t="s">
        <v>2</v>
      </c>
      <c r="U11" s="17" t="s">
        <v>95</v>
      </c>
      <c r="V11" s="18" t="s">
        <v>12</v>
      </c>
      <c r="W11" s="19" t="s">
        <v>12</v>
      </c>
      <c r="X11" s="17" t="s">
        <v>95</v>
      </c>
      <c r="Y11" s="18" t="s">
        <v>12</v>
      </c>
      <c r="Z11" s="19">
        <v>0</v>
      </c>
      <c r="AA11" s="17" t="s">
        <v>96</v>
      </c>
      <c r="AB11" s="18" t="s">
        <v>95</v>
      </c>
      <c r="AC11" s="19">
        <v>12</v>
      </c>
      <c r="AD11" s="27"/>
      <c r="AE11" s="25"/>
      <c r="AF11" s="19"/>
      <c r="AG11" s="20">
        <v>21</v>
      </c>
      <c r="AH11" s="21">
        <v>136</v>
      </c>
      <c r="AI11" s="23">
        <v>157</v>
      </c>
      <c r="AJ11" s="24">
        <v>3</v>
      </c>
      <c r="AK11" s="1"/>
    </row>
    <row r="12" spans="1:40" ht="24.95" customHeight="1" thickBot="1" x14ac:dyDescent="0.25">
      <c r="A12" s="28">
        <v>5</v>
      </c>
      <c r="B12" s="20" t="s">
        <v>105</v>
      </c>
      <c r="C12" s="17" t="s">
        <v>12</v>
      </c>
      <c r="D12" s="18" t="s">
        <v>95</v>
      </c>
      <c r="E12" s="19">
        <v>0</v>
      </c>
      <c r="F12" s="17" t="s">
        <v>95</v>
      </c>
      <c r="G12" s="18" t="s">
        <v>12</v>
      </c>
      <c r="H12" s="19" t="s">
        <v>13</v>
      </c>
      <c r="I12" s="17" t="s">
        <v>12</v>
      </c>
      <c r="J12" s="18" t="s">
        <v>95</v>
      </c>
      <c r="K12" s="19">
        <v>0</v>
      </c>
      <c r="L12" s="17" t="s">
        <v>2</v>
      </c>
      <c r="M12" s="18" t="s">
        <v>12</v>
      </c>
      <c r="N12" s="19" t="s">
        <v>13</v>
      </c>
      <c r="O12" s="17" t="s">
        <v>12</v>
      </c>
      <c r="P12" s="18" t="s">
        <v>12</v>
      </c>
      <c r="Q12" s="19">
        <v>0</v>
      </c>
      <c r="R12" s="17" t="s">
        <v>95</v>
      </c>
      <c r="S12" s="18" t="s">
        <v>12</v>
      </c>
      <c r="T12" s="19">
        <v>0</v>
      </c>
      <c r="U12" s="17" t="s">
        <v>12</v>
      </c>
      <c r="V12" s="18" t="s">
        <v>2</v>
      </c>
      <c r="W12" s="19" t="s">
        <v>12</v>
      </c>
      <c r="X12" s="17" t="s">
        <v>95</v>
      </c>
      <c r="Y12" s="18" t="s">
        <v>12</v>
      </c>
      <c r="Z12" s="19">
        <v>0</v>
      </c>
      <c r="AA12" s="17" t="s">
        <v>95</v>
      </c>
      <c r="AB12" s="18" t="s">
        <v>12</v>
      </c>
      <c r="AC12" s="19">
        <v>20</v>
      </c>
      <c r="AD12" s="27"/>
      <c r="AE12" s="25"/>
      <c r="AF12" s="19"/>
      <c r="AG12" s="20">
        <v>32</v>
      </c>
      <c r="AH12" s="21">
        <v>124</v>
      </c>
      <c r="AI12" s="23">
        <v>156</v>
      </c>
      <c r="AJ12" s="24">
        <v>5</v>
      </c>
      <c r="AK12" s="1"/>
    </row>
    <row r="13" spans="1:40" ht="24.95" customHeight="1" thickBot="1" x14ac:dyDescent="0.25">
      <c r="A13" s="28">
        <v>5</v>
      </c>
      <c r="B13" s="20" t="s">
        <v>84</v>
      </c>
      <c r="C13" s="17" t="s">
        <v>2</v>
      </c>
      <c r="D13" s="18" t="s">
        <v>95</v>
      </c>
      <c r="E13" s="19">
        <v>0</v>
      </c>
      <c r="F13" s="17" t="s">
        <v>95</v>
      </c>
      <c r="G13" s="18" t="s">
        <v>2</v>
      </c>
      <c r="H13" s="19" t="s">
        <v>12</v>
      </c>
      <c r="I13" s="17" t="s">
        <v>95</v>
      </c>
      <c r="J13" s="18" t="s">
        <v>95</v>
      </c>
      <c r="K13" s="19" t="s">
        <v>13</v>
      </c>
      <c r="L13" s="17" t="s">
        <v>12</v>
      </c>
      <c r="M13" s="18" t="s">
        <v>95</v>
      </c>
      <c r="N13" s="19" t="s">
        <v>2</v>
      </c>
      <c r="O13" s="17" t="s">
        <v>95</v>
      </c>
      <c r="P13" s="18" t="s">
        <v>2</v>
      </c>
      <c r="Q13" s="19">
        <v>0</v>
      </c>
      <c r="R13" s="17" t="s">
        <v>96</v>
      </c>
      <c r="S13" s="18" t="s">
        <v>12</v>
      </c>
      <c r="T13" s="19">
        <v>0</v>
      </c>
      <c r="U13" s="17" t="s">
        <v>95</v>
      </c>
      <c r="V13" s="18" t="s">
        <v>2</v>
      </c>
      <c r="W13" s="19" t="s">
        <v>12</v>
      </c>
      <c r="X13" s="17" t="s">
        <v>12</v>
      </c>
      <c r="Y13" s="18" t="s">
        <v>12</v>
      </c>
      <c r="Z13" s="19" t="s">
        <v>13</v>
      </c>
      <c r="AA13" s="17" t="s">
        <v>95</v>
      </c>
      <c r="AB13" s="18" t="s">
        <v>12</v>
      </c>
      <c r="AC13" s="19">
        <v>20</v>
      </c>
      <c r="AD13" s="27"/>
      <c r="AE13" s="25"/>
      <c r="AF13" s="19"/>
      <c r="AG13" s="20">
        <v>37</v>
      </c>
      <c r="AH13" s="21">
        <v>119</v>
      </c>
      <c r="AI13" s="23">
        <v>156</v>
      </c>
      <c r="AJ13" s="24">
        <v>5</v>
      </c>
      <c r="AK13" s="1"/>
    </row>
    <row r="14" spans="1:40" ht="24.95" customHeight="1" thickBot="1" x14ac:dyDescent="0.25">
      <c r="A14" s="28">
        <v>7</v>
      </c>
      <c r="B14" s="20" t="s">
        <v>73</v>
      </c>
      <c r="C14" s="17" t="s">
        <v>12</v>
      </c>
      <c r="D14" s="18" t="s">
        <v>96</v>
      </c>
      <c r="E14" s="19">
        <v>0</v>
      </c>
      <c r="F14" s="17" t="s">
        <v>95</v>
      </c>
      <c r="G14" s="18" t="s">
        <v>12</v>
      </c>
      <c r="H14" s="19" t="s">
        <v>13</v>
      </c>
      <c r="I14" s="17" t="s">
        <v>12</v>
      </c>
      <c r="J14" s="18" t="s">
        <v>95</v>
      </c>
      <c r="K14" s="19">
        <v>0</v>
      </c>
      <c r="L14" s="17" t="s">
        <v>12</v>
      </c>
      <c r="M14" s="18" t="s">
        <v>96</v>
      </c>
      <c r="N14" s="19" t="s">
        <v>12</v>
      </c>
      <c r="O14" s="17" t="s">
        <v>12</v>
      </c>
      <c r="P14" s="18" t="s">
        <v>96</v>
      </c>
      <c r="Q14" s="19" t="s">
        <v>12</v>
      </c>
      <c r="R14" s="17" t="s">
        <v>95</v>
      </c>
      <c r="S14" s="18" t="s">
        <v>95</v>
      </c>
      <c r="T14" s="19" t="s">
        <v>2</v>
      </c>
      <c r="U14" s="17" t="s">
        <v>95</v>
      </c>
      <c r="V14" s="18" t="s">
        <v>95</v>
      </c>
      <c r="W14" s="19">
        <v>0</v>
      </c>
      <c r="X14" s="17" t="s">
        <v>12</v>
      </c>
      <c r="Y14" s="18" t="s">
        <v>95</v>
      </c>
      <c r="Z14" s="19">
        <v>0</v>
      </c>
      <c r="AA14" s="17" t="s">
        <v>96</v>
      </c>
      <c r="AB14" s="18" t="s">
        <v>12</v>
      </c>
      <c r="AC14" s="19">
        <v>8</v>
      </c>
      <c r="AD14" s="27"/>
      <c r="AE14" s="25"/>
      <c r="AF14" s="19"/>
      <c r="AG14" s="20">
        <v>20</v>
      </c>
      <c r="AH14" s="21">
        <v>134</v>
      </c>
      <c r="AI14" s="23">
        <v>154</v>
      </c>
      <c r="AJ14" s="24">
        <v>7</v>
      </c>
      <c r="AK14" s="1"/>
    </row>
    <row r="15" spans="1:40" ht="24.95" customHeight="1" thickBot="1" x14ac:dyDescent="0.25">
      <c r="A15" s="28">
        <v>8</v>
      </c>
      <c r="B15" s="20" t="s">
        <v>99</v>
      </c>
      <c r="C15" s="17" t="s">
        <v>95</v>
      </c>
      <c r="D15" s="18" t="s">
        <v>95</v>
      </c>
      <c r="E15" s="19">
        <v>0</v>
      </c>
      <c r="F15" s="17" t="s">
        <v>95</v>
      </c>
      <c r="G15" s="18" t="s">
        <v>12</v>
      </c>
      <c r="H15" s="19" t="s">
        <v>13</v>
      </c>
      <c r="I15" s="17" t="s">
        <v>12</v>
      </c>
      <c r="J15" s="18" t="s">
        <v>12</v>
      </c>
      <c r="K15" s="19" t="s">
        <v>2</v>
      </c>
      <c r="L15" s="17" t="s">
        <v>12</v>
      </c>
      <c r="M15" s="18" t="s">
        <v>95</v>
      </c>
      <c r="N15" s="19" t="s">
        <v>2</v>
      </c>
      <c r="O15" s="17" t="s">
        <v>2</v>
      </c>
      <c r="P15" s="18" t="s">
        <v>95</v>
      </c>
      <c r="Q15" s="19" t="s">
        <v>12</v>
      </c>
      <c r="R15" s="17" t="s">
        <v>12</v>
      </c>
      <c r="S15" s="18" t="s">
        <v>95</v>
      </c>
      <c r="T15" s="19">
        <v>0</v>
      </c>
      <c r="U15" s="17" t="s">
        <v>95</v>
      </c>
      <c r="V15" s="18" t="s">
        <v>95</v>
      </c>
      <c r="W15" s="19">
        <v>0</v>
      </c>
      <c r="X15" s="17" t="s">
        <v>95</v>
      </c>
      <c r="Y15" s="18" t="s">
        <v>95</v>
      </c>
      <c r="Z15" s="19" t="s">
        <v>2</v>
      </c>
      <c r="AA15" s="17" t="s">
        <v>95</v>
      </c>
      <c r="AB15" s="18" t="s">
        <v>2</v>
      </c>
      <c r="AC15" s="19">
        <v>8</v>
      </c>
      <c r="AD15" s="27"/>
      <c r="AE15" s="25"/>
      <c r="AF15" s="19"/>
      <c r="AG15" s="20">
        <v>24</v>
      </c>
      <c r="AH15" s="21">
        <v>127</v>
      </c>
      <c r="AI15" s="23">
        <v>151</v>
      </c>
      <c r="AJ15" s="24">
        <v>8</v>
      </c>
      <c r="AK15" s="1"/>
    </row>
    <row r="16" spans="1:40" ht="24.95" customHeight="1" thickBot="1" x14ac:dyDescent="0.25">
      <c r="A16" s="28">
        <v>8</v>
      </c>
      <c r="B16" s="20" t="s">
        <v>71</v>
      </c>
      <c r="C16" s="17" t="s">
        <v>12</v>
      </c>
      <c r="D16" s="18" t="s">
        <v>2</v>
      </c>
      <c r="E16" s="19" t="s">
        <v>13</v>
      </c>
      <c r="F16" s="17" t="s">
        <v>12</v>
      </c>
      <c r="G16" s="18" t="s">
        <v>95</v>
      </c>
      <c r="H16" s="19">
        <v>0</v>
      </c>
      <c r="I16" s="17" t="s">
        <v>12</v>
      </c>
      <c r="J16" s="18" t="s">
        <v>2</v>
      </c>
      <c r="K16" s="19">
        <v>0</v>
      </c>
      <c r="L16" s="17" t="s">
        <v>12</v>
      </c>
      <c r="M16" s="18" t="s">
        <v>96</v>
      </c>
      <c r="N16" s="19" t="s">
        <v>12</v>
      </c>
      <c r="O16" s="17" t="s">
        <v>96</v>
      </c>
      <c r="P16" s="18" t="s">
        <v>96</v>
      </c>
      <c r="Q16" s="19">
        <v>0</v>
      </c>
      <c r="R16" s="17" t="s">
        <v>95</v>
      </c>
      <c r="S16" s="18" t="s">
        <v>95</v>
      </c>
      <c r="T16" s="19" t="s">
        <v>2</v>
      </c>
      <c r="U16" s="17" t="s">
        <v>2</v>
      </c>
      <c r="V16" s="18" t="s">
        <v>12</v>
      </c>
      <c r="W16" s="19">
        <v>0</v>
      </c>
      <c r="X16" s="17" t="s">
        <v>95</v>
      </c>
      <c r="Y16" s="18" t="s">
        <v>95</v>
      </c>
      <c r="Z16" s="19" t="s">
        <v>2</v>
      </c>
      <c r="AA16" s="17" t="s">
        <v>95</v>
      </c>
      <c r="AB16" s="18" t="s">
        <v>12</v>
      </c>
      <c r="AC16" s="19">
        <v>20</v>
      </c>
      <c r="AD16" s="27"/>
      <c r="AE16" s="25"/>
      <c r="AF16" s="19"/>
      <c r="AG16" s="20">
        <v>33</v>
      </c>
      <c r="AH16" s="21">
        <v>118</v>
      </c>
      <c r="AI16" s="23">
        <v>151</v>
      </c>
      <c r="AJ16" s="24">
        <v>8</v>
      </c>
      <c r="AK16" s="1"/>
    </row>
    <row r="17" spans="1:37" ht="24.95" customHeight="1" thickBot="1" x14ac:dyDescent="0.25">
      <c r="A17" s="28">
        <v>10</v>
      </c>
      <c r="B17" s="20" t="s">
        <v>76</v>
      </c>
      <c r="C17" s="17" t="s">
        <v>12</v>
      </c>
      <c r="D17" s="18" t="s">
        <v>95</v>
      </c>
      <c r="E17" s="19">
        <v>0</v>
      </c>
      <c r="F17" s="17" t="s">
        <v>95</v>
      </c>
      <c r="G17" s="18" t="s">
        <v>12</v>
      </c>
      <c r="H17" s="19" t="s">
        <v>13</v>
      </c>
      <c r="I17" s="17" t="s">
        <v>95</v>
      </c>
      <c r="J17" s="18" t="s">
        <v>12</v>
      </c>
      <c r="K17" s="19">
        <v>0</v>
      </c>
      <c r="L17" s="17" t="s">
        <v>12</v>
      </c>
      <c r="M17" s="18" t="s">
        <v>95</v>
      </c>
      <c r="N17" s="19" t="s">
        <v>2</v>
      </c>
      <c r="O17" s="17" t="s">
        <v>95</v>
      </c>
      <c r="P17" s="18" t="s">
        <v>96</v>
      </c>
      <c r="Q17" s="19" t="s">
        <v>2</v>
      </c>
      <c r="R17" s="17" t="s">
        <v>95</v>
      </c>
      <c r="S17" s="18" t="s">
        <v>12</v>
      </c>
      <c r="T17" s="19">
        <v>0</v>
      </c>
      <c r="U17" s="17" t="s">
        <v>12</v>
      </c>
      <c r="V17" s="18" t="s">
        <v>95</v>
      </c>
      <c r="W17" s="19">
        <v>0</v>
      </c>
      <c r="X17" s="17" t="s">
        <v>96</v>
      </c>
      <c r="Y17" s="18" t="s">
        <v>95</v>
      </c>
      <c r="Z17" s="19">
        <v>0</v>
      </c>
      <c r="AA17" s="17" t="s">
        <v>95</v>
      </c>
      <c r="AB17" s="18" t="s">
        <v>12</v>
      </c>
      <c r="AC17" s="19">
        <v>20</v>
      </c>
      <c r="AD17" s="27"/>
      <c r="AE17" s="25"/>
      <c r="AF17" s="19"/>
      <c r="AG17" s="20">
        <v>31</v>
      </c>
      <c r="AH17" s="21">
        <v>116</v>
      </c>
      <c r="AI17" s="23">
        <v>147</v>
      </c>
      <c r="AJ17" s="24">
        <v>10</v>
      </c>
      <c r="AK17" s="1"/>
    </row>
    <row r="18" spans="1:37" ht="24.95" customHeight="1" thickBot="1" x14ac:dyDescent="0.25">
      <c r="A18" s="28">
        <v>11</v>
      </c>
      <c r="B18" s="20" t="s">
        <v>80</v>
      </c>
      <c r="C18" s="17" t="s">
        <v>12</v>
      </c>
      <c r="D18" s="18" t="s">
        <v>95</v>
      </c>
      <c r="E18" s="19">
        <v>0</v>
      </c>
      <c r="F18" s="17" t="s">
        <v>95</v>
      </c>
      <c r="G18" s="18" t="s">
        <v>95</v>
      </c>
      <c r="H18" s="19">
        <v>0</v>
      </c>
      <c r="I18" s="17" t="s">
        <v>95</v>
      </c>
      <c r="J18" s="18" t="s">
        <v>96</v>
      </c>
      <c r="K18" s="19">
        <v>0</v>
      </c>
      <c r="L18" s="17" t="s">
        <v>12</v>
      </c>
      <c r="M18" s="18" t="s">
        <v>96</v>
      </c>
      <c r="N18" s="19" t="s">
        <v>12</v>
      </c>
      <c r="O18" s="17" t="s">
        <v>12</v>
      </c>
      <c r="P18" s="18" t="s">
        <v>96</v>
      </c>
      <c r="Q18" s="19" t="s">
        <v>12</v>
      </c>
      <c r="R18" s="17" t="s">
        <v>96</v>
      </c>
      <c r="S18" s="18" t="s">
        <v>95</v>
      </c>
      <c r="T18" s="19">
        <v>0</v>
      </c>
      <c r="U18" s="17" t="s">
        <v>95</v>
      </c>
      <c r="V18" s="18" t="s">
        <v>96</v>
      </c>
      <c r="W18" s="19">
        <v>0</v>
      </c>
      <c r="X18" s="17" t="s">
        <v>95</v>
      </c>
      <c r="Y18" s="18" t="s">
        <v>12</v>
      </c>
      <c r="Z18" s="19">
        <v>0</v>
      </c>
      <c r="AA18" s="17" t="s">
        <v>95</v>
      </c>
      <c r="AB18" s="18" t="s">
        <v>12</v>
      </c>
      <c r="AC18" s="19">
        <v>20</v>
      </c>
      <c r="AD18" s="27"/>
      <c r="AE18" s="25"/>
      <c r="AF18" s="19"/>
      <c r="AG18" s="20">
        <v>24</v>
      </c>
      <c r="AH18" s="21">
        <v>122</v>
      </c>
      <c r="AI18" s="23">
        <v>146</v>
      </c>
      <c r="AJ18" s="24">
        <v>11</v>
      </c>
      <c r="AK18" s="1"/>
    </row>
    <row r="19" spans="1:37" ht="24.95" customHeight="1" thickBot="1" x14ac:dyDescent="0.25">
      <c r="A19" s="28">
        <v>12</v>
      </c>
      <c r="B19" s="20" t="s">
        <v>69</v>
      </c>
      <c r="C19" s="17" t="s">
        <v>2</v>
      </c>
      <c r="D19" s="18" t="s">
        <v>95</v>
      </c>
      <c r="E19" s="19">
        <v>0</v>
      </c>
      <c r="F19" s="17" t="s">
        <v>12</v>
      </c>
      <c r="G19" s="18" t="s">
        <v>95</v>
      </c>
      <c r="H19" s="19">
        <v>0</v>
      </c>
      <c r="I19" s="17" t="s">
        <v>12</v>
      </c>
      <c r="J19" s="18" t="s">
        <v>96</v>
      </c>
      <c r="K19" s="19">
        <v>0</v>
      </c>
      <c r="L19" s="17" t="s">
        <v>12</v>
      </c>
      <c r="M19" s="18" t="s">
        <v>95</v>
      </c>
      <c r="N19" s="19" t="s">
        <v>2</v>
      </c>
      <c r="O19" s="17" t="s">
        <v>12</v>
      </c>
      <c r="P19" s="18" t="s">
        <v>96</v>
      </c>
      <c r="Q19" s="19" t="s">
        <v>12</v>
      </c>
      <c r="R19" s="17" t="s">
        <v>12</v>
      </c>
      <c r="S19" s="18" t="s">
        <v>95</v>
      </c>
      <c r="T19" s="19">
        <v>0</v>
      </c>
      <c r="U19" s="17" t="s">
        <v>95</v>
      </c>
      <c r="V19" s="18" t="s">
        <v>12</v>
      </c>
      <c r="W19" s="19" t="s">
        <v>12</v>
      </c>
      <c r="X19" s="17" t="s">
        <v>95</v>
      </c>
      <c r="Y19" s="18" t="s">
        <v>2</v>
      </c>
      <c r="Z19" s="19">
        <v>0</v>
      </c>
      <c r="AA19" s="17" t="s">
        <v>96</v>
      </c>
      <c r="AB19" s="18" t="s">
        <v>95</v>
      </c>
      <c r="AC19" s="19">
        <v>12</v>
      </c>
      <c r="AD19" s="27"/>
      <c r="AE19" s="25"/>
      <c r="AF19" s="19"/>
      <c r="AG19" s="20">
        <v>19</v>
      </c>
      <c r="AH19" s="21">
        <v>122</v>
      </c>
      <c r="AI19" s="23">
        <v>141</v>
      </c>
      <c r="AJ19" s="24">
        <v>12</v>
      </c>
      <c r="AK19" s="1"/>
    </row>
    <row r="20" spans="1:37" ht="24.95" customHeight="1" thickBot="1" x14ac:dyDescent="0.25">
      <c r="A20" s="28">
        <v>12</v>
      </c>
      <c r="B20" s="20" t="s">
        <v>70</v>
      </c>
      <c r="C20" s="17" t="s">
        <v>12</v>
      </c>
      <c r="D20" s="18" t="s">
        <v>96</v>
      </c>
      <c r="E20" s="19">
        <v>0</v>
      </c>
      <c r="F20" s="17" t="s">
        <v>95</v>
      </c>
      <c r="G20" s="18" t="s">
        <v>12</v>
      </c>
      <c r="H20" s="19" t="s">
        <v>13</v>
      </c>
      <c r="I20" s="17" t="s">
        <v>95</v>
      </c>
      <c r="J20" s="18" t="s">
        <v>12</v>
      </c>
      <c r="K20" s="19">
        <v>0</v>
      </c>
      <c r="L20" s="17" t="s">
        <v>12</v>
      </c>
      <c r="M20" s="18" t="s">
        <v>96</v>
      </c>
      <c r="N20" s="19" t="s">
        <v>12</v>
      </c>
      <c r="O20" s="17" t="s">
        <v>12</v>
      </c>
      <c r="P20" s="18" t="s">
        <v>96</v>
      </c>
      <c r="Q20" s="19" t="s">
        <v>12</v>
      </c>
      <c r="R20" s="17" t="s">
        <v>95</v>
      </c>
      <c r="S20" s="18" t="s">
        <v>2</v>
      </c>
      <c r="T20" s="19">
        <v>0</v>
      </c>
      <c r="U20" s="17" t="s">
        <v>95</v>
      </c>
      <c r="V20" s="18" t="s">
        <v>96</v>
      </c>
      <c r="W20" s="19">
        <v>0</v>
      </c>
      <c r="X20" s="17" t="s">
        <v>95</v>
      </c>
      <c r="Y20" s="18" t="s">
        <v>12</v>
      </c>
      <c r="Z20" s="19">
        <v>0</v>
      </c>
      <c r="AA20" s="17" t="s">
        <v>12</v>
      </c>
      <c r="AB20" s="18" t="s">
        <v>2</v>
      </c>
      <c r="AC20" s="19">
        <v>12</v>
      </c>
      <c r="AD20" s="27"/>
      <c r="AE20" s="25"/>
      <c r="AF20" s="19"/>
      <c r="AG20" s="20">
        <v>21</v>
      </c>
      <c r="AH20" s="21">
        <v>120</v>
      </c>
      <c r="AI20" s="23">
        <v>141</v>
      </c>
      <c r="AJ20" s="24">
        <v>12</v>
      </c>
      <c r="AK20" s="1"/>
    </row>
    <row r="21" spans="1:37" ht="24.95" customHeight="1" thickBot="1" x14ac:dyDescent="0.25">
      <c r="A21" s="28">
        <v>14</v>
      </c>
      <c r="B21" s="20" t="s">
        <v>102</v>
      </c>
      <c r="C21" s="17" t="s">
        <v>95</v>
      </c>
      <c r="D21" s="18" t="s">
        <v>12</v>
      </c>
      <c r="E21" s="19" t="s">
        <v>2</v>
      </c>
      <c r="F21" s="17" t="s">
        <v>96</v>
      </c>
      <c r="G21" s="18" t="s">
        <v>12</v>
      </c>
      <c r="H21" s="19" t="s">
        <v>12</v>
      </c>
      <c r="I21" s="17" t="s">
        <v>12</v>
      </c>
      <c r="J21" s="18" t="s">
        <v>2</v>
      </c>
      <c r="K21" s="19">
        <v>0</v>
      </c>
      <c r="L21" s="17" t="s">
        <v>12</v>
      </c>
      <c r="M21" s="18" t="s">
        <v>95</v>
      </c>
      <c r="N21" s="19" t="s">
        <v>2</v>
      </c>
      <c r="O21" s="17" t="s">
        <v>12</v>
      </c>
      <c r="P21" s="18" t="s">
        <v>96</v>
      </c>
      <c r="Q21" s="19" t="s">
        <v>12</v>
      </c>
      <c r="R21" s="17" t="s">
        <v>96</v>
      </c>
      <c r="S21" s="18" t="s">
        <v>12</v>
      </c>
      <c r="T21" s="19">
        <v>0</v>
      </c>
      <c r="U21" s="17" t="s">
        <v>96</v>
      </c>
      <c r="V21" s="18" t="s">
        <v>12</v>
      </c>
      <c r="W21" s="19" t="s">
        <v>12</v>
      </c>
      <c r="X21" s="17" t="s">
        <v>12</v>
      </c>
      <c r="Y21" s="18" t="s">
        <v>2</v>
      </c>
      <c r="Z21" s="19">
        <v>0</v>
      </c>
      <c r="AA21" s="17" t="s">
        <v>96</v>
      </c>
      <c r="AB21" s="18" t="s">
        <v>95</v>
      </c>
      <c r="AC21" s="19">
        <v>12</v>
      </c>
      <c r="AD21" s="27"/>
      <c r="AE21" s="25"/>
      <c r="AF21" s="19"/>
      <c r="AG21" s="20">
        <v>24</v>
      </c>
      <c r="AH21" s="21">
        <v>115</v>
      </c>
      <c r="AI21" s="23">
        <v>139</v>
      </c>
      <c r="AJ21" s="24">
        <v>14</v>
      </c>
      <c r="AK21" s="1"/>
    </row>
    <row r="22" spans="1:37" ht="24.95" customHeight="1" thickBot="1" x14ac:dyDescent="0.25">
      <c r="A22" s="28">
        <v>15</v>
      </c>
      <c r="B22" s="20" t="s">
        <v>77</v>
      </c>
      <c r="C22" s="17" t="s">
        <v>95</v>
      </c>
      <c r="D22" s="18" t="s">
        <v>12</v>
      </c>
      <c r="E22" s="19" t="s">
        <v>2</v>
      </c>
      <c r="F22" s="17" t="s">
        <v>12</v>
      </c>
      <c r="G22" s="18" t="s">
        <v>12</v>
      </c>
      <c r="H22" s="19">
        <v>0</v>
      </c>
      <c r="I22" s="17" t="s">
        <v>95</v>
      </c>
      <c r="J22" s="18" t="s">
        <v>96</v>
      </c>
      <c r="K22" s="19">
        <v>0</v>
      </c>
      <c r="L22" s="17" t="s">
        <v>95</v>
      </c>
      <c r="M22" s="18" t="s">
        <v>96</v>
      </c>
      <c r="N22" s="19" t="s">
        <v>2</v>
      </c>
      <c r="O22" s="17" t="s">
        <v>12</v>
      </c>
      <c r="P22" s="18" t="s">
        <v>95</v>
      </c>
      <c r="Q22" s="19" t="s">
        <v>13</v>
      </c>
      <c r="R22" s="17" t="s">
        <v>95</v>
      </c>
      <c r="S22" s="18" t="s">
        <v>95</v>
      </c>
      <c r="T22" s="19" t="s">
        <v>2</v>
      </c>
      <c r="U22" s="17" t="s">
        <v>95</v>
      </c>
      <c r="V22" s="18" t="s">
        <v>12</v>
      </c>
      <c r="W22" s="19" t="s">
        <v>12</v>
      </c>
      <c r="X22" s="17" t="s">
        <v>95</v>
      </c>
      <c r="Y22" s="18" t="s">
        <v>2</v>
      </c>
      <c r="Z22" s="19">
        <v>0</v>
      </c>
      <c r="AA22" s="17" t="s">
        <v>95</v>
      </c>
      <c r="AB22" s="18" t="s">
        <v>12</v>
      </c>
      <c r="AC22" s="19">
        <v>20</v>
      </c>
      <c r="AD22" s="27"/>
      <c r="AE22" s="25"/>
      <c r="AF22" s="19"/>
      <c r="AG22" s="20">
        <v>36</v>
      </c>
      <c r="AH22" s="21">
        <v>100</v>
      </c>
      <c r="AI22" s="23">
        <v>136</v>
      </c>
      <c r="AJ22" s="24">
        <v>15</v>
      </c>
      <c r="AK22" s="1"/>
    </row>
    <row r="23" spans="1:37" ht="24.95" customHeight="1" thickBot="1" x14ac:dyDescent="0.25">
      <c r="A23" s="28">
        <v>16</v>
      </c>
      <c r="B23" s="87" t="s">
        <v>104</v>
      </c>
      <c r="C23" s="17" t="s">
        <v>96</v>
      </c>
      <c r="D23" s="18" t="s">
        <v>95</v>
      </c>
      <c r="E23" s="19" t="s">
        <v>2</v>
      </c>
      <c r="F23" s="17" t="s">
        <v>12</v>
      </c>
      <c r="G23" s="18" t="s">
        <v>12</v>
      </c>
      <c r="H23" s="19">
        <v>0</v>
      </c>
      <c r="I23" s="17" t="s">
        <v>12</v>
      </c>
      <c r="J23" s="18" t="s">
        <v>95</v>
      </c>
      <c r="K23" s="19">
        <v>0</v>
      </c>
      <c r="L23" s="17" t="s">
        <v>12</v>
      </c>
      <c r="M23" s="18" t="s">
        <v>95</v>
      </c>
      <c r="N23" s="19" t="s">
        <v>2</v>
      </c>
      <c r="O23" s="17" t="s">
        <v>95</v>
      </c>
      <c r="P23" s="18" t="s">
        <v>96</v>
      </c>
      <c r="Q23" s="19" t="s">
        <v>2</v>
      </c>
      <c r="R23" s="17" t="s">
        <v>95</v>
      </c>
      <c r="S23" s="18" t="s">
        <v>95</v>
      </c>
      <c r="T23" s="19" t="s">
        <v>2</v>
      </c>
      <c r="U23" s="17" t="s">
        <v>96</v>
      </c>
      <c r="V23" s="18" t="s">
        <v>12</v>
      </c>
      <c r="W23" s="19" t="s">
        <v>12</v>
      </c>
      <c r="X23" s="17" t="s">
        <v>95</v>
      </c>
      <c r="Y23" s="18" t="s">
        <v>2</v>
      </c>
      <c r="Z23" s="19">
        <v>0</v>
      </c>
      <c r="AA23" s="17" t="s">
        <v>95</v>
      </c>
      <c r="AB23" s="18" t="s">
        <v>2</v>
      </c>
      <c r="AC23" s="19">
        <v>8</v>
      </c>
      <c r="AD23" s="26"/>
      <c r="AE23" s="25"/>
      <c r="AF23" s="19"/>
      <c r="AG23" s="20">
        <v>22</v>
      </c>
      <c r="AH23" s="21">
        <v>113</v>
      </c>
      <c r="AI23" s="23">
        <v>135</v>
      </c>
      <c r="AJ23" s="24">
        <v>16</v>
      </c>
      <c r="AK23" s="1"/>
    </row>
    <row r="24" spans="1:37" ht="24.95" customHeight="1" thickBot="1" x14ac:dyDescent="0.25">
      <c r="A24" s="28">
        <v>16</v>
      </c>
      <c r="B24" s="20" t="s">
        <v>81</v>
      </c>
      <c r="C24" s="17" t="s">
        <v>12</v>
      </c>
      <c r="D24" s="18" t="s">
        <v>95</v>
      </c>
      <c r="E24" s="19">
        <v>0</v>
      </c>
      <c r="F24" s="17" t="s">
        <v>95</v>
      </c>
      <c r="G24" s="18" t="s">
        <v>12</v>
      </c>
      <c r="H24" s="19" t="s">
        <v>13</v>
      </c>
      <c r="I24" s="17" t="s">
        <v>12</v>
      </c>
      <c r="J24" s="18" t="s">
        <v>12</v>
      </c>
      <c r="K24" s="19" t="s">
        <v>2</v>
      </c>
      <c r="L24" s="17" t="s">
        <v>95</v>
      </c>
      <c r="M24" s="18" t="s">
        <v>96</v>
      </c>
      <c r="N24" s="19" t="s">
        <v>2</v>
      </c>
      <c r="O24" s="17" t="s">
        <v>95</v>
      </c>
      <c r="P24" s="18" t="s">
        <v>96</v>
      </c>
      <c r="Q24" s="19" t="s">
        <v>2</v>
      </c>
      <c r="R24" s="17" t="s">
        <v>95</v>
      </c>
      <c r="S24" s="18" t="s">
        <v>95</v>
      </c>
      <c r="T24" s="19" t="s">
        <v>2</v>
      </c>
      <c r="U24" s="17" t="s">
        <v>12</v>
      </c>
      <c r="V24" s="18" t="s">
        <v>95</v>
      </c>
      <c r="W24" s="19">
        <v>0</v>
      </c>
      <c r="X24" s="17" t="s">
        <v>95</v>
      </c>
      <c r="Y24" s="18" t="s">
        <v>95</v>
      </c>
      <c r="Z24" s="19" t="s">
        <v>2</v>
      </c>
      <c r="AA24" s="17" t="s">
        <v>96</v>
      </c>
      <c r="AB24" s="18" t="s">
        <v>12</v>
      </c>
      <c r="AC24" s="19">
        <v>8</v>
      </c>
      <c r="AD24" s="27"/>
      <c r="AE24" s="25"/>
      <c r="AF24" s="19"/>
      <c r="AG24" s="20">
        <v>28</v>
      </c>
      <c r="AH24" s="21">
        <v>107</v>
      </c>
      <c r="AI24" s="23">
        <v>135</v>
      </c>
      <c r="AJ24" s="24">
        <v>16</v>
      </c>
      <c r="AK24" s="1"/>
    </row>
    <row r="25" spans="1:37" ht="28.15" customHeight="1" thickBot="1" x14ac:dyDescent="0.25">
      <c r="A25" s="28">
        <v>18</v>
      </c>
      <c r="B25" s="20" t="s">
        <v>72</v>
      </c>
      <c r="C25" s="17" t="s">
        <v>2</v>
      </c>
      <c r="D25" s="18" t="s">
        <v>95</v>
      </c>
      <c r="E25" s="19">
        <v>0</v>
      </c>
      <c r="F25" s="17" t="s">
        <v>95</v>
      </c>
      <c r="G25" s="18" t="s">
        <v>12</v>
      </c>
      <c r="H25" s="19" t="s">
        <v>13</v>
      </c>
      <c r="I25" s="17" t="s">
        <v>95</v>
      </c>
      <c r="J25" s="18" t="s">
        <v>12</v>
      </c>
      <c r="K25" s="19">
        <v>0</v>
      </c>
      <c r="L25" s="17" t="s">
        <v>2</v>
      </c>
      <c r="M25" s="18" t="s">
        <v>95</v>
      </c>
      <c r="N25" s="19" t="s">
        <v>12</v>
      </c>
      <c r="O25" s="17" t="s">
        <v>12</v>
      </c>
      <c r="P25" s="18" t="s">
        <v>95</v>
      </c>
      <c r="Q25" s="19" t="s">
        <v>13</v>
      </c>
      <c r="R25" s="17" t="s">
        <v>95</v>
      </c>
      <c r="S25" s="18" t="s">
        <v>12</v>
      </c>
      <c r="T25" s="19">
        <v>0</v>
      </c>
      <c r="U25" s="17" t="s">
        <v>95</v>
      </c>
      <c r="V25" s="18" t="s">
        <v>2</v>
      </c>
      <c r="W25" s="19" t="s">
        <v>12</v>
      </c>
      <c r="X25" s="17" t="s">
        <v>95</v>
      </c>
      <c r="Y25" s="18" t="s">
        <v>12</v>
      </c>
      <c r="Z25" s="19">
        <v>0</v>
      </c>
      <c r="AA25" s="17" t="s">
        <v>95</v>
      </c>
      <c r="AB25" s="18" t="s">
        <v>12</v>
      </c>
      <c r="AC25" s="19">
        <v>20</v>
      </c>
      <c r="AD25" s="27"/>
      <c r="AE25" s="25"/>
      <c r="AF25" s="19"/>
      <c r="AG25" s="20">
        <v>34</v>
      </c>
      <c r="AH25" s="21">
        <v>97</v>
      </c>
      <c r="AI25" s="23">
        <v>131</v>
      </c>
      <c r="AJ25" s="24">
        <v>18</v>
      </c>
      <c r="AK25" s="1"/>
    </row>
    <row r="26" spans="1:37" ht="28.15" customHeight="1" thickBot="1" x14ac:dyDescent="0.25">
      <c r="A26" s="28">
        <v>19</v>
      </c>
      <c r="B26" s="20" t="s">
        <v>100</v>
      </c>
      <c r="C26" s="17" t="s">
        <v>95</v>
      </c>
      <c r="D26" s="18" t="s">
        <v>12</v>
      </c>
      <c r="E26" s="19" t="s">
        <v>2</v>
      </c>
      <c r="F26" s="17" t="s">
        <v>12</v>
      </c>
      <c r="G26" s="18" t="s">
        <v>95</v>
      </c>
      <c r="H26" s="19">
        <v>0</v>
      </c>
      <c r="I26" s="17" t="s">
        <v>95</v>
      </c>
      <c r="J26" s="18" t="s">
        <v>12</v>
      </c>
      <c r="K26" s="19">
        <v>0</v>
      </c>
      <c r="L26" s="17" t="s">
        <v>2</v>
      </c>
      <c r="M26" s="18" t="s">
        <v>95</v>
      </c>
      <c r="N26" s="19" t="s">
        <v>12</v>
      </c>
      <c r="O26" s="17" t="s">
        <v>2</v>
      </c>
      <c r="P26" s="18" t="s">
        <v>95</v>
      </c>
      <c r="Q26" s="19" t="s">
        <v>12</v>
      </c>
      <c r="R26" s="17" t="s">
        <v>95</v>
      </c>
      <c r="S26" s="18" t="s">
        <v>12</v>
      </c>
      <c r="T26" s="19">
        <v>0</v>
      </c>
      <c r="U26" s="17" t="s">
        <v>95</v>
      </c>
      <c r="V26" s="18" t="s">
        <v>12</v>
      </c>
      <c r="W26" s="19" t="s">
        <v>12</v>
      </c>
      <c r="X26" s="17" t="s">
        <v>95</v>
      </c>
      <c r="Y26" s="18" t="s">
        <v>96</v>
      </c>
      <c r="Z26" s="19">
        <v>0</v>
      </c>
      <c r="AA26" s="17" t="s">
        <v>95</v>
      </c>
      <c r="AB26" s="18" t="s">
        <v>12</v>
      </c>
      <c r="AC26" s="19">
        <v>20</v>
      </c>
      <c r="AD26" s="27"/>
      <c r="AE26" s="25"/>
      <c r="AF26" s="19"/>
      <c r="AG26" s="20">
        <v>29</v>
      </c>
      <c r="AH26" s="21">
        <v>98</v>
      </c>
      <c r="AI26" s="23">
        <v>127</v>
      </c>
      <c r="AJ26" s="24">
        <v>19</v>
      </c>
      <c r="AK26" s="1"/>
    </row>
    <row r="27" spans="1:37" ht="28.15" customHeight="1" thickBot="1" x14ac:dyDescent="0.25">
      <c r="A27" s="28">
        <v>20</v>
      </c>
      <c r="B27" s="20" t="s">
        <v>101</v>
      </c>
      <c r="C27" s="17" t="s">
        <v>12</v>
      </c>
      <c r="D27" s="18" t="s">
        <v>2</v>
      </c>
      <c r="E27" s="19" t="s">
        <v>13</v>
      </c>
      <c r="F27" s="17" t="s">
        <v>95</v>
      </c>
      <c r="G27" s="18" t="s">
        <v>95</v>
      </c>
      <c r="H27" s="19">
        <v>0</v>
      </c>
      <c r="I27" s="17" t="s">
        <v>95</v>
      </c>
      <c r="J27" s="18" t="s">
        <v>12</v>
      </c>
      <c r="K27" s="19">
        <v>0</v>
      </c>
      <c r="L27" s="17" t="s">
        <v>97</v>
      </c>
      <c r="M27" s="18" t="s">
        <v>95</v>
      </c>
      <c r="N27" s="19" t="s">
        <v>12</v>
      </c>
      <c r="O27" s="17" t="s">
        <v>95</v>
      </c>
      <c r="P27" s="18" t="s">
        <v>12</v>
      </c>
      <c r="Q27" s="19">
        <v>0</v>
      </c>
      <c r="R27" s="17" t="s">
        <v>96</v>
      </c>
      <c r="S27" s="18" t="s">
        <v>2</v>
      </c>
      <c r="T27" s="19">
        <v>0</v>
      </c>
      <c r="U27" s="17" t="s">
        <v>12</v>
      </c>
      <c r="V27" s="18" t="s">
        <v>95</v>
      </c>
      <c r="W27" s="19">
        <v>0</v>
      </c>
      <c r="X27" s="17" t="s">
        <v>95</v>
      </c>
      <c r="Y27" s="18" t="s">
        <v>2</v>
      </c>
      <c r="Z27" s="19">
        <v>0</v>
      </c>
      <c r="AA27" s="17" t="s">
        <v>96</v>
      </c>
      <c r="AB27" s="18" t="s">
        <v>12</v>
      </c>
      <c r="AC27" s="19">
        <v>8</v>
      </c>
      <c r="AD27" s="27"/>
      <c r="AE27" s="25"/>
      <c r="AF27" s="19"/>
      <c r="AG27" s="20">
        <v>15</v>
      </c>
      <c r="AH27" s="21">
        <v>108</v>
      </c>
      <c r="AI27" s="23">
        <v>123</v>
      </c>
      <c r="AJ27" s="24">
        <v>20</v>
      </c>
      <c r="AK27" s="1"/>
    </row>
    <row r="28" spans="1:37" ht="28.15" customHeight="1" thickBot="1" x14ac:dyDescent="0.25">
      <c r="A28" s="28">
        <v>21</v>
      </c>
      <c r="B28" s="20" t="s">
        <v>82</v>
      </c>
      <c r="C28" s="17" t="s">
        <v>96</v>
      </c>
      <c r="D28" s="18" t="s">
        <v>12</v>
      </c>
      <c r="E28" s="19" t="s">
        <v>12</v>
      </c>
      <c r="F28" s="17" t="s">
        <v>95</v>
      </c>
      <c r="G28" s="18" t="s">
        <v>96</v>
      </c>
      <c r="H28" s="19">
        <v>0</v>
      </c>
      <c r="I28" s="17" t="s">
        <v>95</v>
      </c>
      <c r="J28" s="18" t="s">
        <v>95</v>
      </c>
      <c r="K28" s="19" t="s">
        <v>13</v>
      </c>
      <c r="L28" s="17" t="s">
        <v>12</v>
      </c>
      <c r="M28" s="18" t="s">
        <v>95</v>
      </c>
      <c r="N28" s="19" t="s">
        <v>2</v>
      </c>
      <c r="O28" s="17" t="s">
        <v>95</v>
      </c>
      <c r="P28" s="18" t="s">
        <v>96</v>
      </c>
      <c r="Q28" s="19" t="s">
        <v>2</v>
      </c>
      <c r="R28" s="17" t="s">
        <v>96</v>
      </c>
      <c r="S28" s="18" t="s">
        <v>95</v>
      </c>
      <c r="T28" s="19">
        <v>0</v>
      </c>
      <c r="U28" s="17" t="s">
        <v>12</v>
      </c>
      <c r="V28" s="18" t="s">
        <v>95</v>
      </c>
      <c r="W28" s="19">
        <v>0</v>
      </c>
      <c r="X28" s="17" t="s">
        <v>96</v>
      </c>
      <c r="Y28" s="18" t="s">
        <v>95</v>
      </c>
      <c r="Z28" s="19">
        <v>0</v>
      </c>
      <c r="AA28" s="17" t="s">
        <v>96</v>
      </c>
      <c r="AB28" s="18" t="s">
        <v>12</v>
      </c>
      <c r="AC28" s="19">
        <v>8</v>
      </c>
      <c r="AD28" s="27"/>
      <c r="AE28" s="25"/>
      <c r="AF28" s="19"/>
      <c r="AG28" s="20">
        <v>21</v>
      </c>
      <c r="AH28" s="21">
        <v>97</v>
      </c>
      <c r="AI28" s="23">
        <v>118</v>
      </c>
      <c r="AJ28" s="24">
        <v>21</v>
      </c>
      <c r="AK28" s="1"/>
    </row>
    <row r="29" spans="1:37" ht="28.15" customHeight="1" thickBot="1" x14ac:dyDescent="0.25">
      <c r="A29" s="28">
        <v>22</v>
      </c>
      <c r="B29" s="20" t="s">
        <v>78</v>
      </c>
      <c r="C29" s="17" t="s">
        <v>95</v>
      </c>
      <c r="D29" s="18" t="s">
        <v>2</v>
      </c>
      <c r="E29" s="19" t="s">
        <v>12</v>
      </c>
      <c r="F29" s="17" t="s">
        <v>96</v>
      </c>
      <c r="G29" s="18" t="s">
        <v>12</v>
      </c>
      <c r="H29" s="19" t="s">
        <v>12</v>
      </c>
      <c r="I29" s="17" t="s">
        <v>95</v>
      </c>
      <c r="J29" s="18" t="s">
        <v>95</v>
      </c>
      <c r="K29" s="19" t="s">
        <v>13</v>
      </c>
      <c r="L29" s="17" t="s">
        <v>2</v>
      </c>
      <c r="M29" s="18" t="s">
        <v>96</v>
      </c>
      <c r="N29" s="19" t="s">
        <v>12</v>
      </c>
      <c r="O29" s="17" t="s">
        <v>95</v>
      </c>
      <c r="P29" s="18" t="s">
        <v>95</v>
      </c>
      <c r="Q29" s="19">
        <v>0</v>
      </c>
      <c r="R29" s="17" t="s">
        <v>96</v>
      </c>
      <c r="S29" s="18" t="s">
        <v>95</v>
      </c>
      <c r="T29" s="19">
        <v>0</v>
      </c>
      <c r="U29" s="17" t="s">
        <v>95</v>
      </c>
      <c r="V29" s="18" t="s">
        <v>97</v>
      </c>
      <c r="W29" s="19" t="s">
        <v>12</v>
      </c>
      <c r="X29" s="17" t="s">
        <v>12</v>
      </c>
      <c r="Y29" s="18" t="s">
        <v>2</v>
      </c>
      <c r="Z29" s="19">
        <v>0</v>
      </c>
      <c r="AA29" s="17" t="s">
        <v>95</v>
      </c>
      <c r="AB29" s="18" t="s">
        <v>2</v>
      </c>
      <c r="AC29" s="19">
        <v>8</v>
      </c>
      <c r="AD29" s="27"/>
      <c r="AE29" s="25"/>
      <c r="AF29" s="19"/>
      <c r="AG29" s="20">
        <v>21</v>
      </c>
      <c r="AH29" s="21">
        <v>96</v>
      </c>
      <c r="AI29" s="23">
        <v>117</v>
      </c>
      <c r="AJ29" s="24">
        <v>22</v>
      </c>
      <c r="AK29" s="1"/>
    </row>
    <row r="30" spans="1:37" ht="28.15" customHeight="1" thickBot="1" x14ac:dyDescent="0.25">
      <c r="A30" s="28">
        <v>23</v>
      </c>
      <c r="B30" s="20" t="s">
        <v>74</v>
      </c>
      <c r="C30" s="17" t="s">
        <v>12</v>
      </c>
      <c r="D30" s="18" t="s">
        <v>95</v>
      </c>
      <c r="E30" s="19">
        <v>0</v>
      </c>
      <c r="F30" s="17" t="s">
        <v>12</v>
      </c>
      <c r="G30" s="18" t="s">
        <v>12</v>
      </c>
      <c r="H30" s="19">
        <v>0</v>
      </c>
      <c r="I30" s="17" t="s">
        <v>96</v>
      </c>
      <c r="J30" s="18" t="s">
        <v>95</v>
      </c>
      <c r="K30" s="19">
        <v>0</v>
      </c>
      <c r="L30" s="17" t="s">
        <v>12</v>
      </c>
      <c r="M30" s="18" t="s">
        <v>95</v>
      </c>
      <c r="N30" s="19" t="s">
        <v>2</v>
      </c>
      <c r="O30" s="17" t="s">
        <v>96</v>
      </c>
      <c r="P30" s="18" t="s">
        <v>95</v>
      </c>
      <c r="Q30" s="19">
        <v>0</v>
      </c>
      <c r="R30" s="17" t="s">
        <v>96</v>
      </c>
      <c r="S30" s="18" t="s">
        <v>12</v>
      </c>
      <c r="T30" s="19">
        <v>0</v>
      </c>
      <c r="U30" s="17" t="s">
        <v>2</v>
      </c>
      <c r="V30" s="18" t="s">
        <v>95</v>
      </c>
      <c r="W30" s="19">
        <v>0</v>
      </c>
      <c r="X30" s="17" t="s">
        <v>12</v>
      </c>
      <c r="Y30" s="18" t="s">
        <v>95</v>
      </c>
      <c r="Z30" s="19">
        <v>0</v>
      </c>
      <c r="AA30" s="17" t="s">
        <v>95</v>
      </c>
      <c r="AB30" s="18" t="s">
        <v>2</v>
      </c>
      <c r="AC30" s="19">
        <v>8</v>
      </c>
      <c r="AD30" s="27"/>
      <c r="AE30" s="25"/>
      <c r="AF30" s="19"/>
      <c r="AG30" s="20">
        <v>11</v>
      </c>
      <c r="AH30" s="21">
        <v>103</v>
      </c>
      <c r="AI30" s="23">
        <v>114</v>
      </c>
      <c r="AJ30" s="24">
        <v>23</v>
      </c>
      <c r="AK30" s="1"/>
    </row>
    <row r="31" spans="1:37" ht="28.15" customHeight="1" thickBot="1" x14ac:dyDescent="0.25">
      <c r="A31" s="28">
        <v>24</v>
      </c>
      <c r="B31" s="20" t="s">
        <v>86</v>
      </c>
      <c r="C31" s="17"/>
      <c r="D31" s="18"/>
      <c r="E31" s="19"/>
      <c r="F31" s="17"/>
      <c r="G31" s="18"/>
      <c r="H31" s="19"/>
      <c r="I31" s="17"/>
      <c r="J31" s="18"/>
      <c r="K31" s="19"/>
      <c r="L31" s="17"/>
      <c r="M31" s="18"/>
      <c r="N31" s="19"/>
      <c r="O31" s="17"/>
      <c r="P31" s="18"/>
      <c r="Q31" s="19"/>
      <c r="R31" s="17"/>
      <c r="S31" s="18"/>
      <c r="T31" s="19"/>
      <c r="U31" s="17"/>
      <c r="V31" s="18"/>
      <c r="W31" s="19"/>
      <c r="X31" s="17"/>
      <c r="Y31" s="18"/>
      <c r="Z31" s="19"/>
      <c r="AA31" s="17"/>
      <c r="AB31" s="18"/>
      <c r="AC31" s="19"/>
      <c r="AD31" s="27"/>
      <c r="AE31" s="25"/>
      <c r="AF31" s="19"/>
      <c r="AG31" s="20">
        <v>0</v>
      </c>
      <c r="AH31" s="21">
        <v>110</v>
      </c>
      <c r="AI31" s="23">
        <v>110</v>
      </c>
      <c r="AJ31" s="24">
        <v>24</v>
      </c>
      <c r="AK31" s="1"/>
    </row>
    <row r="32" spans="1:37" ht="28.15" customHeight="1" thickBot="1" x14ac:dyDescent="0.25">
      <c r="A32" s="28">
        <v>25</v>
      </c>
      <c r="B32" s="20" t="s">
        <v>85</v>
      </c>
      <c r="C32" s="17" t="s">
        <v>95</v>
      </c>
      <c r="D32" s="18" t="s">
        <v>95</v>
      </c>
      <c r="E32" s="19">
        <v>0</v>
      </c>
      <c r="F32" s="17" t="s">
        <v>95</v>
      </c>
      <c r="G32" s="18" t="s">
        <v>12</v>
      </c>
      <c r="H32" s="19" t="s">
        <v>13</v>
      </c>
      <c r="I32" s="17" t="s">
        <v>96</v>
      </c>
      <c r="J32" s="18" t="s">
        <v>95</v>
      </c>
      <c r="K32" s="19">
        <v>0</v>
      </c>
      <c r="L32" s="17" t="s">
        <v>12</v>
      </c>
      <c r="M32" s="18" t="s">
        <v>96</v>
      </c>
      <c r="N32" s="19" t="s">
        <v>12</v>
      </c>
      <c r="O32" s="17" t="s">
        <v>95</v>
      </c>
      <c r="P32" s="18" t="s">
        <v>95</v>
      </c>
      <c r="Q32" s="19">
        <v>0</v>
      </c>
      <c r="R32" s="17" t="s">
        <v>12</v>
      </c>
      <c r="S32" s="18" t="s">
        <v>12</v>
      </c>
      <c r="T32" s="19" t="s">
        <v>2</v>
      </c>
      <c r="U32" s="17" t="s">
        <v>96</v>
      </c>
      <c r="V32" s="18" t="s">
        <v>12</v>
      </c>
      <c r="W32" s="19" t="s">
        <v>12</v>
      </c>
      <c r="X32" s="17" t="s">
        <v>96</v>
      </c>
      <c r="Y32" s="18" t="s">
        <v>2</v>
      </c>
      <c r="Z32" s="19">
        <v>0</v>
      </c>
      <c r="AA32" s="17" t="s">
        <v>96</v>
      </c>
      <c r="AB32" s="18" t="s">
        <v>12</v>
      </c>
      <c r="AC32" s="19">
        <v>8</v>
      </c>
      <c r="AD32" s="27"/>
      <c r="AE32" s="25"/>
      <c r="AF32" s="19"/>
      <c r="AG32" s="20">
        <v>20</v>
      </c>
      <c r="AH32" s="21">
        <v>68</v>
      </c>
      <c r="AI32" s="23">
        <v>88</v>
      </c>
      <c r="AJ32" s="24">
        <v>25</v>
      </c>
      <c r="AK32" s="1"/>
    </row>
    <row r="33" spans="1:37" ht="28.15" customHeight="1" thickBot="1" x14ac:dyDescent="0.25">
      <c r="A33" s="28">
        <v>26</v>
      </c>
      <c r="B33" s="20" t="s">
        <v>98</v>
      </c>
      <c r="C33" s="17" t="s">
        <v>12</v>
      </c>
      <c r="D33" s="18" t="s">
        <v>12</v>
      </c>
      <c r="E33" s="19">
        <v>0</v>
      </c>
      <c r="F33" s="17" t="s">
        <v>95</v>
      </c>
      <c r="G33" s="18" t="s">
        <v>12</v>
      </c>
      <c r="H33" s="19" t="s">
        <v>13</v>
      </c>
      <c r="I33" s="17" t="s">
        <v>95</v>
      </c>
      <c r="J33" s="18" t="s">
        <v>12</v>
      </c>
      <c r="K33" s="19">
        <v>0</v>
      </c>
      <c r="L33" s="17" t="s">
        <v>12</v>
      </c>
      <c r="M33" s="18" t="s">
        <v>12</v>
      </c>
      <c r="N33" s="19">
        <v>0</v>
      </c>
      <c r="O33" s="17" t="s">
        <v>12</v>
      </c>
      <c r="P33" s="18" t="s">
        <v>95</v>
      </c>
      <c r="Q33" s="19" t="s">
        <v>13</v>
      </c>
      <c r="R33" s="17" t="s">
        <v>95</v>
      </c>
      <c r="S33" s="18" t="s">
        <v>12</v>
      </c>
      <c r="T33" s="19">
        <v>0</v>
      </c>
      <c r="U33" s="17" t="s">
        <v>96</v>
      </c>
      <c r="V33" s="18" t="s">
        <v>2</v>
      </c>
      <c r="W33" s="19" t="s">
        <v>12</v>
      </c>
      <c r="X33" s="17" t="s">
        <v>12</v>
      </c>
      <c r="Y33" s="18" t="s">
        <v>12</v>
      </c>
      <c r="Z33" s="19" t="s">
        <v>13</v>
      </c>
      <c r="AA33" s="17" t="s">
        <v>96</v>
      </c>
      <c r="AB33" s="18" t="s">
        <v>12</v>
      </c>
      <c r="AC33" s="19">
        <v>8</v>
      </c>
      <c r="AD33" s="27"/>
      <c r="AE33" s="25"/>
      <c r="AF33" s="19"/>
      <c r="AG33" s="20">
        <v>25</v>
      </c>
      <c r="AH33" s="21">
        <v>60</v>
      </c>
      <c r="AI33" s="23">
        <v>85</v>
      </c>
      <c r="AJ33" s="24"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33">
    <sortCondition ref="A8:A33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6"/>
      <c r="C4" s="16" t="s">
        <v>57</v>
      </c>
      <c r="F4" s="16" t="s">
        <v>61</v>
      </c>
      <c r="I4" s="16" t="s">
        <v>58</v>
      </c>
      <c r="L4" s="16" t="s">
        <v>59</v>
      </c>
      <c r="O4" s="16" t="s">
        <v>67</v>
      </c>
      <c r="R4" s="16" t="s">
        <v>91</v>
      </c>
      <c r="U4" s="16" t="s">
        <v>66</v>
      </c>
      <c r="X4" s="16" t="s">
        <v>64</v>
      </c>
      <c r="AA4" s="16" t="s">
        <v>68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65</v>
      </c>
      <c r="F6" s="16" t="s">
        <v>11</v>
      </c>
      <c r="I6" s="16" t="s">
        <v>94</v>
      </c>
      <c r="L6" s="16" t="s">
        <v>60</v>
      </c>
      <c r="O6" s="16" t="s">
        <v>93</v>
      </c>
      <c r="R6" s="16" t="s">
        <v>56</v>
      </c>
      <c r="U6" s="16" t="s">
        <v>63</v>
      </c>
      <c r="X6" s="16" t="s">
        <v>92</v>
      </c>
      <c r="AA6" s="16" t="s">
        <v>62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5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5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'8.Spieltag'!AI8</f>
        <v>175</v>
      </c>
      <c r="AI8" s="23">
        <f t="shared" ref="AI8:AI23" si="10">AG8+AH8</f>
        <v>220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2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2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2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2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2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2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2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2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'8.Spieltag'!AI9</f>
        <v>158</v>
      </c>
      <c r="AI9" s="23">
        <f t="shared" si="10"/>
        <v>203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'8.Spieltag'!AI10</f>
        <v>157</v>
      </c>
      <c r="AI10" s="23">
        <f t="shared" si="10"/>
        <v>202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'8.Spieltag'!AI11</f>
        <v>157</v>
      </c>
      <c r="AI11" s="23">
        <f t="shared" si="10"/>
        <v>202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'8.Spieltag'!AI12</f>
        <v>156</v>
      </c>
      <c r="AI12" s="23">
        <f t="shared" si="10"/>
        <v>201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'8.Spieltag'!AI13</f>
        <v>156</v>
      </c>
      <c r="AI13" s="23">
        <f t="shared" si="10"/>
        <v>201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'8.Spieltag'!AI14</f>
        <v>154</v>
      </c>
      <c r="AI14" s="23">
        <f t="shared" si="10"/>
        <v>199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'8.Spieltag'!AI15</f>
        <v>151</v>
      </c>
      <c r="AI15" s="23">
        <f t="shared" si="10"/>
        <v>196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'8.Spieltag'!AI16</f>
        <v>151</v>
      </c>
      <c r="AI16" s="23">
        <f t="shared" si="10"/>
        <v>196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'8.Spieltag'!AI17</f>
        <v>147</v>
      </c>
      <c r="AI17" s="23">
        <f t="shared" si="10"/>
        <v>192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'8.Spieltag'!AI18</f>
        <v>146</v>
      </c>
      <c r="AI18" s="23">
        <f t="shared" si="10"/>
        <v>191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'8.Spieltag'!AI19</f>
        <v>141</v>
      </c>
      <c r="AI19" s="23">
        <f t="shared" si="10"/>
        <v>186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'8.Spieltag'!AI20</f>
        <v>141</v>
      </c>
      <c r="AI20" s="23">
        <f t="shared" si="10"/>
        <v>186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'8.Spieltag'!AI21</f>
        <v>139</v>
      </c>
      <c r="AI21" s="23">
        <f t="shared" si="10"/>
        <v>184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'8.Spieltag'!AI22</f>
        <v>136</v>
      </c>
      <c r="AI22" s="23">
        <f t="shared" si="10"/>
        <v>181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'8.Spieltag'!AI23</f>
        <v>135</v>
      </c>
      <c r="AI23" s="23">
        <f t="shared" si="10"/>
        <v>180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'8.Spieltag'!AI24</f>
        <v>135</v>
      </c>
      <c r="AI24" s="23">
        <f t="shared" ref="AI24:AI26" si="23">AG24+AH24</f>
        <v>180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'8.Spieltag'!AI25</f>
        <v>131</v>
      </c>
      <c r="AI25" s="23">
        <f t="shared" si="23"/>
        <v>176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ref="E26" si="24">IF(OR(EXACT($C$7,C26)*(EXACT($D$7,D26)))=TRUE,$AN$9,IF(($D$7-$C$7=D26-C26),$AN$8,IF(OR(EXACT($C$7&gt;$D$7,C26&gt;D26)*EXACT($C$7=$D$7,C26=D26)*EXACT($C$7&lt;$D$7,C26&lt;D26)),$AN$7,0)))</f>
        <v>5</v>
      </c>
      <c r="F26" s="17"/>
      <c r="G26" s="18"/>
      <c r="H26" s="19" t="str">
        <f t="shared" ref="H26" si="25">IF(OR(EXACT($F$7,F26)*(EXACT($G$7,G26)))=TRUE,$AN$9,IF(($G$7-$F$7=G26-F26),$AN$8,IF(OR(EXACT($F$7&gt;$G$7,F26&gt;G26)*EXACT($F$7=$G$7,F26=G26)*EXACT($F$7&lt;$G$7,F26&lt;G26)),$AN$7,0)))</f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'8.Spieltag'!AI26</f>
        <v>127</v>
      </c>
      <c r="AI26" s="23">
        <f t="shared" si="23"/>
        <v>172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6">AJ27</f>
        <v>20</v>
      </c>
      <c r="B27" s="20" t="str">
        <f>'1.Spieltag'!B27</f>
        <v>Schalt04</v>
      </c>
      <c r="C27" s="17"/>
      <c r="D27" s="18"/>
      <c r="E27" s="19" t="str">
        <f t="shared" ref="E27:E32" si="2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3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6">E27+H27+K27+N27+Q27+T27+W27+Z27+AC27+AF27</f>
        <v>45</v>
      </c>
      <c r="AH27" s="21">
        <f>'8.Spieltag'!AI27</f>
        <v>123</v>
      </c>
      <c r="AI27" s="23">
        <f t="shared" ref="AI27:AI32" si="37">AG27+AH27</f>
        <v>168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6"/>
        <v>21</v>
      </c>
      <c r="B28" s="20" t="str">
        <f>'1.Spieltag'!B28</f>
        <v>schmiddi04</v>
      </c>
      <c r="C28" s="17"/>
      <c r="D28" s="18"/>
      <c r="E28" s="19" t="str">
        <f t="shared" si="27"/>
        <v>5</v>
      </c>
      <c r="F28" s="17"/>
      <c r="G28" s="18"/>
      <c r="H28" s="19" t="str">
        <f t="shared" si="28"/>
        <v>5</v>
      </c>
      <c r="I28" s="17"/>
      <c r="J28" s="18"/>
      <c r="K28" s="19" t="str">
        <f t="shared" si="29"/>
        <v>5</v>
      </c>
      <c r="L28" s="17"/>
      <c r="M28" s="18"/>
      <c r="N28" s="19" t="str">
        <f t="shared" si="30"/>
        <v>5</v>
      </c>
      <c r="O28" s="17"/>
      <c r="P28" s="18"/>
      <c r="Q28" s="19" t="str">
        <f t="shared" si="31"/>
        <v>5</v>
      </c>
      <c r="R28" s="17"/>
      <c r="S28" s="18"/>
      <c r="T28" s="19" t="str">
        <f t="shared" si="32"/>
        <v>5</v>
      </c>
      <c r="U28" s="17"/>
      <c r="V28" s="18"/>
      <c r="W28" s="19" t="str">
        <f t="shared" si="33"/>
        <v>5</v>
      </c>
      <c r="X28" s="17"/>
      <c r="Y28" s="18"/>
      <c r="Z28" s="19" t="str">
        <f t="shared" si="34"/>
        <v>5</v>
      </c>
      <c r="AA28" s="17"/>
      <c r="AB28" s="18"/>
      <c r="AC28" s="19" t="str">
        <f t="shared" si="35"/>
        <v>5</v>
      </c>
      <c r="AD28" s="27"/>
      <c r="AE28" s="25"/>
      <c r="AF28" s="19"/>
      <c r="AG28" s="20">
        <f t="shared" si="36"/>
        <v>45</v>
      </c>
      <c r="AH28" s="21">
        <f>'8.Spieltag'!AI28</f>
        <v>118</v>
      </c>
      <c r="AI28" s="23">
        <f t="shared" si="37"/>
        <v>163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6"/>
        <v>22</v>
      </c>
      <c r="B29" s="20" t="str">
        <f>'1.Spieltag'!B29</f>
        <v>shiny</v>
      </c>
      <c r="C29" s="17"/>
      <c r="D29" s="18"/>
      <c r="E29" s="19" t="str">
        <f t="shared" si="27"/>
        <v>5</v>
      </c>
      <c r="F29" s="17"/>
      <c r="G29" s="18"/>
      <c r="H29" s="19" t="str">
        <f t="shared" si="28"/>
        <v>5</v>
      </c>
      <c r="I29" s="17"/>
      <c r="J29" s="18"/>
      <c r="K29" s="19" t="str">
        <f t="shared" si="29"/>
        <v>5</v>
      </c>
      <c r="L29" s="17"/>
      <c r="M29" s="18"/>
      <c r="N29" s="19" t="str">
        <f t="shared" si="30"/>
        <v>5</v>
      </c>
      <c r="O29" s="17"/>
      <c r="P29" s="18"/>
      <c r="Q29" s="19" t="str">
        <f t="shared" si="31"/>
        <v>5</v>
      </c>
      <c r="R29" s="17"/>
      <c r="S29" s="18"/>
      <c r="T29" s="19" t="str">
        <f t="shared" si="32"/>
        <v>5</v>
      </c>
      <c r="U29" s="17"/>
      <c r="V29" s="18"/>
      <c r="W29" s="19" t="str">
        <f t="shared" si="33"/>
        <v>5</v>
      </c>
      <c r="X29" s="17"/>
      <c r="Y29" s="18"/>
      <c r="Z29" s="19" t="str">
        <f t="shared" si="34"/>
        <v>5</v>
      </c>
      <c r="AA29" s="17"/>
      <c r="AB29" s="18"/>
      <c r="AC29" s="19" t="str">
        <f t="shared" si="35"/>
        <v>5</v>
      </c>
      <c r="AD29" s="27"/>
      <c r="AE29" s="25"/>
      <c r="AF29" s="19"/>
      <c r="AG29" s="20">
        <f t="shared" si="36"/>
        <v>45</v>
      </c>
      <c r="AH29" s="21">
        <f>'8.Spieltag'!AI29</f>
        <v>117</v>
      </c>
      <c r="AI29" s="23">
        <f t="shared" si="37"/>
        <v>162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6"/>
        <v>23</v>
      </c>
      <c r="B30" s="20" t="str">
        <f>'1.Spieltag'!B30</f>
        <v>Silfa04</v>
      </c>
      <c r="C30" s="17"/>
      <c r="D30" s="18"/>
      <c r="E30" s="19" t="str">
        <f t="shared" si="27"/>
        <v>5</v>
      </c>
      <c r="F30" s="17"/>
      <c r="G30" s="18"/>
      <c r="H30" s="19" t="str">
        <f t="shared" si="28"/>
        <v>5</v>
      </c>
      <c r="I30" s="17"/>
      <c r="J30" s="18"/>
      <c r="K30" s="19" t="str">
        <f t="shared" si="29"/>
        <v>5</v>
      </c>
      <c r="L30" s="17"/>
      <c r="M30" s="18"/>
      <c r="N30" s="19" t="str">
        <f t="shared" si="30"/>
        <v>5</v>
      </c>
      <c r="O30" s="17"/>
      <c r="P30" s="18"/>
      <c r="Q30" s="19" t="str">
        <f t="shared" si="31"/>
        <v>5</v>
      </c>
      <c r="R30" s="17"/>
      <c r="S30" s="18"/>
      <c r="T30" s="19" t="str">
        <f t="shared" si="32"/>
        <v>5</v>
      </c>
      <c r="U30" s="17"/>
      <c r="V30" s="18"/>
      <c r="W30" s="19" t="str">
        <f t="shared" si="33"/>
        <v>5</v>
      </c>
      <c r="X30" s="17"/>
      <c r="Y30" s="18"/>
      <c r="Z30" s="19" t="str">
        <f t="shared" si="34"/>
        <v>5</v>
      </c>
      <c r="AA30" s="17"/>
      <c r="AB30" s="18"/>
      <c r="AC30" s="19" t="str">
        <f t="shared" si="35"/>
        <v>5</v>
      </c>
      <c r="AD30" s="27"/>
      <c r="AE30" s="25"/>
      <c r="AF30" s="19"/>
      <c r="AG30" s="20">
        <f t="shared" si="36"/>
        <v>45</v>
      </c>
      <c r="AH30" s="21">
        <f>'8.Spieltag'!AI30</f>
        <v>114</v>
      </c>
      <c r="AI30" s="23">
        <f t="shared" si="37"/>
        <v>159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6"/>
        <v>24</v>
      </c>
      <c r="B31" s="20" t="str">
        <f>'1.Spieltag'!B31</f>
        <v>Tanja04</v>
      </c>
      <c r="C31" s="17"/>
      <c r="D31" s="18"/>
      <c r="E31" s="19" t="str">
        <f t="shared" si="27"/>
        <v>5</v>
      </c>
      <c r="F31" s="17"/>
      <c r="G31" s="18"/>
      <c r="H31" s="19" t="str">
        <f t="shared" si="28"/>
        <v>5</v>
      </c>
      <c r="I31" s="17"/>
      <c r="J31" s="18"/>
      <c r="K31" s="19" t="str">
        <f t="shared" si="29"/>
        <v>5</v>
      </c>
      <c r="L31" s="17"/>
      <c r="M31" s="18"/>
      <c r="N31" s="19" t="str">
        <f t="shared" si="30"/>
        <v>5</v>
      </c>
      <c r="O31" s="17"/>
      <c r="P31" s="18"/>
      <c r="Q31" s="19" t="str">
        <f t="shared" si="31"/>
        <v>5</v>
      </c>
      <c r="R31" s="17"/>
      <c r="S31" s="18"/>
      <c r="T31" s="19" t="str">
        <f t="shared" si="32"/>
        <v>5</v>
      </c>
      <c r="U31" s="17"/>
      <c r="V31" s="18"/>
      <c r="W31" s="19" t="str">
        <f t="shared" si="33"/>
        <v>5</v>
      </c>
      <c r="X31" s="17"/>
      <c r="Y31" s="18"/>
      <c r="Z31" s="19" t="str">
        <f t="shared" si="34"/>
        <v>5</v>
      </c>
      <c r="AA31" s="17"/>
      <c r="AB31" s="18"/>
      <c r="AC31" s="19" t="str">
        <f t="shared" si="35"/>
        <v>5</v>
      </c>
      <c r="AD31" s="27"/>
      <c r="AE31" s="25"/>
      <c r="AF31" s="19"/>
      <c r="AG31" s="20">
        <f t="shared" si="36"/>
        <v>45</v>
      </c>
      <c r="AH31" s="21">
        <f>'8.Spieltag'!AI31</f>
        <v>110</v>
      </c>
      <c r="AI31" s="23">
        <f t="shared" si="37"/>
        <v>155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6"/>
        <v>25</v>
      </c>
      <c r="B32" s="20" t="str">
        <f>'1.Spieltag'!B32</f>
        <v>Th. Bülles</v>
      </c>
      <c r="C32" s="17"/>
      <c r="D32" s="18"/>
      <c r="E32" s="19" t="str">
        <f t="shared" si="27"/>
        <v>5</v>
      </c>
      <c r="F32" s="17"/>
      <c r="G32" s="18"/>
      <c r="H32" s="19" t="str">
        <f t="shared" si="28"/>
        <v>5</v>
      </c>
      <c r="I32" s="17"/>
      <c r="J32" s="18"/>
      <c r="K32" s="19" t="str">
        <f t="shared" si="29"/>
        <v>5</v>
      </c>
      <c r="L32" s="17"/>
      <c r="M32" s="18"/>
      <c r="N32" s="19" t="str">
        <f t="shared" si="30"/>
        <v>5</v>
      </c>
      <c r="O32" s="17"/>
      <c r="P32" s="18"/>
      <c r="Q32" s="19" t="str">
        <f t="shared" si="31"/>
        <v>5</v>
      </c>
      <c r="R32" s="17"/>
      <c r="S32" s="18"/>
      <c r="T32" s="19" t="str">
        <f t="shared" si="32"/>
        <v>5</v>
      </c>
      <c r="U32" s="17"/>
      <c r="V32" s="18"/>
      <c r="W32" s="19" t="str">
        <f t="shared" si="33"/>
        <v>5</v>
      </c>
      <c r="X32" s="17"/>
      <c r="Y32" s="18"/>
      <c r="Z32" s="19" t="str">
        <f t="shared" si="34"/>
        <v>5</v>
      </c>
      <c r="AA32" s="17"/>
      <c r="AB32" s="18"/>
      <c r="AC32" s="19" t="str">
        <f t="shared" si="35"/>
        <v>5</v>
      </c>
      <c r="AD32" s="27"/>
      <c r="AE32" s="25"/>
      <c r="AF32" s="19"/>
      <c r="AG32" s="20">
        <f t="shared" si="36"/>
        <v>45</v>
      </c>
      <c r="AH32" s="21">
        <f>'8.Spieltag'!AI32</f>
        <v>88</v>
      </c>
      <c r="AI32" s="23">
        <f t="shared" si="37"/>
        <v>133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6"/>
        <v>26</v>
      </c>
      <c r="B33" s="20" t="str">
        <f>'1.Spieltag'!B33</f>
        <v>UltraGE</v>
      </c>
      <c r="C33" s="17"/>
      <c r="D33" s="18"/>
      <c r="E33" s="19" t="str">
        <f t="shared" ref="E33" si="3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4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4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7">E33+H33+K33+N33+Q33+T33+W33+Z33+AC33+AF33</f>
        <v>45</v>
      </c>
      <c r="AH33" s="21">
        <f>'8.Spieltag'!AI33</f>
        <v>85</v>
      </c>
      <c r="AI33" s="23">
        <f t="shared" ref="AI33" si="48">AG33+AH33</f>
        <v>130</v>
      </c>
      <c r="AJ33" s="24">
        <f t="shared" ref="AJ33" si="4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AD3" s="16"/>
      <c r="AE3" s="65"/>
      <c r="AF3" s="65"/>
    </row>
    <row r="4" spans="1:40" ht="16.5" thickBot="1" x14ac:dyDescent="0.3">
      <c r="A4" s="2" t="s">
        <v>23</v>
      </c>
      <c r="B4" s="16"/>
      <c r="C4" s="16" t="s">
        <v>63</v>
      </c>
      <c r="F4" s="16" t="s">
        <v>11</v>
      </c>
      <c r="I4" s="16" t="s">
        <v>92</v>
      </c>
      <c r="L4" s="16" t="s">
        <v>94</v>
      </c>
      <c r="O4" s="16" t="s">
        <v>93</v>
      </c>
      <c r="R4" s="16" t="s">
        <v>56</v>
      </c>
      <c r="U4" s="16" t="s">
        <v>62</v>
      </c>
      <c r="X4" s="16" t="s">
        <v>60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68</v>
      </c>
      <c r="I6" s="16" t="s">
        <v>91</v>
      </c>
      <c r="L6" s="16" t="s">
        <v>66</v>
      </c>
      <c r="O6" s="16" t="s">
        <v>58</v>
      </c>
      <c r="R6" s="16" t="s">
        <v>57</v>
      </c>
      <c r="U6" s="16" t="s">
        <v>67</v>
      </c>
      <c r="X6" s="16" t="s">
        <v>64</v>
      </c>
      <c r="AA6" s="16" t="s">
        <v>61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'9.Spieltag'!AI8</f>
        <v>220</v>
      </c>
      <c r="AI8" s="23">
        <f t="shared" ref="AI8:AI23" si="10">AG8+AH8</f>
        <v>265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'9.Spieltag'!AI9</f>
        <v>203</v>
      </c>
      <c r="AI9" s="23">
        <f t="shared" si="10"/>
        <v>248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'9.Spieltag'!AI10</f>
        <v>202</v>
      </c>
      <c r="AI10" s="23">
        <f t="shared" si="10"/>
        <v>247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'9.Spieltag'!AI11</f>
        <v>202</v>
      </c>
      <c r="AI11" s="23">
        <f t="shared" si="10"/>
        <v>247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'9.Spieltag'!AI12</f>
        <v>201</v>
      </c>
      <c r="AI12" s="23">
        <f t="shared" si="10"/>
        <v>246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'9.Spieltag'!AI13</f>
        <v>201</v>
      </c>
      <c r="AI13" s="23">
        <f t="shared" si="10"/>
        <v>246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'9.Spieltag'!AI14</f>
        <v>199</v>
      </c>
      <c r="AI14" s="23">
        <f t="shared" si="10"/>
        <v>244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'9.Spieltag'!AI15</f>
        <v>196</v>
      </c>
      <c r="AI15" s="23">
        <f t="shared" si="10"/>
        <v>241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'9.Spieltag'!AI16</f>
        <v>196</v>
      </c>
      <c r="AI16" s="23">
        <f t="shared" si="10"/>
        <v>241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'9.Spieltag'!AI17</f>
        <v>192</v>
      </c>
      <c r="AI17" s="23">
        <f t="shared" si="10"/>
        <v>237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'9.Spieltag'!AI18</f>
        <v>191</v>
      </c>
      <c r="AI18" s="23">
        <f t="shared" si="10"/>
        <v>236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'9.Spieltag'!AI19</f>
        <v>186</v>
      </c>
      <c r="AI19" s="23">
        <f t="shared" si="10"/>
        <v>231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'9.Spieltag'!AI20</f>
        <v>186</v>
      </c>
      <c r="AI20" s="23">
        <f t="shared" si="10"/>
        <v>231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'9.Spieltag'!AI21</f>
        <v>184</v>
      </c>
      <c r="AI21" s="23">
        <f t="shared" si="10"/>
        <v>229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'9.Spieltag'!AI22</f>
        <v>181</v>
      </c>
      <c r="AI22" s="23">
        <f t="shared" si="10"/>
        <v>226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'9.Spieltag'!AI23</f>
        <v>180</v>
      </c>
      <c r="AI23" s="23">
        <f t="shared" si="10"/>
        <v>225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'9.Spieltag'!AI24</f>
        <v>180</v>
      </c>
      <c r="AI24" s="23">
        <f t="shared" ref="AI24:AI26" si="23">AG24+AH24</f>
        <v>225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'9.Spieltag'!AI25</f>
        <v>176</v>
      </c>
      <c r="AI25" s="23">
        <f t="shared" si="23"/>
        <v>221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'9.Spieltag'!AI26</f>
        <v>172</v>
      </c>
      <c r="AI26" s="23">
        <f t="shared" si="23"/>
        <v>217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'9.Spieltag'!AI27</f>
        <v>168</v>
      </c>
      <c r="AI27" s="23">
        <f t="shared" ref="AI27:AI32" si="35">AG27+AH27</f>
        <v>213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'9.Spieltag'!AI28</f>
        <v>163</v>
      </c>
      <c r="AI28" s="23">
        <f t="shared" si="35"/>
        <v>208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'9.Spieltag'!AI29</f>
        <v>162</v>
      </c>
      <c r="AI29" s="23">
        <f t="shared" si="35"/>
        <v>207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'9.Spieltag'!AI30</f>
        <v>159</v>
      </c>
      <c r="AI30" s="23">
        <f t="shared" si="35"/>
        <v>204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'9.Spieltag'!AI31</f>
        <v>155</v>
      </c>
      <c r="AI31" s="23">
        <f t="shared" si="35"/>
        <v>200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'9.Spieltag'!AI32</f>
        <v>133</v>
      </c>
      <c r="AI32" s="23">
        <f t="shared" si="35"/>
        <v>178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'9.Spieltag'!AI33</f>
        <v>130</v>
      </c>
      <c r="AI33" s="23">
        <f t="shared" ref="AI33" si="46">AG33+AH33</f>
        <v>175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I51"/>
  <sheetViews>
    <sheetView workbookViewId="0">
      <pane xSplit="2" ySplit="2" topLeftCell="AN3" activePane="bottomRight" state="frozen"/>
      <selection activeCell="AU6" sqref="AU6"/>
      <selection pane="topRight" activeCell="AU6" sqref="AU6"/>
      <selection pane="bottomLeft" activeCell="AU6" sqref="AU6"/>
      <selection pane="bottomRight" activeCell="AV21" sqref="AV21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5"/>
    <col min="52" max="52" width="11.42578125" style="75"/>
    <col min="54" max="54" width="11.42578125" style="75"/>
    <col min="58" max="58" width="9.28515625" bestFit="1" customWidth="1"/>
    <col min="59" max="59" width="8.28515625" bestFit="1" customWidth="1"/>
    <col min="60" max="60" width="6.5703125" bestFit="1" customWidth="1"/>
    <col min="61" max="61" width="8.28515625" bestFit="1" customWidth="1"/>
  </cols>
  <sheetData>
    <row r="1" spans="1:61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61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  <c r="BC2" s="90" t="s">
        <v>52</v>
      </c>
      <c r="BD2" s="45" t="s">
        <v>48</v>
      </c>
      <c r="BE2" s="78" t="s">
        <v>88</v>
      </c>
      <c r="BF2" s="45" t="s">
        <v>48</v>
      </c>
      <c r="BG2" s="78" t="s">
        <v>88</v>
      </c>
      <c r="BH2" s="45" t="s">
        <v>48</v>
      </c>
      <c r="BI2" s="78" t="s">
        <v>88</v>
      </c>
    </row>
    <row r="3" spans="1:61" ht="14.25" x14ac:dyDescent="0.25">
      <c r="A3" s="55"/>
      <c r="B3" s="55" t="s">
        <v>105</v>
      </c>
      <c r="C3" s="55">
        <v>26</v>
      </c>
      <c r="D3" s="55">
        <v>3</v>
      </c>
      <c r="E3" s="55">
        <v>27</v>
      </c>
      <c r="F3" s="55">
        <v>17</v>
      </c>
      <c r="G3" s="55">
        <v>13</v>
      </c>
      <c r="H3" s="55">
        <v>17</v>
      </c>
      <c r="I3" s="55">
        <v>21</v>
      </c>
      <c r="J3" s="55">
        <v>32</v>
      </c>
      <c r="K3" s="55">
        <v>45</v>
      </c>
      <c r="L3" s="55">
        <v>45</v>
      </c>
      <c r="M3" s="55">
        <v>45</v>
      </c>
      <c r="N3" s="55">
        <v>45</v>
      </c>
      <c r="O3" s="55">
        <v>45</v>
      </c>
      <c r="P3" s="55">
        <v>45</v>
      </c>
      <c r="Q3" s="55">
        <v>45</v>
      </c>
      <c r="R3" s="55">
        <v>45</v>
      </c>
      <c r="S3" s="55">
        <v>45</v>
      </c>
      <c r="T3" s="55">
        <v>45</v>
      </c>
      <c r="U3" s="55">
        <v>45</v>
      </c>
      <c r="V3" s="55">
        <v>45</v>
      </c>
      <c r="W3" s="55">
        <v>45</v>
      </c>
      <c r="X3" s="55">
        <v>45</v>
      </c>
      <c r="Y3" s="55">
        <v>45</v>
      </c>
      <c r="Z3" s="55">
        <v>45</v>
      </c>
      <c r="AA3" s="55">
        <v>45</v>
      </c>
      <c r="AB3" s="55">
        <v>45</v>
      </c>
      <c r="AC3" s="55">
        <v>45</v>
      </c>
      <c r="AD3" s="55">
        <v>45</v>
      </c>
      <c r="AE3" s="55">
        <v>45</v>
      </c>
      <c r="AF3" s="55">
        <v>45</v>
      </c>
      <c r="AG3" s="55">
        <v>45</v>
      </c>
      <c r="AH3" s="55">
        <v>45</v>
      </c>
      <c r="AI3" s="55">
        <v>45</v>
      </c>
      <c r="AJ3" s="55">
        <v>45</v>
      </c>
      <c r="AK3" s="59">
        <v>1326</v>
      </c>
      <c r="AL3" s="58">
        <v>3</v>
      </c>
      <c r="AM3" s="58">
        <v>13</v>
      </c>
      <c r="AN3" s="58">
        <v>17</v>
      </c>
      <c r="AO3" s="58">
        <v>17</v>
      </c>
      <c r="AP3" s="59">
        <v>1276</v>
      </c>
      <c r="AQ3" s="63">
        <v>50</v>
      </c>
      <c r="AS3" s="53">
        <v>1</v>
      </c>
      <c r="AT3" s="57" t="s">
        <v>79</v>
      </c>
      <c r="AU3" s="56">
        <v>34</v>
      </c>
      <c r="AW3" s="77" t="s">
        <v>106</v>
      </c>
      <c r="BC3" s="53">
        <v>1</v>
      </c>
      <c r="BD3" s="57" t="s">
        <v>79</v>
      </c>
      <c r="BE3" s="76">
        <v>20</v>
      </c>
      <c r="BF3" s="54"/>
      <c r="BG3" s="76"/>
      <c r="BH3" s="54"/>
      <c r="BI3" s="76"/>
    </row>
    <row r="4" spans="1:61" ht="14.25" x14ac:dyDescent="0.25">
      <c r="A4" s="55"/>
      <c r="B4" s="55" t="s">
        <v>101</v>
      </c>
      <c r="C4" s="55">
        <v>24</v>
      </c>
      <c r="D4" s="55">
        <v>2</v>
      </c>
      <c r="E4" s="55">
        <v>18</v>
      </c>
      <c r="F4" s="55">
        <v>16</v>
      </c>
      <c r="G4" s="55">
        <v>4</v>
      </c>
      <c r="H4" s="55">
        <v>29</v>
      </c>
      <c r="I4" s="55">
        <v>15</v>
      </c>
      <c r="J4" s="55">
        <v>15</v>
      </c>
      <c r="K4" s="55">
        <v>45</v>
      </c>
      <c r="L4" s="55">
        <v>45</v>
      </c>
      <c r="M4" s="55">
        <v>45</v>
      </c>
      <c r="N4" s="55">
        <v>45</v>
      </c>
      <c r="O4" s="55">
        <v>45</v>
      </c>
      <c r="P4" s="55">
        <v>45</v>
      </c>
      <c r="Q4" s="55">
        <v>45</v>
      </c>
      <c r="R4" s="55">
        <v>45</v>
      </c>
      <c r="S4" s="55">
        <v>45</v>
      </c>
      <c r="T4" s="55">
        <v>45</v>
      </c>
      <c r="U4" s="55">
        <v>45</v>
      </c>
      <c r="V4" s="55">
        <v>45</v>
      </c>
      <c r="W4" s="55">
        <v>45</v>
      </c>
      <c r="X4" s="55">
        <v>45</v>
      </c>
      <c r="Y4" s="55">
        <v>45</v>
      </c>
      <c r="Z4" s="55">
        <v>45</v>
      </c>
      <c r="AA4" s="55">
        <v>45</v>
      </c>
      <c r="AB4" s="55">
        <v>45</v>
      </c>
      <c r="AC4" s="55">
        <v>45</v>
      </c>
      <c r="AD4" s="55">
        <v>45</v>
      </c>
      <c r="AE4" s="55">
        <v>45</v>
      </c>
      <c r="AF4" s="55">
        <v>45</v>
      </c>
      <c r="AG4" s="55">
        <v>45</v>
      </c>
      <c r="AH4" s="55">
        <v>45</v>
      </c>
      <c r="AI4" s="55">
        <v>45</v>
      </c>
      <c r="AJ4" s="55">
        <v>45</v>
      </c>
      <c r="AK4" s="59">
        <v>1293</v>
      </c>
      <c r="AL4" s="58">
        <v>2</v>
      </c>
      <c r="AM4" s="58">
        <v>4</v>
      </c>
      <c r="AN4" s="58">
        <v>15</v>
      </c>
      <c r="AO4" s="58">
        <v>15</v>
      </c>
      <c r="AP4" s="59">
        <v>1257</v>
      </c>
      <c r="AQ4" s="63">
        <v>36</v>
      </c>
      <c r="AS4" s="53">
        <v>2</v>
      </c>
      <c r="AT4" s="57" t="s">
        <v>73</v>
      </c>
      <c r="AU4" s="56">
        <v>16</v>
      </c>
      <c r="AW4" t="s">
        <v>89</v>
      </c>
      <c r="BC4" s="53">
        <v>2</v>
      </c>
      <c r="BD4" s="57" t="s">
        <v>73</v>
      </c>
      <c r="BE4" s="76">
        <v>20</v>
      </c>
      <c r="BF4" s="54"/>
      <c r="BG4" s="76"/>
      <c r="BH4" s="54"/>
      <c r="BI4" s="76"/>
    </row>
    <row r="5" spans="1:61" ht="14.25" x14ac:dyDescent="0.25">
      <c r="A5" s="55"/>
      <c r="B5" s="55" t="s">
        <v>83</v>
      </c>
      <c r="C5" s="55">
        <v>33</v>
      </c>
      <c r="D5" s="55">
        <v>2</v>
      </c>
      <c r="E5" s="55">
        <v>22</v>
      </c>
      <c r="F5" s="55">
        <v>16</v>
      </c>
      <c r="G5" s="55">
        <v>20</v>
      </c>
      <c r="H5" s="55">
        <v>17</v>
      </c>
      <c r="I5" s="55">
        <v>30</v>
      </c>
      <c r="J5" s="55">
        <v>35</v>
      </c>
      <c r="K5" s="55">
        <v>45</v>
      </c>
      <c r="L5" s="55">
        <v>45</v>
      </c>
      <c r="M5" s="55">
        <v>45</v>
      </c>
      <c r="N5" s="55">
        <v>45</v>
      </c>
      <c r="O5" s="55">
        <v>45</v>
      </c>
      <c r="P5" s="55">
        <v>45</v>
      </c>
      <c r="Q5" s="55">
        <v>45</v>
      </c>
      <c r="R5" s="55">
        <v>45</v>
      </c>
      <c r="S5" s="55">
        <v>45</v>
      </c>
      <c r="T5" s="55">
        <v>45</v>
      </c>
      <c r="U5" s="55">
        <v>45</v>
      </c>
      <c r="V5" s="55">
        <v>45</v>
      </c>
      <c r="W5" s="55">
        <v>45</v>
      </c>
      <c r="X5" s="55">
        <v>45</v>
      </c>
      <c r="Y5" s="55">
        <v>45</v>
      </c>
      <c r="Z5" s="55">
        <v>45</v>
      </c>
      <c r="AA5" s="55">
        <v>45</v>
      </c>
      <c r="AB5" s="55">
        <v>45</v>
      </c>
      <c r="AC5" s="55">
        <v>45</v>
      </c>
      <c r="AD5" s="55">
        <v>45</v>
      </c>
      <c r="AE5" s="55">
        <v>45</v>
      </c>
      <c r="AF5" s="55">
        <v>45</v>
      </c>
      <c r="AG5" s="55">
        <v>45</v>
      </c>
      <c r="AH5" s="55">
        <v>45</v>
      </c>
      <c r="AI5" s="55">
        <v>45</v>
      </c>
      <c r="AJ5" s="55">
        <v>45</v>
      </c>
      <c r="AK5" s="59">
        <v>1345</v>
      </c>
      <c r="AL5" s="58">
        <v>2</v>
      </c>
      <c r="AM5" s="58">
        <v>16</v>
      </c>
      <c r="AN5" s="58">
        <v>17</v>
      </c>
      <c r="AO5" s="58">
        <v>20</v>
      </c>
      <c r="AP5" s="59">
        <v>1290</v>
      </c>
      <c r="AQ5" s="63">
        <v>55</v>
      </c>
      <c r="AS5" s="53">
        <v>3</v>
      </c>
      <c r="AT5" s="57" t="s">
        <v>75</v>
      </c>
      <c r="AU5" s="56">
        <v>34</v>
      </c>
      <c r="AW5" t="s">
        <v>90</v>
      </c>
      <c r="BC5" s="53">
        <v>3</v>
      </c>
      <c r="BD5" s="57" t="s">
        <v>75</v>
      </c>
      <c r="BE5" s="76">
        <v>20</v>
      </c>
      <c r="BF5" s="54"/>
      <c r="BG5" s="76"/>
      <c r="BH5" s="54"/>
      <c r="BI5" s="76"/>
    </row>
    <row r="6" spans="1:61" ht="14.25" x14ac:dyDescent="0.25">
      <c r="A6" s="55"/>
      <c r="B6" s="55" t="s">
        <v>104</v>
      </c>
      <c r="C6" s="55">
        <v>24</v>
      </c>
      <c r="D6" s="55">
        <v>3</v>
      </c>
      <c r="E6" s="55">
        <v>24</v>
      </c>
      <c r="F6" s="55">
        <v>16</v>
      </c>
      <c r="G6" s="55">
        <v>5</v>
      </c>
      <c r="H6" s="55">
        <v>19</v>
      </c>
      <c r="I6" s="55">
        <v>22</v>
      </c>
      <c r="J6" s="55">
        <v>22</v>
      </c>
      <c r="K6" s="55">
        <v>45</v>
      </c>
      <c r="L6" s="55">
        <v>45</v>
      </c>
      <c r="M6" s="55">
        <v>45</v>
      </c>
      <c r="N6" s="55">
        <v>45</v>
      </c>
      <c r="O6" s="55">
        <v>45</v>
      </c>
      <c r="P6" s="55">
        <v>45</v>
      </c>
      <c r="Q6" s="55">
        <v>45</v>
      </c>
      <c r="R6" s="55">
        <v>45</v>
      </c>
      <c r="S6" s="55">
        <v>45</v>
      </c>
      <c r="T6" s="55">
        <v>45</v>
      </c>
      <c r="U6" s="55">
        <v>45</v>
      </c>
      <c r="V6" s="55">
        <v>45</v>
      </c>
      <c r="W6" s="55">
        <v>45</v>
      </c>
      <c r="X6" s="55">
        <v>45</v>
      </c>
      <c r="Y6" s="55">
        <v>45</v>
      </c>
      <c r="Z6" s="55">
        <v>45</v>
      </c>
      <c r="AA6" s="55">
        <v>45</v>
      </c>
      <c r="AB6" s="55">
        <v>45</v>
      </c>
      <c r="AC6" s="55">
        <v>45</v>
      </c>
      <c r="AD6" s="55">
        <v>45</v>
      </c>
      <c r="AE6" s="55">
        <v>45</v>
      </c>
      <c r="AF6" s="55">
        <v>45</v>
      </c>
      <c r="AG6" s="55">
        <v>45</v>
      </c>
      <c r="AH6" s="55">
        <v>45</v>
      </c>
      <c r="AI6" s="55">
        <v>45</v>
      </c>
      <c r="AJ6" s="55">
        <v>45</v>
      </c>
      <c r="AK6" s="52">
        <v>1305</v>
      </c>
      <c r="AL6" s="58">
        <v>3</v>
      </c>
      <c r="AM6" s="58">
        <v>5</v>
      </c>
      <c r="AN6" s="58">
        <v>16</v>
      </c>
      <c r="AO6" s="58">
        <v>19</v>
      </c>
      <c r="AP6" s="59">
        <v>1262</v>
      </c>
      <c r="AQ6" s="63">
        <v>55</v>
      </c>
      <c r="AS6" s="53">
        <v>4</v>
      </c>
      <c r="AT6" s="54" t="s">
        <v>99</v>
      </c>
      <c r="AU6" s="56">
        <v>27</v>
      </c>
      <c r="BC6" s="53">
        <v>4</v>
      </c>
      <c r="BD6" s="54" t="s">
        <v>99</v>
      </c>
      <c r="BE6" s="76">
        <v>20</v>
      </c>
      <c r="BF6" s="54"/>
      <c r="BG6" s="76"/>
      <c r="BH6" s="54"/>
      <c r="BI6" s="76"/>
    </row>
    <row r="7" spans="1:61" ht="14.25" x14ac:dyDescent="0.25">
      <c r="A7" s="55"/>
      <c r="B7" s="55" t="s">
        <v>99</v>
      </c>
      <c r="C7" s="55">
        <v>15</v>
      </c>
      <c r="D7" s="55">
        <v>10</v>
      </c>
      <c r="E7" s="55">
        <v>23</v>
      </c>
      <c r="F7" s="55">
        <v>27</v>
      </c>
      <c r="G7" s="55">
        <v>6</v>
      </c>
      <c r="H7" s="55">
        <v>28</v>
      </c>
      <c r="I7" s="55">
        <v>18</v>
      </c>
      <c r="J7" s="55">
        <v>24</v>
      </c>
      <c r="K7" s="55">
        <v>45</v>
      </c>
      <c r="L7" s="55">
        <v>45</v>
      </c>
      <c r="M7" s="55">
        <v>45</v>
      </c>
      <c r="N7" s="55">
        <v>45</v>
      </c>
      <c r="O7" s="55">
        <v>45</v>
      </c>
      <c r="P7" s="55">
        <v>45</v>
      </c>
      <c r="Q7" s="55">
        <v>45</v>
      </c>
      <c r="R7" s="55">
        <v>45</v>
      </c>
      <c r="S7" s="55">
        <v>45</v>
      </c>
      <c r="T7" s="55">
        <v>45</v>
      </c>
      <c r="U7" s="55">
        <v>45</v>
      </c>
      <c r="V7" s="55">
        <v>45</v>
      </c>
      <c r="W7" s="55">
        <v>45</v>
      </c>
      <c r="X7" s="55">
        <v>45</v>
      </c>
      <c r="Y7" s="55">
        <v>45</v>
      </c>
      <c r="Z7" s="55">
        <v>45</v>
      </c>
      <c r="AA7" s="55">
        <v>45</v>
      </c>
      <c r="AB7" s="55">
        <v>45</v>
      </c>
      <c r="AC7" s="55">
        <v>45</v>
      </c>
      <c r="AD7" s="55">
        <v>45</v>
      </c>
      <c r="AE7" s="55">
        <v>45</v>
      </c>
      <c r="AF7" s="55">
        <v>45</v>
      </c>
      <c r="AG7" s="55">
        <v>45</v>
      </c>
      <c r="AH7" s="55">
        <v>45</v>
      </c>
      <c r="AI7" s="55">
        <v>45</v>
      </c>
      <c r="AJ7" s="55">
        <v>45</v>
      </c>
      <c r="AK7" s="59">
        <v>1321</v>
      </c>
      <c r="AL7" s="58">
        <v>6</v>
      </c>
      <c r="AM7" s="58">
        <v>10</v>
      </c>
      <c r="AN7" s="58">
        <v>15</v>
      </c>
      <c r="AO7" s="58">
        <v>18</v>
      </c>
      <c r="AP7" s="59">
        <v>1272</v>
      </c>
      <c r="AQ7" s="63">
        <v>43</v>
      </c>
      <c r="AS7" s="53">
        <v>5</v>
      </c>
      <c r="AT7" s="57" t="s">
        <v>109</v>
      </c>
      <c r="AU7" s="74">
        <v>20</v>
      </c>
      <c r="AW7" s="77" t="s">
        <v>107</v>
      </c>
      <c r="BC7" s="53">
        <v>5</v>
      </c>
      <c r="BD7" s="57" t="s">
        <v>83</v>
      </c>
      <c r="BE7" s="76">
        <v>10</v>
      </c>
      <c r="BF7" s="54" t="s">
        <v>86</v>
      </c>
      <c r="BG7" s="76">
        <v>10</v>
      </c>
      <c r="BH7" s="54" t="s">
        <v>75</v>
      </c>
      <c r="BI7" s="76">
        <v>10</v>
      </c>
    </row>
    <row r="8" spans="1:61" ht="14.25" x14ac:dyDescent="0.25">
      <c r="A8" s="55"/>
      <c r="B8" s="55" t="s">
        <v>78</v>
      </c>
      <c r="C8" s="55">
        <v>15</v>
      </c>
      <c r="D8" s="55">
        <v>9</v>
      </c>
      <c r="E8" s="55">
        <v>18</v>
      </c>
      <c r="F8" s="55">
        <v>10</v>
      </c>
      <c r="G8" s="55">
        <v>11</v>
      </c>
      <c r="H8" s="55">
        <v>12</v>
      </c>
      <c r="I8" s="55">
        <v>21</v>
      </c>
      <c r="J8" s="55">
        <v>21</v>
      </c>
      <c r="K8" s="55">
        <v>45</v>
      </c>
      <c r="L8" s="55">
        <v>45</v>
      </c>
      <c r="M8" s="55">
        <v>45</v>
      </c>
      <c r="N8" s="55">
        <v>45</v>
      </c>
      <c r="O8" s="55">
        <v>45</v>
      </c>
      <c r="P8" s="55">
        <v>45</v>
      </c>
      <c r="Q8" s="55">
        <v>45</v>
      </c>
      <c r="R8" s="55">
        <v>45</v>
      </c>
      <c r="S8" s="55">
        <v>45</v>
      </c>
      <c r="T8" s="55">
        <v>45</v>
      </c>
      <c r="U8" s="55">
        <v>45</v>
      </c>
      <c r="V8" s="55">
        <v>45</v>
      </c>
      <c r="W8" s="55">
        <v>45</v>
      </c>
      <c r="X8" s="55">
        <v>45</v>
      </c>
      <c r="Y8" s="55">
        <v>45</v>
      </c>
      <c r="Z8" s="55">
        <v>45</v>
      </c>
      <c r="AA8" s="55">
        <v>45</v>
      </c>
      <c r="AB8" s="55">
        <v>45</v>
      </c>
      <c r="AC8" s="55">
        <v>45</v>
      </c>
      <c r="AD8" s="55">
        <v>45</v>
      </c>
      <c r="AE8" s="55">
        <v>45</v>
      </c>
      <c r="AF8" s="55">
        <v>45</v>
      </c>
      <c r="AG8" s="55">
        <v>45</v>
      </c>
      <c r="AH8" s="55">
        <v>45</v>
      </c>
      <c r="AI8" s="55">
        <v>45</v>
      </c>
      <c r="AJ8" s="55">
        <v>45</v>
      </c>
      <c r="AK8" s="59">
        <v>1287</v>
      </c>
      <c r="AL8" s="58">
        <v>9</v>
      </c>
      <c r="AM8" s="58">
        <v>10</v>
      </c>
      <c r="AN8" s="58">
        <v>11</v>
      </c>
      <c r="AO8" s="58">
        <v>12</v>
      </c>
      <c r="AP8" s="59">
        <v>1245</v>
      </c>
      <c r="AQ8" s="63">
        <v>49</v>
      </c>
      <c r="AS8" s="53">
        <v>6</v>
      </c>
      <c r="AT8" s="57" t="s">
        <v>101</v>
      </c>
      <c r="AU8" s="56">
        <v>29</v>
      </c>
      <c r="AW8" s="77"/>
      <c r="BC8" s="53">
        <v>6</v>
      </c>
      <c r="BD8" s="57" t="s">
        <v>101</v>
      </c>
      <c r="BE8" s="76">
        <v>20</v>
      </c>
      <c r="BF8" s="54"/>
      <c r="BG8" s="76"/>
      <c r="BH8" s="54"/>
      <c r="BI8" s="76"/>
    </row>
    <row r="9" spans="1:61" ht="14.25" x14ac:dyDescent="0.25">
      <c r="A9" s="55"/>
      <c r="B9" s="55" t="s">
        <v>77</v>
      </c>
      <c r="C9" s="55">
        <v>27</v>
      </c>
      <c r="D9" s="55">
        <v>0</v>
      </c>
      <c r="E9" s="55">
        <v>7</v>
      </c>
      <c r="F9" s="55">
        <v>17</v>
      </c>
      <c r="G9" s="55">
        <v>12</v>
      </c>
      <c r="H9" s="55">
        <v>15</v>
      </c>
      <c r="I9" s="55">
        <v>22</v>
      </c>
      <c r="J9" s="55">
        <v>36</v>
      </c>
      <c r="K9" s="55">
        <v>45</v>
      </c>
      <c r="L9" s="55">
        <v>45</v>
      </c>
      <c r="M9" s="55">
        <v>45</v>
      </c>
      <c r="N9" s="55">
        <v>45</v>
      </c>
      <c r="O9" s="55">
        <v>45</v>
      </c>
      <c r="P9" s="55">
        <v>45</v>
      </c>
      <c r="Q9" s="55">
        <v>45</v>
      </c>
      <c r="R9" s="55">
        <v>45</v>
      </c>
      <c r="S9" s="55">
        <v>45</v>
      </c>
      <c r="T9" s="55">
        <v>45</v>
      </c>
      <c r="U9" s="55">
        <v>45</v>
      </c>
      <c r="V9" s="55">
        <v>45</v>
      </c>
      <c r="W9" s="55">
        <v>45</v>
      </c>
      <c r="X9" s="55">
        <v>45</v>
      </c>
      <c r="Y9" s="55">
        <v>45</v>
      </c>
      <c r="Z9" s="55">
        <v>45</v>
      </c>
      <c r="AA9" s="55">
        <v>45</v>
      </c>
      <c r="AB9" s="55">
        <v>45</v>
      </c>
      <c r="AC9" s="55">
        <v>45</v>
      </c>
      <c r="AD9" s="55">
        <v>45</v>
      </c>
      <c r="AE9" s="55">
        <v>45</v>
      </c>
      <c r="AF9" s="55">
        <v>45</v>
      </c>
      <c r="AG9" s="55">
        <v>45</v>
      </c>
      <c r="AH9" s="55">
        <v>45</v>
      </c>
      <c r="AI9" s="55">
        <v>45</v>
      </c>
      <c r="AJ9" s="55">
        <v>45</v>
      </c>
      <c r="AK9" s="59">
        <v>1306</v>
      </c>
      <c r="AL9" s="58">
        <v>0</v>
      </c>
      <c r="AM9" s="58">
        <v>7</v>
      </c>
      <c r="AN9" s="58">
        <v>12</v>
      </c>
      <c r="AO9" s="58">
        <v>15</v>
      </c>
      <c r="AP9" s="59">
        <v>1272</v>
      </c>
      <c r="AQ9" s="63">
        <v>42</v>
      </c>
      <c r="AS9" s="53">
        <v>7</v>
      </c>
      <c r="AT9" s="54" t="s">
        <v>103</v>
      </c>
      <c r="AU9" s="56">
        <v>37</v>
      </c>
      <c r="BC9" s="53">
        <v>7</v>
      </c>
      <c r="BD9" s="54" t="s">
        <v>103</v>
      </c>
      <c r="BE9" s="76">
        <v>20</v>
      </c>
      <c r="BF9" s="54"/>
      <c r="BG9" s="76"/>
      <c r="BH9" s="54"/>
      <c r="BI9" s="76"/>
    </row>
    <row r="10" spans="1:61" ht="14.25" x14ac:dyDescent="0.25">
      <c r="A10" s="55"/>
      <c r="B10" s="55" t="s">
        <v>79</v>
      </c>
      <c r="C10" s="55">
        <v>34</v>
      </c>
      <c r="D10" s="55">
        <v>10</v>
      </c>
      <c r="E10" s="55">
        <v>20</v>
      </c>
      <c r="F10" s="55">
        <v>19</v>
      </c>
      <c r="G10" s="55">
        <v>15</v>
      </c>
      <c r="H10" s="55">
        <v>14</v>
      </c>
      <c r="I10" s="55">
        <v>27</v>
      </c>
      <c r="J10" s="55">
        <v>18</v>
      </c>
      <c r="K10" s="55">
        <v>45</v>
      </c>
      <c r="L10" s="55">
        <v>45</v>
      </c>
      <c r="M10" s="55">
        <v>45</v>
      </c>
      <c r="N10" s="55">
        <v>45</v>
      </c>
      <c r="O10" s="55">
        <v>45</v>
      </c>
      <c r="P10" s="55">
        <v>45</v>
      </c>
      <c r="Q10" s="55">
        <v>45</v>
      </c>
      <c r="R10" s="55">
        <v>45</v>
      </c>
      <c r="S10" s="55">
        <v>45</v>
      </c>
      <c r="T10" s="55">
        <v>45</v>
      </c>
      <c r="U10" s="55">
        <v>45</v>
      </c>
      <c r="V10" s="55">
        <v>45</v>
      </c>
      <c r="W10" s="55">
        <v>45</v>
      </c>
      <c r="X10" s="55">
        <v>45</v>
      </c>
      <c r="Y10" s="55">
        <v>45</v>
      </c>
      <c r="Z10" s="55">
        <v>45</v>
      </c>
      <c r="AA10" s="55">
        <v>45</v>
      </c>
      <c r="AB10" s="55">
        <v>45</v>
      </c>
      <c r="AC10" s="55">
        <v>45</v>
      </c>
      <c r="AD10" s="55">
        <v>45</v>
      </c>
      <c r="AE10" s="55">
        <v>45</v>
      </c>
      <c r="AF10" s="55">
        <v>45</v>
      </c>
      <c r="AG10" s="55">
        <v>45</v>
      </c>
      <c r="AH10" s="55">
        <v>45</v>
      </c>
      <c r="AI10" s="55">
        <v>45</v>
      </c>
      <c r="AJ10" s="55">
        <v>45</v>
      </c>
      <c r="AK10" s="59">
        <v>1327</v>
      </c>
      <c r="AL10" s="58">
        <v>10</v>
      </c>
      <c r="AM10" s="58">
        <v>14</v>
      </c>
      <c r="AN10" s="58">
        <v>15</v>
      </c>
      <c r="AO10" s="58">
        <v>18</v>
      </c>
      <c r="AP10" s="59">
        <v>1270</v>
      </c>
      <c r="AQ10" s="63">
        <v>34</v>
      </c>
      <c r="AS10" s="53">
        <v>8</v>
      </c>
      <c r="AT10" s="81" t="s">
        <v>84</v>
      </c>
      <c r="AU10" s="56">
        <v>37</v>
      </c>
      <c r="AX10" s="86" t="s">
        <v>108</v>
      </c>
      <c r="BC10" s="53">
        <v>8</v>
      </c>
      <c r="BD10" s="81" t="s">
        <v>84</v>
      </c>
      <c r="BE10" s="76">
        <v>20</v>
      </c>
      <c r="BF10" s="54"/>
      <c r="BG10" s="76"/>
      <c r="BH10" s="54"/>
      <c r="BI10" s="76"/>
    </row>
    <row r="11" spans="1:61" ht="15" thickBot="1" x14ac:dyDescent="0.3">
      <c r="A11" s="55"/>
      <c r="B11" s="55" t="s">
        <v>100</v>
      </c>
      <c r="C11" s="55">
        <v>15</v>
      </c>
      <c r="D11" s="55">
        <v>11</v>
      </c>
      <c r="E11" s="55">
        <v>10</v>
      </c>
      <c r="F11" s="55">
        <v>15</v>
      </c>
      <c r="G11" s="55">
        <v>9</v>
      </c>
      <c r="H11" s="55">
        <v>24</v>
      </c>
      <c r="I11" s="55">
        <v>14</v>
      </c>
      <c r="J11" s="55">
        <v>29</v>
      </c>
      <c r="K11" s="55">
        <v>45</v>
      </c>
      <c r="L11" s="55">
        <v>45</v>
      </c>
      <c r="M11" s="55">
        <v>45</v>
      </c>
      <c r="N11" s="55">
        <v>45</v>
      </c>
      <c r="O11" s="55">
        <v>45</v>
      </c>
      <c r="P11" s="55">
        <v>45</v>
      </c>
      <c r="Q11" s="55">
        <v>45</v>
      </c>
      <c r="R11" s="55">
        <v>45</v>
      </c>
      <c r="S11" s="55">
        <v>45</v>
      </c>
      <c r="T11" s="55">
        <v>45</v>
      </c>
      <c r="U11" s="55">
        <v>45</v>
      </c>
      <c r="V11" s="55">
        <v>45</v>
      </c>
      <c r="W11" s="55">
        <v>45</v>
      </c>
      <c r="X11" s="55">
        <v>45</v>
      </c>
      <c r="Y11" s="55">
        <v>45</v>
      </c>
      <c r="Z11" s="55">
        <v>45</v>
      </c>
      <c r="AA11" s="55">
        <v>45</v>
      </c>
      <c r="AB11" s="55">
        <v>45</v>
      </c>
      <c r="AC11" s="55">
        <v>45</v>
      </c>
      <c r="AD11" s="55">
        <v>45</v>
      </c>
      <c r="AE11" s="55">
        <v>45</v>
      </c>
      <c r="AF11" s="55">
        <v>45</v>
      </c>
      <c r="AG11" s="55">
        <v>45</v>
      </c>
      <c r="AH11" s="55">
        <v>45</v>
      </c>
      <c r="AI11" s="55">
        <v>45</v>
      </c>
      <c r="AJ11" s="55">
        <v>45</v>
      </c>
      <c r="AK11" s="59">
        <v>1297</v>
      </c>
      <c r="AL11" s="58">
        <v>9</v>
      </c>
      <c r="AM11" s="58">
        <v>10</v>
      </c>
      <c r="AN11" s="58">
        <v>11</v>
      </c>
      <c r="AO11" s="58">
        <v>14</v>
      </c>
      <c r="AP11" s="59">
        <v>1253</v>
      </c>
      <c r="AQ11" s="63">
        <v>57</v>
      </c>
      <c r="AS11" s="53">
        <v>9</v>
      </c>
      <c r="AT11" s="54"/>
      <c r="AU11" s="56"/>
      <c r="BC11" s="53">
        <v>9</v>
      </c>
      <c r="BD11" s="54"/>
      <c r="BE11" s="76"/>
      <c r="BF11" s="54"/>
      <c r="BG11" s="76"/>
      <c r="BH11" s="54"/>
      <c r="BI11" s="76"/>
    </row>
    <row r="12" spans="1:61" ht="14.25" x14ac:dyDescent="0.25">
      <c r="A12" s="55"/>
      <c r="B12" s="55" t="s">
        <v>98</v>
      </c>
      <c r="C12" s="55">
        <v>3</v>
      </c>
      <c r="D12" s="55">
        <v>5</v>
      </c>
      <c r="E12" s="55">
        <v>20</v>
      </c>
      <c r="F12" s="55">
        <v>8</v>
      </c>
      <c r="G12" s="55">
        <v>10</v>
      </c>
      <c r="H12" s="55">
        <v>14</v>
      </c>
      <c r="I12" s="55">
        <v>0</v>
      </c>
      <c r="J12" s="55">
        <v>25</v>
      </c>
      <c r="K12" s="55">
        <v>45</v>
      </c>
      <c r="L12" s="55">
        <v>45</v>
      </c>
      <c r="M12" s="55">
        <v>45</v>
      </c>
      <c r="N12" s="55">
        <v>45</v>
      </c>
      <c r="O12" s="55">
        <v>45</v>
      </c>
      <c r="P12" s="55">
        <v>45</v>
      </c>
      <c r="Q12" s="55">
        <v>45</v>
      </c>
      <c r="R12" s="55">
        <v>45</v>
      </c>
      <c r="S12" s="55">
        <v>45</v>
      </c>
      <c r="T12" s="55">
        <v>45</v>
      </c>
      <c r="U12" s="55">
        <v>45</v>
      </c>
      <c r="V12" s="55">
        <v>45</v>
      </c>
      <c r="W12" s="55">
        <v>45</v>
      </c>
      <c r="X12" s="55">
        <v>45</v>
      </c>
      <c r="Y12" s="55">
        <v>45</v>
      </c>
      <c r="Z12" s="55">
        <v>45</v>
      </c>
      <c r="AA12" s="55">
        <v>45</v>
      </c>
      <c r="AB12" s="55">
        <v>45</v>
      </c>
      <c r="AC12" s="55">
        <v>45</v>
      </c>
      <c r="AD12" s="55">
        <v>45</v>
      </c>
      <c r="AE12" s="55">
        <v>45</v>
      </c>
      <c r="AF12" s="55">
        <v>45</v>
      </c>
      <c r="AG12" s="55">
        <v>45</v>
      </c>
      <c r="AH12" s="55">
        <v>45</v>
      </c>
      <c r="AI12" s="55">
        <v>45</v>
      </c>
      <c r="AJ12" s="55">
        <v>45</v>
      </c>
      <c r="AK12" s="59">
        <v>1255</v>
      </c>
      <c r="AL12" s="58">
        <v>0</v>
      </c>
      <c r="AM12" s="58">
        <v>3</v>
      </c>
      <c r="AN12" s="58">
        <v>5</v>
      </c>
      <c r="AO12" s="58">
        <v>8</v>
      </c>
      <c r="AP12" s="59">
        <v>1239</v>
      </c>
      <c r="AQ12" s="63">
        <v>44</v>
      </c>
      <c r="AS12" s="53">
        <v>10</v>
      </c>
      <c r="AT12" s="54"/>
      <c r="AU12" s="56"/>
      <c r="AX12" s="79" t="s">
        <v>48</v>
      </c>
      <c r="AY12" s="80" t="s">
        <v>88</v>
      </c>
      <c r="BC12" s="53">
        <v>10</v>
      </c>
      <c r="BD12" s="54"/>
      <c r="BE12" s="76"/>
      <c r="BF12" s="54"/>
      <c r="BG12" s="76"/>
      <c r="BH12" s="54"/>
      <c r="BI12" s="76"/>
    </row>
    <row r="13" spans="1:61" ht="14.25" x14ac:dyDescent="0.25">
      <c r="A13" s="55"/>
      <c r="B13" s="55" t="s">
        <v>102</v>
      </c>
      <c r="C13" s="55">
        <v>18</v>
      </c>
      <c r="D13" s="55">
        <v>10</v>
      </c>
      <c r="E13" s="55">
        <v>24</v>
      </c>
      <c r="F13" s="55">
        <v>15</v>
      </c>
      <c r="G13" s="55">
        <v>12</v>
      </c>
      <c r="H13" s="55">
        <v>17</v>
      </c>
      <c r="I13" s="55">
        <v>19</v>
      </c>
      <c r="J13" s="55">
        <v>24</v>
      </c>
      <c r="K13" s="55">
        <v>45</v>
      </c>
      <c r="L13" s="55">
        <v>45</v>
      </c>
      <c r="M13" s="55">
        <v>45</v>
      </c>
      <c r="N13" s="55">
        <v>45</v>
      </c>
      <c r="O13" s="55">
        <v>45</v>
      </c>
      <c r="P13" s="55">
        <v>45</v>
      </c>
      <c r="Q13" s="55">
        <v>45</v>
      </c>
      <c r="R13" s="55">
        <v>45</v>
      </c>
      <c r="S13" s="55">
        <v>45</v>
      </c>
      <c r="T13" s="55">
        <v>45</v>
      </c>
      <c r="U13" s="55">
        <v>45</v>
      </c>
      <c r="V13" s="55">
        <v>45</v>
      </c>
      <c r="W13" s="55">
        <v>45</v>
      </c>
      <c r="X13" s="55">
        <v>45</v>
      </c>
      <c r="Y13" s="55">
        <v>45</v>
      </c>
      <c r="Z13" s="55">
        <v>45</v>
      </c>
      <c r="AA13" s="55">
        <v>45</v>
      </c>
      <c r="AB13" s="55">
        <v>45</v>
      </c>
      <c r="AC13" s="55">
        <v>45</v>
      </c>
      <c r="AD13" s="55">
        <v>45</v>
      </c>
      <c r="AE13" s="55">
        <v>45</v>
      </c>
      <c r="AF13" s="55">
        <v>45</v>
      </c>
      <c r="AG13" s="55">
        <v>45</v>
      </c>
      <c r="AH13" s="55">
        <v>45</v>
      </c>
      <c r="AI13" s="55">
        <v>45</v>
      </c>
      <c r="AJ13" s="55">
        <v>45</v>
      </c>
      <c r="AK13" s="52">
        <v>1309</v>
      </c>
      <c r="AL13" s="58">
        <v>10</v>
      </c>
      <c r="AM13" s="58">
        <v>12</v>
      </c>
      <c r="AN13" s="58">
        <v>15</v>
      </c>
      <c r="AO13" s="58">
        <v>17</v>
      </c>
      <c r="AP13" s="59">
        <v>1255</v>
      </c>
      <c r="AQ13" s="63">
        <v>16</v>
      </c>
      <c r="AS13" s="53">
        <v>11</v>
      </c>
      <c r="AT13" s="54"/>
      <c r="AU13" s="56"/>
      <c r="AX13" s="81" t="s">
        <v>79</v>
      </c>
      <c r="AY13" s="82">
        <v>20</v>
      </c>
      <c r="BC13" s="53">
        <v>11</v>
      </c>
      <c r="BD13" s="54"/>
      <c r="BE13" s="76"/>
      <c r="BF13" s="54"/>
      <c r="BG13" s="76"/>
      <c r="BH13" s="54"/>
      <c r="BI13" s="76"/>
    </row>
    <row r="14" spans="1:61" ht="14.25" x14ac:dyDescent="0.25">
      <c r="A14" s="55"/>
      <c r="B14" s="55" t="s">
        <v>103</v>
      </c>
      <c r="C14" s="55">
        <v>17</v>
      </c>
      <c r="D14" s="55">
        <v>10</v>
      </c>
      <c r="E14" s="55">
        <v>27</v>
      </c>
      <c r="F14" s="55">
        <v>17</v>
      </c>
      <c r="G14" s="55">
        <v>10</v>
      </c>
      <c r="H14" s="55">
        <v>10</v>
      </c>
      <c r="I14" s="55">
        <v>37</v>
      </c>
      <c r="J14" s="55">
        <v>30</v>
      </c>
      <c r="K14" s="55">
        <v>45</v>
      </c>
      <c r="L14" s="55">
        <v>45</v>
      </c>
      <c r="M14" s="55">
        <v>45</v>
      </c>
      <c r="N14" s="55">
        <v>45</v>
      </c>
      <c r="O14" s="55">
        <v>45</v>
      </c>
      <c r="P14" s="55">
        <v>45</v>
      </c>
      <c r="Q14" s="55">
        <v>45</v>
      </c>
      <c r="R14" s="55">
        <v>45</v>
      </c>
      <c r="S14" s="55">
        <v>45</v>
      </c>
      <c r="T14" s="55">
        <v>45</v>
      </c>
      <c r="U14" s="55">
        <v>45</v>
      </c>
      <c r="V14" s="55">
        <v>45</v>
      </c>
      <c r="W14" s="55">
        <v>45</v>
      </c>
      <c r="X14" s="55">
        <v>45</v>
      </c>
      <c r="Y14" s="55">
        <v>45</v>
      </c>
      <c r="Z14" s="55">
        <v>45</v>
      </c>
      <c r="AA14" s="55">
        <v>45</v>
      </c>
      <c r="AB14" s="55">
        <v>45</v>
      </c>
      <c r="AC14" s="55">
        <v>45</v>
      </c>
      <c r="AD14" s="55">
        <v>45</v>
      </c>
      <c r="AE14" s="55">
        <v>45</v>
      </c>
      <c r="AF14" s="55">
        <v>45</v>
      </c>
      <c r="AG14" s="55">
        <v>45</v>
      </c>
      <c r="AH14" s="55">
        <v>45</v>
      </c>
      <c r="AI14" s="55">
        <v>45</v>
      </c>
      <c r="AJ14" s="55">
        <v>45</v>
      </c>
      <c r="AK14" s="59">
        <v>1328</v>
      </c>
      <c r="AL14" s="58">
        <v>10</v>
      </c>
      <c r="AM14" s="58">
        <v>10</v>
      </c>
      <c r="AN14" s="58">
        <v>10</v>
      </c>
      <c r="AO14" s="58">
        <v>17</v>
      </c>
      <c r="AP14" s="59">
        <v>1281</v>
      </c>
      <c r="AQ14" s="63">
        <v>54</v>
      </c>
      <c r="AS14" s="53">
        <v>12</v>
      </c>
      <c r="AT14" s="54"/>
      <c r="AU14" s="56"/>
      <c r="AX14" s="81" t="s">
        <v>73</v>
      </c>
      <c r="AY14" s="82">
        <v>20</v>
      </c>
      <c r="BC14" s="53">
        <v>12</v>
      </c>
      <c r="BD14" s="54"/>
      <c r="BE14" s="76"/>
      <c r="BF14" s="54"/>
      <c r="BG14" s="76"/>
      <c r="BH14" s="54"/>
      <c r="BI14" s="76"/>
    </row>
    <row r="15" spans="1:61" ht="14.25" x14ac:dyDescent="0.25">
      <c r="A15" s="55"/>
      <c r="B15" s="55" t="s">
        <v>69</v>
      </c>
      <c r="C15" s="55">
        <v>31</v>
      </c>
      <c r="D15" s="55">
        <v>7</v>
      </c>
      <c r="E15" s="55">
        <v>23</v>
      </c>
      <c r="F15" s="55">
        <v>14</v>
      </c>
      <c r="G15" s="55">
        <v>15</v>
      </c>
      <c r="H15" s="55">
        <v>4</v>
      </c>
      <c r="I15" s="55">
        <v>28</v>
      </c>
      <c r="J15" s="55">
        <v>19</v>
      </c>
      <c r="K15" s="55">
        <v>45</v>
      </c>
      <c r="L15" s="55">
        <v>45</v>
      </c>
      <c r="M15" s="55">
        <v>45</v>
      </c>
      <c r="N15" s="55">
        <v>45</v>
      </c>
      <c r="O15" s="55">
        <v>45</v>
      </c>
      <c r="P15" s="55">
        <v>45</v>
      </c>
      <c r="Q15" s="55">
        <v>45</v>
      </c>
      <c r="R15" s="55">
        <v>45</v>
      </c>
      <c r="S15" s="55">
        <v>45</v>
      </c>
      <c r="T15" s="55">
        <v>45</v>
      </c>
      <c r="U15" s="55">
        <v>45</v>
      </c>
      <c r="V15" s="55">
        <v>45</v>
      </c>
      <c r="W15" s="55">
        <v>45</v>
      </c>
      <c r="X15" s="55">
        <v>45</v>
      </c>
      <c r="Y15" s="55">
        <v>45</v>
      </c>
      <c r="Z15" s="55">
        <v>45</v>
      </c>
      <c r="AA15" s="55">
        <v>45</v>
      </c>
      <c r="AB15" s="55">
        <v>45</v>
      </c>
      <c r="AC15" s="55">
        <v>45</v>
      </c>
      <c r="AD15" s="55">
        <v>45</v>
      </c>
      <c r="AE15" s="55">
        <v>45</v>
      </c>
      <c r="AF15" s="55">
        <v>45</v>
      </c>
      <c r="AG15" s="55">
        <v>45</v>
      </c>
      <c r="AH15" s="55">
        <v>45</v>
      </c>
      <c r="AI15" s="55">
        <v>45</v>
      </c>
      <c r="AJ15" s="55">
        <v>45</v>
      </c>
      <c r="AK15" s="59">
        <v>1311</v>
      </c>
      <c r="AL15" s="58">
        <v>4</v>
      </c>
      <c r="AM15" s="58">
        <v>7</v>
      </c>
      <c r="AN15" s="58">
        <v>14</v>
      </c>
      <c r="AO15" s="58">
        <v>15</v>
      </c>
      <c r="AP15" s="59">
        <v>1271</v>
      </c>
      <c r="AQ15" s="63">
        <v>47</v>
      </c>
      <c r="AS15" s="53">
        <v>13</v>
      </c>
      <c r="AT15" s="54"/>
      <c r="AU15" s="56"/>
      <c r="AX15" s="81" t="s">
        <v>75</v>
      </c>
      <c r="AY15" s="82">
        <v>30</v>
      </c>
      <c r="BC15" s="53">
        <v>13</v>
      </c>
      <c r="BD15" s="54"/>
      <c r="BE15" s="76"/>
      <c r="BF15" s="54"/>
      <c r="BG15" s="76"/>
      <c r="BH15" s="54"/>
      <c r="BI15" s="76"/>
    </row>
    <row r="16" spans="1:61" ht="14.25" x14ac:dyDescent="0.25">
      <c r="A16" s="55"/>
      <c r="B16" s="55" t="s">
        <v>84</v>
      </c>
      <c r="C16" s="55">
        <v>16</v>
      </c>
      <c r="D16" s="55">
        <v>8</v>
      </c>
      <c r="E16" s="55">
        <v>18</v>
      </c>
      <c r="F16" s="55">
        <v>17</v>
      </c>
      <c r="G16" s="55">
        <v>17</v>
      </c>
      <c r="H16" s="55">
        <v>20</v>
      </c>
      <c r="I16" s="55">
        <v>23</v>
      </c>
      <c r="J16" s="55">
        <v>37</v>
      </c>
      <c r="K16" s="55">
        <v>45</v>
      </c>
      <c r="L16" s="55">
        <v>45</v>
      </c>
      <c r="M16" s="55">
        <v>45</v>
      </c>
      <c r="N16" s="55">
        <v>45</v>
      </c>
      <c r="O16" s="55">
        <v>45</v>
      </c>
      <c r="P16" s="55">
        <v>45</v>
      </c>
      <c r="Q16" s="55">
        <v>45</v>
      </c>
      <c r="R16" s="55">
        <v>45</v>
      </c>
      <c r="S16" s="55">
        <v>45</v>
      </c>
      <c r="T16" s="55">
        <v>45</v>
      </c>
      <c r="U16" s="55">
        <v>45</v>
      </c>
      <c r="V16" s="55">
        <v>45</v>
      </c>
      <c r="W16" s="55">
        <v>45</v>
      </c>
      <c r="X16" s="55">
        <v>45</v>
      </c>
      <c r="Y16" s="55">
        <v>45</v>
      </c>
      <c r="Z16" s="55">
        <v>45</v>
      </c>
      <c r="AA16" s="55">
        <v>45</v>
      </c>
      <c r="AB16" s="55">
        <v>45</v>
      </c>
      <c r="AC16" s="55">
        <v>45</v>
      </c>
      <c r="AD16" s="55">
        <v>45</v>
      </c>
      <c r="AE16" s="55">
        <v>45</v>
      </c>
      <c r="AF16" s="55">
        <v>45</v>
      </c>
      <c r="AG16" s="55">
        <v>45</v>
      </c>
      <c r="AH16" s="55">
        <v>45</v>
      </c>
      <c r="AI16" s="55">
        <v>45</v>
      </c>
      <c r="AJ16" s="55">
        <v>45</v>
      </c>
      <c r="AK16" s="59">
        <v>1326</v>
      </c>
      <c r="AL16" s="58">
        <v>8</v>
      </c>
      <c r="AM16" s="58">
        <v>16</v>
      </c>
      <c r="AN16" s="58">
        <v>17</v>
      </c>
      <c r="AO16" s="58">
        <v>17</v>
      </c>
      <c r="AP16" s="59">
        <v>1268</v>
      </c>
      <c r="AQ16" s="63">
        <v>40</v>
      </c>
      <c r="AS16" s="53">
        <v>14</v>
      </c>
      <c r="AT16" s="54"/>
      <c r="AU16" s="56"/>
      <c r="AX16" s="81" t="s">
        <v>99</v>
      </c>
      <c r="AY16" s="82">
        <v>20</v>
      </c>
      <c r="BC16" s="53">
        <v>14</v>
      </c>
      <c r="BD16" s="54"/>
      <c r="BE16" s="76"/>
      <c r="BF16" s="54"/>
      <c r="BG16" s="76"/>
      <c r="BH16" s="54"/>
      <c r="BI16" s="76"/>
    </row>
    <row r="17" spans="1:61" ht="14.25" x14ac:dyDescent="0.25">
      <c r="A17" s="55"/>
      <c r="B17" s="55" t="s">
        <v>80</v>
      </c>
      <c r="C17" s="55">
        <v>17</v>
      </c>
      <c r="D17" s="55">
        <v>5</v>
      </c>
      <c r="E17" s="55">
        <v>20</v>
      </c>
      <c r="F17" s="55">
        <v>22</v>
      </c>
      <c r="G17" s="55">
        <v>19</v>
      </c>
      <c r="H17" s="55">
        <v>15</v>
      </c>
      <c r="I17" s="55">
        <v>24</v>
      </c>
      <c r="J17" s="55">
        <v>24</v>
      </c>
      <c r="K17" s="55">
        <v>45</v>
      </c>
      <c r="L17" s="55">
        <v>45</v>
      </c>
      <c r="M17" s="55">
        <v>45</v>
      </c>
      <c r="N17" s="55">
        <v>45</v>
      </c>
      <c r="O17" s="55">
        <v>45</v>
      </c>
      <c r="P17" s="55">
        <v>45</v>
      </c>
      <c r="Q17" s="55">
        <v>45</v>
      </c>
      <c r="R17" s="55">
        <v>45</v>
      </c>
      <c r="S17" s="55">
        <v>45</v>
      </c>
      <c r="T17" s="55">
        <v>45</v>
      </c>
      <c r="U17" s="55">
        <v>45</v>
      </c>
      <c r="V17" s="55">
        <v>45</v>
      </c>
      <c r="W17" s="55">
        <v>45</v>
      </c>
      <c r="X17" s="55">
        <v>45</v>
      </c>
      <c r="Y17" s="55">
        <v>45</v>
      </c>
      <c r="Z17" s="55">
        <v>45</v>
      </c>
      <c r="AA17" s="55">
        <v>45</v>
      </c>
      <c r="AB17" s="55">
        <v>45</v>
      </c>
      <c r="AC17" s="55">
        <v>45</v>
      </c>
      <c r="AD17" s="55">
        <v>45</v>
      </c>
      <c r="AE17" s="55">
        <v>45</v>
      </c>
      <c r="AF17" s="55">
        <v>45</v>
      </c>
      <c r="AG17" s="55">
        <v>45</v>
      </c>
      <c r="AH17" s="55">
        <v>45</v>
      </c>
      <c r="AI17" s="55">
        <v>45</v>
      </c>
      <c r="AJ17" s="55">
        <v>45</v>
      </c>
      <c r="AK17" s="59">
        <v>1316</v>
      </c>
      <c r="AL17" s="58">
        <v>5</v>
      </c>
      <c r="AM17" s="58">
        <v>15</v>
      </c>
      <c r="AN17" s="58">
        <v>17</v>
      </c>
      <c r="AO17" s="58">
        <v>19</v>
      </c>
      <c r="AP17" s="59">
        <v>1260</v>
      </c>
      <c r="AQ17" s="63">
        <v>58</v>
      </c>
      <c r="AS17" s="53">
        <v>15</v>
      </c>
      <c r="AT17" s="57"/>
      <c r="AU17" s="56"/>
      <c r="AX17" s="81" t="s">
        <v>83</v>
      </c>
      <c r="AY17" s="82">
        <v>10</v>
      </c>
      <c r="BC17" s="53">
        <v>15</v>
      </c>
      <c r="BD17" s="57"/>
      <c r="BE17" s="76"/>
      <c r="BF17" s="54"/>
      <c r="BG17" s="76"/>
      <c r="BH17" s="54"/>
      <c r="BI17" s="76"/>
    </row>
    <row r="18" spans="1:61" ht="14.25" x14ac:dyDescent="0.25">
      <c r="A18" s="55"/>
      <c r="B18" s="55" t="s">
        <v>85</v>
      </c>
      <c r="C18" s="55">
        <v>11</v>
      </c>
      <c r="D18" s="55">
        <v>0</v>
      </c>
      <c r="E18" s="55">
        <v>0</v>
      </c>
      <c r="F18" s="55">
        <v>0</v>
      </c>
      <c r="G18" s="55">
        <v>11</v>
      </c>
      <c r="H18" s="55">
        <v>26</v>
      </c>
      <c r="I18" s="55">
        <v>20</v>
      </c>
      <c r="J18" s="55">
        <v>20</v>
      </c>
      <c r="K18" s="55">
        <v>45</v>
      </c>
      <c r="L18" s="55">
        <v>45</v>
      </c>
      <c r="M18" s="55">
        <v>45</v>
      </c>
      <c r="N18" s="55">
        <v>45</v>
      </c>
      <c r="O18" s="55">
        <v>45</v>
      </c>
      <c r="P18" s="55">
        <v>45</v>
      </c>
      <c r="Q18" s="55">
        <v>45</v>
      </c>
      <c r="R18" s="55">
        <v>45</v>
      </c>
      <c r="S18" s="55">
        <v>45</v>
      </c>
      <c r="T18" s="55">
        <v>45</v>
      </c>
      <c r="U18" s="55">
        <v>45</v>
      </c>
      <c r="V18" s="55">
        <v>45</v>
      </c>
      <c r="W18" s="55">
        <v>45</v>
      </c>
      <c r="X18" s="55">
        <v>45</v>
      </c>
      <c r="Y18" s="55">
        <v>45</v>
      </c>
      <c r="Z18" s="55">
        <v>45</v>
      </c>
      <c r="AA18" s="55">
        <v>45</v>
      </c>
      <c r="AB18" s="55">
        <v>45</v>
      </c>
      <c r="AC18" s="55">
        <v>45</v>
      </c>
      <c r="AD18" s="55">
        <v>45</v>
      </c>
      <c r="AE18" s="55">
        <v>45</v>
      </c>
      <c r="AF18" s="55">
        <v>45</v>
      </c>
      <c r="AG18" s="55">
        <v>45</v>
      </c>
      <c r="AH18" s="55">
        <v>45</v>
      </c>
      <c r="AI18" s="55">
        <v>45</v>
      </c>
      <c r="AJ18" s="55">
        <v>45</v>
      </c>
      <c r="AK18" s="59">
        <v>1258</v>
      </c>
      <c r="AL18" s="58">
        <v>0</v>
      </c>
      <c r="AM18" s="58">
        <v>0</v>
      </c>
      <c r="AN18" s="58">
        <v>0</v>
      </c>
      <c r="AO18" s="58">
        <v>11</v>
      </c>
      <c r="AP18" s="59">
        <v>1247</v>
      </c>
      <c r="AQ18" s="63">
        <v>56</v>
      </c>
      <c r="AS18" s="53">
        <v>16</v>
      </c>
      <c r="AT18" s="54"/>
      <c r="AU18" s="56"/>
      <c r="AX18" s="81" t="s">
        <v>86</v>
      </c>
      <c r="AY18" s="82">
        <v>10</v>
      </c>
      <c r="BC18" s="53">
        <v>16</v>
      </c>
      <c r="BD18" s="54"/>
      <c r="BE18" s="76"/>
      <c r="BF18" s="54"/>
      <c r="BG18" s="76"/>
      <c r="BH18" s="54"/>
      <c r="BI18" s="76"/>
    </row>
    <row r="19" spans="1:61" ht="14.25" x14ac:dyDescent="0.25">
      <c r="A19" s="55"/>
      <c r="B19" s="55" t="s">
        <v>71</v>
      </c>
      <c r="C19" s="55">
        <v>21</v>
      </c>
      <c r="D19" s="55">
        <v>15</v>
      </c>
      <c r="E19" s="55">
        <v>11</v>
      </c>
      <c r="F19" s="55">
        <v>10</v>
      </c>
      <c r="G19" s="55">
        <v>7</v>
      </c>
      <c r="H19" s="55">
        <v>26</v>
      </c>
      <c r="I19" s="55">
        <v>28</v>
      </c>
      <c r="J19" s="55">
        <v>33</v>
      </c>
      <c r="K19" s="55">
        <v>45</v>
      </c>
      <c r="L19" s="55">
        <v>45</v>
      </c>
      <c r="M19" s="55">
        <v>45</v>
      </c>
      <c r="N19" s="55">
        <v>45</v>
      </c>
      <c r="O19" s="55">
        <v>45</v>
      </c>
      <c r="P19" s="55">
        <v>45</v>
      </c>
      <c r="Q19" s="55">
        <v>45</v>
      </c>
      <c r="R19" s="55">
        <v>45</v>
      </c>
      <c r="S19" s="55">
        <v>45</v>
      </c>
      <c r="T19" s="55">
        <v>45</v>
      </c>
      <c r="U19" s="55">
        <v>45</v>
      </c>
      <c r="V19" s="55">
        <v>45</v>
      </c>
      <c r="W19" s="55">
        <v>45</v>
      </c>
      <c r="X19" s="55">
        <v>45</v>
      </c>
      <c r="Y19" s="55">
        <v>45</v>
      </c>
      <c r="Z19" s="55">
        <v>45</v>
      </c>
      <c r="AA19" s="55">
        <v>45</v>
      </c>
      <c r="AB19" s="55">
        <v>45</v>
      </c>
      <c r="AC19" s="55">
        <v>45</v>
      </c>
      <c r="AD19" s="55">
        <v>45</v>
      </c>
      <c r="AE19" s="55">
        <v>45</v>
      </c>
      <c r="AF19" s="55">
        <v>45</v>
      </c>
      <c r="AG19" s="55">
        <v>45</v>
      </c>
      <c r="AH19" s="55">
        <v>45</v>
      </c>
      <c r="AI19" s="55">
        <v>45</v>
      </c>
      <c r="AJ19" s="55">
        <v>45</v>
      </c>
      <c r="AK19" s="59">
        <v>1321</v>
      </c>
      <c r="AL19" s="58">
        <v>7</v>
      </c>
      <c r="AM19" s="58">
        <v>10</v>
      </c>
      <c r="AN19" s="58">
        <v>11</v>
      </c>
      <c r="AO19" s="58">
        <v>15</v>
      </c>
      <c r="AP19" s="59">
        <v>1278</v>
      </c>
      <c r="AQ19" s="63">
        <v>11</v>
      </c>
      <c r="AS19" s="53">
        <v>17</v>
      </c>
      <c r="AT19" s="54"/>
      <c r="AU19" s="56"/>
      <c r="AX19" s="88" t="s">
        <v>101</v>
      </c>
      <c r="AY19" s="89">
        <v>20</v>
      </c>
      <c r="BC19" s="53">
        <v>17</v>
      </c>
      <c r="BD19" s="54"/>
      <c r="BE19" s="76"/>
      <c r="BF19" s="54"/>
      <c r="BG19" s="76"/>
      <c r="BH19" s="54"/>
      <c r="BI19" s="76"/>
    </row>
    <row r="20" spans="1:61" ht="14.25" x14ac:dyDescent="0.25">
      <c r="A20" s="55"/>
      <c r="B20" s="55" t="s">
        <v>70</v>
      </c>
      <c r="C20" s="55">
        <v>29</v>
      </c>
      <c r="D20" s="55">
        <v>10</v>
      </c>
      <c r="E20" s="55">
        <v>22</v>
      </c>
      <c r="F20" s="55">
        <v>17</v>
      </c>
      <c r="G20" s="55">
        <v>9</v>
      </c>
      <c r="H20" s="55">
        <v>16</v>
      </c>
      <c r="I20" s="55">
        <v>17</v>
      </c>
      <c r="J20" s="55">
        <v>21</v>
      </c>
      <c r="K20" s="55">
        <v>45</v>
      </c>
      <c r="L20" s="55">
        <v>45</v>
      </c>
      <c r="M20" s="55">
        <v>45</v>
      </c>
      <c r="N20" s="55">
        <v>45</v>
      </c>
      <c r="O20" s="55">
        <v>45</v>
      </c>
      <c r="P20" s="55">
        <v>45</v>
      </c>
      <c r="Q20" s="55">
        <v>45</v>
      </c>
      <c r="R20" s="55">
        <v>45</v>
      </c>
      <c r="S20" s="55">
        <v>45</v>
      </c>
      <c r="T20" s="55">
        <v>45</v>
      </c>
      <c r="U20" s="55">
        <v>45</v>
      </c>
      <c r="V20" s="55">
        <v>45</v>
      </c>
      <c r="W20" s="55">
        <v>45</v>
      </c>
      <c r="X20" s="55">
        <v>45</v>
      </c>
      <c r="Y20" s="55">
        <v>45</v>
      </c>
      <c r="Z20" s="55">
        <v>45</v>
      </c>
      <c r="AA20" s="55">
        <v>45</v>
      </c>
      <c r="AB20" s="55">
        <v>45</v>
      </c>
      <c r="AC20" s="55">
        <v>45</v>
      </c>
      <c r="AD20" s="55">
        <v>45</v>
      </c>
      <c r="AE20" s="55">
        <v>45</v>
      </c>
      <c r="AF20" s="55">
        <v>45</v>
      </c>
      <c r="AG20" s="55">
        <v>45</v>
      </c>
      <c r="AH20" s="55">
        <v>45</v>
      </c>
      <c r="AI20" s="55">
        <v>45</v>
      </c>
      <c r="AJ20" s="55">
        <v>45</v>
      </c>
      <c r="AK20" s="59">
        <v>1311</v>
      </c>
      <c r="AL20" s="58">
        <v>9</v>
      </c>
      <c r="AM20" s="58">
        <v>10</v>
      </c>
      <c r="AN20" s="58">
        <v>16</v>
      </c>
      <c r="AO20" s="58">
        <v>17</v>
      </c>
      <c r="AP20" s="59">
        <v>1259</v>
      </c>
      <c r="AQ20" s="63">
        <v>43</v>
      </c>
      <c r="AS20" s="53">
        <v>18</v>
      </c>
      <c r="AT20" s="54"/>
      <c r="AU20" s="56"/>
      <c r="AX20" s="81" t="s">
        <v>103</v>
      </c>
      <c r="AY20" s="82">
        <v>20</v>
      </c>
      <c r="BC20" s="53">
        <v>18</v>
      </c>
      <c r="BD20" s="54"/>
      <c r="BE20" s="76"/>
      <c r="BF20" s="54"/>
      <c r="BG20" s="76"/>
      <c r="BH20" s="54"/>
      <c r="BI20" s="76"/>
    </row>
    <row r="21" spans="1:61" ht="14.25" x14ac:dyDescent="0.25">
      <c r="A21" s="55"/>
      <c r="B21" s="55" t="s">
        <v>76</v>
      </c>
      <c r="C21" s="55">
        <v>15</v>
      </c>
      <c r="D21" s="55">
        <v>14</v>
      </c>
      <c r="E21" s="55">
        <v>17</v>
      </c>
      <c r="F21" s="55">
        <v>8</v>
      </c>
      <c r="G21" s="55">
        <v>18</v>
      </c>
      <c r="H21" s="55">
        <v>21</v>
      </c>
      <c r="I21" s="55">
        <v>23</v>
      </c>
      <c r="J21" s="55">
        <v>31</v>
      </c>
      <c r="K21" s="55">
        <v>45</v>
      </c>
      <c r="L21" s="55">
        <v>45</v>
      </c>
      <c r="M21" s="55">
        <v>45</v>
      </c>
      <c r="N21" s="55">
        <v>45</v>
      </c>
      <c r="O21" s="55">
        <v>45</v>
      </c>
      <c r="P21" s="55">
        <v>45</v>
      </c>
      <c r="Q21" s="55">
        <v>45</v>
      </c>
      <c r="R21" s="55">
        <v>45</v>
      </c>
      <c r="S21" s="55">
        <v>45</v>
      </c>
      <c r="T21" s="55">
        <v>45</v>
      </c>
      <c r="U21" s="55">
        <v>45</v>
      </c>
      <c r="V21" s="55">
        <v>45</v>
      </c>
      <c r="W21" s="55">
        <v>45</v>
      </c>
      <c r="X21" s="55">
        <v>45</v>
      </c>
      <c r="Y21" s="55">
        <v>45</v>
      </c>
      <c r="Z21" s="55">
        <v>45</v>
      </c>
      <c r="AA21" s="55">
        <v>45</v>
      </c>
      <c r="AB21" s="55">
        <v>45</v>
      </c>
      <c r="AC21" s="55">
        <v>45</v>
      </c>
      <c r="AD21" s="55">
        <v>45</v>
      </c>
      <c r="AE21" s="55">
        <v>45</v>
      </c>
      <c r="AF21" s="55">
        <v>45</v>
      </c>
      <c r="AG21" s="55">
        <v>45</v>
      </c>
      <c r="AH21" s="55">
        <v>45</v>
      </c>
      <c r="AI21" s="55">
        <v>45</v>
      </c>
      <c r="AJ21" s="55">
        <v>45</v>
      </c>
      <c r="AK21" s="59">
        <v>1317</v>
      </c>
      <c r="AL21" s="58">
        <v>8</v>
      </c>
      <c r="AM21" s="58">
        <v>14</v>
      </c>
      <c r="AN21" s="58">
        <v>15</v>
      </c>
      <c r="AO21" s="58">
        <v>17</v>
      </c>
      <c r="AP21" s="59">
        <v>1263</v>
      </c>
      <c r="AQ21" s="63">
        <v>52</v>
      </c>
      <c r="AS21" s="53">
        <v>19</v>
      </c>
      <c r="AT21" s="54"/>
      <c r="AU21" s="56"/>
      <c r="AX21" s="81" t="s">
        <v>84</v>
      </c>
      <c r="AY21" s="82">
        <v>20</v>
      </c>
      <c r="BC21" s="53">
        <v>19</v>
      </c>
      <c r="BD21" s="54"/>
      <c r="BE21" s="76"/>
      <c r="BF21" s="54"/>
      <c r="BG21" s="76"/>
      <c r="BH21" s="54"/>
      <c r="BI21" s="76"/>
    </row>
    <row r="22" spans="1:61" ht="14.25" x14ac:dyDescent="0.25">
      <c r="A22" s="55"/>
      <c r="B22" s="55" t="s">
        <v>86</v>
      </c>
      <c r="C22" s="55">
        <v>11</v>
      </c>
      <c r="D22" s="55">
        <v>2</v>
      </c>
      <c r="E22" s="55">
        <v>12</v>
      </c>
      <c r="F22" s="55">
        <v>24</v>
      </c>
      <c r="G22" s="55">
        <v>20</v>
      </c>
      <c r="H22" s="55">
        <v>21</v>
      </c>
      <c r="I22" s="55">
        <v>20</v>
      </c>
      <c r="J22" s="55">
        <v>0</v>
      </c>
      <c r="K22" s="55">
        <v>45</v>
      </c>
      <c r="L22" s="55">
        <v>45</v>
      </c>
      <c r="M22" s="55">
        <v>45</v>
      </c>
      <c r="N22" s="55">
        <v>45</v>
      </c>
      <c r="O22" s="55">
        <v>45</v>
      </c>
      <c r="P22" s="55">
        <v>45</v>
      </c>
      <c r="Q22" s="55">
        <v>45</v>
      </c>
      <c r="R22" s="55">
        <v>45</v>
      </c>
      <c r="S22" s="55">
        <v>45</v>
      </c>
      <c r="T22" s="55">
        <v>45</v>
      </c>
      <c r="U22" s="55">
        <v>45</v>
      </c>
      <c r="V22" s="55">
        <v>45</v>
      </c>
      <c r="W22" s="55">
        <v>45</v>
      </c>
      <c r="X22" s="55">
        <v>45</v>
      </c>
      <c r="Y22" s="55">
        <v>45</v>
      </c>
      <c r="Z22" s="55">
        <v>45</v>
      </c>
      <c r="AA22" s="55">
        <v>45</v>
      </c>
      <c r="AB22" s="55">
        <v>45</v>
      </c>
      <c r="AC22" s="55">
        <v>45</v>
      </c>
      <c r="AD22" s="55">
        <v>45</v>
      </c>
      <c r="AE22" s="55">
        <v>45</v>
      </c>
      <c r="AF22" s="55">
        <v>45</v>
      </c>
      <c r="AG22" s="55">
        <v>45</v>
      </c>
      <c r="AH22" s="55">
        <v>45</v>
      </c>
      <c r="AI22" s="55">
        <v>45</v>
      </c>
      <c r="AJ22" s="55">
        <v>45</v>
      </c>
      <c r="AK22" s="59">
        <v>1280</v>
      </c>
      <c r="AL22" s="58">
        <v>0</v>
      </c>
      <c r="AM22" s="58">
        <v>2</v>
      </c>
      <c r="AN22" s="58">
        <v>11</v>
      </c>
      <c r="AO22" s="58">
        <v>12</v>
      </c>
      <c r="AP22" s="59">
        <v>1255</v>
      </c>
      <c r="AQ22" s="63">
        <v>54</v>
      </c>
      <c r="AS22" s="53">
        <v>20</v>
      </c>
      <c r="AT22" s="54"/>
      <c r="AU22" s="56"/>
      <c r="AX22" s="81"/>
      <c r="AY22" s="82"/>
      <c r="BC22" s="53">
        <v>20</v>
      </c>
      <c r="BD22" s="54"/>
      <c r="BE22" s="76"/>
      <c r="BF22" s="54"/>
      <c r="BG22" s="76"/>
      <c r="BH22" s="54"/>
      <c r="BI22" s="76"/>
    </row>
    <row r="23" spans="1:61" ht="14.25" x14ac:dyDescent="0.25">
      <c r="A23" s="55"/>
      <c r="B23" s="55" t="s">
        <v>82</v>
      </c>
      <c r="C23" s="55">
        <v>16</v>
      </c>
      <c r="D23" s="55">
        <v>12</v>
      </c>
      <c r="E23" s="55">
        <v>16</v>
      </c>
      <c r="F23" s="55">
        <v>8</v>
      </c>
      <c r="G23" s="55">
        <v>7</v>
      </c>
      <c r="H23" s="55">
        <v>25</v>
      </c>
      <c r="I23" s="55">
        <v>13</v>
      </c>
      <c r="J23" s="55">
        <v>21</v>
      </c>
      <c r="K23" s="55">
        <v>45</v>
      </c>
      <c r="L23" s="55">
        <v>45</v>
      </c>
      <c r="M23" s="55">
        <v>45</v>
      </c>
      <c r="N23" s="55">
        <v>45</v>
      </c>
      <c r="O23" s="55">
        <v>45</v>
      </c>
      <c r="P23" s="55">
        <v>45</v>
      </c>
      <c r="Q23" s="55">
        <v>45</v>
      </c>
      <c r="R23" s="55">
        <v>45</v>
      </c>
      <c r="S23" s="55">
        <v>45</v>
      </c>
      <c r="T23" s="55">
        <v>45</v>
      </c>
      <c r="U23" s="55">
        <v>45</v>
      </c>
      <c r="V23" s="55">
        <v>45</v>
      </c>
      <c r="W23" s="55">
        <v>45</v>
      </c>
      <c r="X23" s="55">
        <v>45</v>
      </c>
      <c r="Y23" s="55">
        <v>45</v>
      </c>
      <c r="Z23" s="55">
        <v>45</v>
      </c>
      <c r="AA23" s="55">
        <v>45</v>
      </c>
      <c r="AB23" s="55">
        <v>45</v>
      </c>
      <c r="AC23" s="55">
        <v>45</v>
      </c>
      <c r="AD23" s="55">
        <v>45</v>
      </c>
      <c r="AE23" s="55">
        <v>45</v>
      </c>
      <c r="AF23" s="55">
        <v>45</v>
      </c>
      <c r="AG23" s="55">
        <v>45</v>
      </c>
      <c r="AH23" s="55">
        <v>45</v>
      </c>
      <c r="AI23" s="55">
        <v>45</v>
      </c>
      <c r="AJ23" s="55">
        <v>45</v>
      </c>
      <c r="AK23" s="59">
        <v>1288</v>
      </c>
      <c r="AL23" s="58">
        <v>7</v>
      </c>
      <c r="AM23" s="58">
        <v>8</v>
      </c>
      <c r="AN23" s="58">
        <v>12</v>
      </c>
      <c r="AO23" s="58">
        <v>13</v>
      </c>
      <c r="AP23" s="59">
        <v>1248</v>
      </c>
      <c r="AQ23" s="63">
        <v>25</v>
      </c>
      <c r="AS23" s="53">
        <v>21</v>
      </c>
      <c r="AT23" s="54"/>
      <c r="AU23" s="56"/>
      <c r="AX23" s="81"/>
      <c r="AY23" s="82"/>
      <c r="BC23" s="53">
        <v>21</v>
      </c>
      <c r="BD23" s="54"/>
      <c r="BE23" s="76"/>
      <c r="BF23" s="54"/>
      <c r="BG23" s="76"/>
      <c r="BH23" s="54"/>
      <c r="BI23" s="76"/>
    </row>
    <row r="24" spans="1:61" ht="14.25" x14ac:dyDescent="0.25">
      <c r="A24" s="55"/>
      <c r="B24" s="55" t="s">
        <v>75</v>
      </c>
      <c r="C24" s="55">
        <v>32</v>
      </c>
      <c r="D24" s="55">
        <v>2</v>
      </c>
      <c r="E24" s="55">
        <v>34</v>
      </c>
      <c r="F24" s="55">
        <v>12</v>
      </c>
      <c r="G24" s="55">
        <v>20</v>
      </c>
      <c r="H24" s="55">
        <v>17</v>
      </c>
      <c r="I24" s="55">
        <v>19</v>
      </c>
      <c r="J24" s="55">
        <v>21</v>
      </c>
      <c r="K24" s="55">
        <v>45</v>
      </c>
      <c r="L24" s="55">
        <v>45</v>
      </c>
      <c r="M24" s="55">
        <v>45</v>
      </c>
      <c r="N24" s="55">
        <v>45</v>
      </c>
      <c r="O24" s="55">
        <v>45</v>
      </c>
      <c r="P24" s="55">
        <v>45</v>
      </c>
      <c r="Q24" s="55">
        <v>45</v>
      </c>
      <c r="R24" s="55">
        <v>45</v>
      </c>
      <c r="S24" s="55">
        <v>45</v>
      </c>
      <c r="T24" s="55">
        <v>45</v>
      </c>
      <c r="U24" s="55">
        <v>45</v>
      </c>
      <c r="V24" s="55">
        <v>45</v>
      </c>
      <c r="W24" s="55">
        <v>45</v>
      </c>
      <c r="X24" s="55">
        <v>45</v>
      </c>
      <c r="Y24" s="55">
        <v>45</v>
      </c>
      <c r="Z24" s="55">
        <v>45</v>
      </c>
      <c r="AA24" s="55">
        <v>45</v>
      </c>
      <c r="AB24" s="55">
        <v>45</v>
      </c>
      <c r="AC24" s="55">
        <v>45</v>
      </c>
      <c r="AD24" s="55">
        <v>45</v>
      </c>
      <c r="AE24" s="55">
        <v>45</v>
      </c>
      <c r="AF24" s="55">
        <v>45</v>
      </c>
      <c r="AG24" s="55">
        <v>45</v>
      </c>
      <c r="AH24" s="55">
        <v>45</v>
      </c>
      <c r="AI24" s="55">
        <v>45</v>
      </c>
      <c r="AJ24" s="55">
        <v>45</v>
      </c>
      <c r="AK24" s="59">
        <v>1327</v>
      </c>
      <c r="AL24" s="58">
        <v>2</v>
      </c>
      <c r="AM24" s="58">
        <v>12</v>
      </c>
      <c r="AN24" s="58">
        <v>17</v>
      </c>
      <c r="AO24" s="58">
        <v>19</v>
      </c>
      <c r="AP24" s="59">
        <v>1277</v>
      </c>
      <c r="AQ24" s="63">
        <v>40</v>
      </c>
      <c r="AS24" s="53">
        <v>22</v>
      </c>
      <c r="AT24" s="57"/>
      <c r="AU24" s="56"/>
      <c r="AX24" s="81"/>
      <c r="AY24" s="82"/>
      <c r="BC24" s="53">
        <v>22</v>
      </c>
      <c r="BD24" s="57"/>
      <c r="BE24" s="76"/>
      <c r="BF24" s="54"/>
      <c r="BG24" s="76"/>
      <c r="BH24" s="54"/>
      <c r="BI24" s="76"/>
    </row>
    <row r="25" spans="1:61" ht="14.25" x14ac:dyDescent="0.25">
      <c r="A25" s="55"/>
      <c r="B25" s="55" t="s">
        <v>74</v>
      </c>
      <c r="C25" s="55">
        <v>15</v>
      </c>
      <c r="D25" s="55">
        <v>7</v>
      </c>
      <c r="E25" s="55">
        <v>23</v>
      </c>
      <c r="F25" s="55">
        <v>15</v>
      </c>
      <c r="G25" s="55">
        <v>10</v>
      </c>
      <c r="H25" s="55">
        <v>18</v>
      </c>
      <c r="I25" s="55">
        <v>15</v>
      </c>
      <c r="J25" s="55">
        <v>11</v>
      </c>
      <c r="K25" s="55">
        <v>45</v>
      </c>
      <c r="L25" s="55">
        <v>45</v>
      </c>
      <c r="M25" s="55">
        <v>45</v>
      </c>
      <c r="N25" s="55">
        <v>45</v>
      </c>
      <c r="O25" s="55">
        <v>45</v>
      </c>
      <c r="P25" s="55">
        <v>45</v>
      </c>
      <c r="Q25" s="55">
        <v>45</v>
      </c>
      <c r="R25" s="55">
        <v>45</v>
      </c>
      <c r="S25" s="55">
        <v>45</v>
      </c>
      <c r="T25" s="55">
        <v>45</v>
      </c>
      <c r="U25" s="55">
        <v>45</v>
      </c>
      <c r="V25" s="55">
        <v>45</v>
      </c>
      <c r="W25" s="55">
        <v>45</v>
      </c>
      <c r="X25" s="55">
        <v>45</v>
      </c>
      <c r="Y25" s="55">
        <v>45</v>
      </c>
      <c r="Z25" s="55">
        <v>45</v>
      </c>
      <c r="AA25" s="55">
        <v>45</v>
      </c>
      <c r="AB25" s="55">
        <v>45</v>
      </c>
      <c r="AC25" s="55">
        <v>45</v>
      </c>
      <c r="AD25" s="55">
        <v>45</v>
      </c>
      <c r="AE25" s="55">
        <v>45</v>
      </c>
      <c r="AF25" s="55">
        <v>45</v>
      </c>
      <c r="AG25" s="55">
        <v>45</v>
      </c>
      <c r="AH25" s="55">
        <v>45</v>
      </c>
      <c r="AI25" s="55">
        <v>45</v>
      </c>
      <c r="AJ25" s="55">
        <v>45</v>
      </c>
      <c r="AK25" s="59">
        <v>1284</v>
      </c>
      <c r="AL25" s="58">
        <v>7</v>
      </c>
      <c r="AM25" s="58">
        <v>10</v>
      </c>
      <c r="AN25" s="58">
        <v>11</v>
      </c>
      <c r="AO25" s="58">
        <v>15</v>
      </c>
      <c r="AP25" s="59">
        <v>1241</v>
      </c>
      <c r="AQ25" s="63">
        <v>50</v>
      </c>
      <c r="AS25" s="53">
        <v>23</v>
      </c>
      <c r="AT25" s="57"/>
      <c r="AU25" s="54"/>
      <c r="AX25" s="81"/>
      <c r="AY25" s="82"/>
      <c r="BC25" s="53">
        <v>23</v>
      </c>
      <c r="BD25" s="57"/>
      <c r="BE25" s="76"/>
      <c r="BF25" s="54"/>
      <c r="BG25" s="76"/>
      <c r="BH25" s="54"/>
      <c r="BI25" s="76"/>
    </row>
    <row r="26" spans="1:61" ht="14.25" x14ac:dyDescent="0.25">
      <c r="A26" s="55"/>
      <c r="B26" s="55" t="s">
        <v>73</v>
      </c>
      <c r="C26" s="55">
        <v>22</v>
      </c>
      <c r="D26" s="55">
        <v>16</v>
      </c>
      <c r="E26" s="55">
        <v>22</v>
      </c>
      <c r="F26" s="55">
        <v>11</v>
      </c>
      <c r="G26" s="55">
        <v>14</v>
      </c>
      <c r="H26" s="55">
        <v>24</v>
      </c>
      <c r="I26" s="55">
        <v>25</v>
      </c>
      <c r="J26" s="55">
        <v>20</v>
      </c>
      <c r="K26" s="55">
        <v>45</v>
      </c>
      <c r="L26" s="55">
        <v>45</v>
      </c>
      <c r="M26" s="55">
        <v>45</v>
      </c>
      <c r="N26" s="55">
        <v>45</v>
      </c>
      <c r="O26" s="55">
        <v>45</v>
      </c>
      <c r="P26" s="55">
        <v>45</v>
      </c>
      <c r="Q26" s="55">
        <v>45</v>
      </c>
      <c r="R26" s="55">
        <v>45</v>
      </c>
      <c r="S26" s="55">
        <v>45</v>
      </c>
      <c r="T26" s="55">
        <v>45</v>
      </c>
      <c r="U26" s="55">
        <v>45</v>
      </c>
      <c r="V26" s="55">
        <v>45</v>
      </c>
      <c r="W26" s="55">
        <v>45</v>
      </c>
      <c r="X26" s="55">
        <v>45</v>
      </c>
      <c r="Y26" s="55">
        <v>45</v>
      </c>
      <c r="Z26" s="55">
        <v>45</v>
      </c>
      <c r="AA26" s="55">
        <v>45</v>
      </c>
      <c r="AB26" s="55">
        <v>45</v>
      </c>
      <c r="AC26" s="55">
        <v>45</v>
      </c>
      <c r="AD26" s="55">
        <v>45</v>
      </c>
      <c r="AE26" s="55">
        <v>45</v>
      </c>
      <c r="AF26" s="55">
        <v>45</v>
      </c>
      <c r="AG26" s="55">
        <v>45</v>
      </c>
      <c r="AH26" s="55">
        <v>45</v>
      </c>
      <c r="AI26" s="55">
        <v>45</v>
      </c>
      <c r="AJ26" s="55">
        <v>45</v>
      </c>
      <c r="AK26" s="59">
        <v>1324</v>
      </c>
      <c r="AL26" s="58">
        <v>11</v>
      </c>
      <c r="AM26" s="58">
        <v>14</v>
      </c>
      <c r="AN26" s="58">
        <v>16</v>
      </c>
      <c r="AO26" s="58">
        <v>20</v>
      </c>
      <c r="AP26" s="59">
        <v>1263</v>
      </c>
      <c r="AQ26" s="63">
        <v>43</v>
      </c>
      <c r="AS26" s="53">
        <v>24</v>
      </c>
      <c r="AT26" s="54"/>
      <c r="AU26" s="54"/>
      <c r="AX26" s="81"/>
      <c r="AY26" s="82"/>
      <c r="BC26" s="53">
        <v>24</v>
      </c>
      <c r="BD26" s="54"/>
      <c r="BE26" s="76"/>
      <c r="BF26" s="54"/>
      <c r="BG26" s="76"/>
      <c r="BH26" s="54"/>
      <c r="BI26" s="76"/>
    </row>
    <row r="27" spans="1:61" ht="14.25" x14ac:dyDescent="0.25">
      <c r="A27" s="55"/>
      <c r="B27" s="55" t="s">
        <v>81</v>
      </c>
      <c r="C27" s="55">
        <v>9</v>
      </c>
      <c r="D27" s="55">
        <v>7</v>
      </c>
      <c r="E27" s="55">
        <v>10</v>
      </c>
      <c r="F27" s="55">
        <v>21</v>
      </c>
      <c r="G27" s="55">
        <v>16</v>
      </c>
      <c r="H27" s="55">
        <v>21</v>
      </c>
      <c r="I27" s="55">
        <v>23</v>
      </c>
      <c r="J27" s="55">
        <v>28</v>
      </c>
      <c r="K27" s="55">
        <v>45</v>
      </c>
      <c r="L27" s="55">
        <v>45</v>
      </c>
      <c r="M27" s="55">
        <v>45</v>
      </c>
      <c r="N27" s="55">
        <v>45</v>
      </c>
      <c r="O27" s="55">
        <v>45</v>
      </c>
      <c r="P27" s="55">
        <v>45</v>
      </c>
      <c r="Q27" s="55">
        <v>45</v>
      </c>
      <c r="R27" s="55">
        <v>45</v>
      </c>
      <c r="S27" s="55">
        <v>45</v>
      </c>
      <c r="T27" s="55">
        <v>45</v>
      </c>
      <c r="U27" s="55">
        <v>45</v>
      </c>
      <c r="V27" s="55">
        <v>45</v>
      </c>
      <c r="W27" s="55">
        <v>45</v>
      </c>
      <c r="X27" s="55">
        <v>45</v>
      </c>
      <c r="Y27" s="55">
        <v>45</v>
      </c>
      <c r="Z27" s="55">
        <v>45</v>
      </c>
      <c r="AA27" s="55">
        <v>45</v>
      </c>
      <c r="AB27" s="55">
        <v>45</v>
      </c>
      <c r="AC27" s="55">
        <v>45</v>
      </c>
      <c r="AD27" s="55">
        <v>45</v>
      </c>
      <c r="AE27" s="55">
        <v>45</v>
      </c>
      <c r="AF27" s="55">
        <v>45</v>
      </c>
      <c r="AG27" s="55">
        <v>45</v>
      </c>
      <c r="AH27" s="55">
        <v>45</v>
      </c>
      <c r="AI27" s="55">
        <v>45</v>
      </c>
      <c r="AJ27" s="55">
        <v>45</v>
      </c>
      <c r="AK27" s="59">
        <v>1305</v>
      </c>
      <c r="AL27" s="58">
        <v>7</v>
      </c>
      <c r="AM27" s="58">
        <v>9</v>
      </c>
      <c r="AN27" s="58">
        <v>10</v>
      </c>
      <c r="AO27" s="58">
        <v>16</v>
      </c>
      <c r="AP27" s="59">
        <v>1263</v>
      </c>
      <c r="AQ27" s="63">
        <v>61</v>
      </c>
      <c r="AS27" s="53">
        <v>25</v>
      </c>
      <c r="AT27" s="54"/>
      <c r="AU27" s="54"/>
      <c r="AX27" s="81"/>
      <c r="AY27" s="82"/>
      <c r="BC27" s="53">
        <v>25</v>
      </c>
      <c r="BD27" s="54"/>
      <c r="BE27" s="76"/>
      <c r="BF27" s="54"/>
      <c r="BG27" s="76"/>
      <c r="BH27" s="54"/>
      <c r="BI27" s="76"/>
    </row>
    <row r="28" spans="1:61" ht="15" thickBot="1" x14ac:dyDescent="0.3">
      <c r="A28" s="55"/>
      <c r="B28" s="55" t="s">
        <v>72</v>
      </c>
      <c r="C28" s="55">
        <v>13</v>
      </c>
      <c r="D28" s="55">
        <v>4</v>
      </c>
      <c r="E28" s="55">
        <v>15</v>
      </c>
      <c r="F28" s="55">
        <v>19</v>
      </c>
      <c r="G28" s="55">
        <v>11</v>
      </c>
      <c r="H28" s="55">
        <v>17</v>
      </c>
      <c r="I28" s="55">
        <v>18</v>
      </c>
      <c r="J28" s="55">
        <v>34</v>
      </c>
      <c r="K28" s="55">
        <v>45</v>
      </c>
      <c r="L28" s="55">
        <v>45</v>
      </c>
      <c r="M28" s="55">
        <v>45</v>
      </c>
      <c r="N28" s="55">
        <v>45</v>
      </c>
      <c r="O28" s="55">
        <v>45</v>
      </c>
      <c r="P28" s="55">
        <v>45</v>
      </c>
      <c r="Q28" s="55">
        <v>45</v>
      </c>
      <c r="R28" s="55">
        <v>45</v>
      </c>
      <c r="S28" s="55">
        <v>45</v>
      </c>
      <c r="T28" s="55">
        <v>45</v>
      </c>
      <c r="U28" s="55">
        <v>45</v>
      </c>
      <c r="V28" s="55">
        <v>45</v>
      </c>
      <c r="W28" s="55">
        <v>45</v>
      </c>
      <c r="X28" s="55">
        <v>45</v>
      </c>
      <c r="Y28" s="55">
        <v>45</v>
      </c>
      <c r="Z28" s="55">
        <v>45</v>
      </c>
      <c r="AA28" s="55">
        <v>45</v>
      </c>
      <c r="AB28" s="55">
        <v>45</v>
      </c>
      <c r="AC28" s="55">
        <v>45</v>
      </c>
      <c r="AD28" s="55">
        <v>45</v>
      </c>
      <c r="AE28" s="55">
        <v>45</v>
      </c>
      <c r="AF28" s="55">
        <v>45</v>
      </c>
      <c r="AG28" s="55">
        <v>45</v>
      </c>
      <c r="AH28" s="55">
        <v>45</v>
      </c>
      <c r="AI28" s="55">
        <v>45</v>
      </c>
      <c r="AJ28" s="55">
        <v>45</v>
      </c>
      <c r="AK28" s="59">
        <v>1301</v>
      </c>
      <c r="AL28" s="58">
        <v>4</v>
      </c>
      <c r="AM28" s="58">
        <v>11</v>
      </c>
      <c r="AN28" s="58">
        <v>13</v>
      </c>
      <c r="AO28" s="58">
        <v>15</v>
      </c>
      <c r="AP28" s="59">
        <v>1258</v>
      </c>
      <c r="AQ28" s="63">
        <v>42</v>
      </c>
      <c r="AS28" s="53">
        <v>26</v>
      </c>
      <c r="AT28" s="54"/>
      <c r="AU28" s="54"/>
      <c r="AX28" s="83"/>
      <c r="AY28" s="84"/>
      <c r="BC28" s="53">
        <v>26</v>
      </c>
      <c r="BD28" s="54"/>
      <c r="BE28" s="76"/>
      <c r="BF28" s="54"/>
      <c r="BG28" s="76"/>
      <c r="BH28" s="54"/>
      <c r="BI28" s="76"/>
    </row>
    <row r="29" spans="1:61" ht="14.25" x14ac:dyDescent="0.25">
      <c r="A29" s="55"/>
      <c r="B29" s="55">
        <v>0</v>
      </c>
      <c r="C29" s="55">
        <v>0</v>
      </c>
      <c r="D29" s="55">
        <v>0</v>
      </c>
      <c r="E29" s="55">
        <v>0</v>
      </c>
      <c r="F29" s="55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0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5">
        <v>0</v>
      </c>
      <c r="T29" s="55">
        <v>0</v>
      </c>
      <c r="U29" s="55">
        <v>0</v>
      </c>
      <c r="V29" s="55">
        <v>0</v>
      </c>
      <c r="W29" s="55">
        <v>0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0</v>
      </c>
      <c r="AK29" s="59">
        <v>0</v>
      </c>
      <c r="AL29" s="58">
        <v>0</v>
      </c>
      <c r="AM29" s="58">
        <v>0</v>
      </c>
      <c r="AN29" s="58">
        <v>0</v>
      </c>
      <c r="AO29" s="58">
        <v>0</v>
      </c>
      <c r="AP29" s="59">
        <v>0</v>
      </c>
      <c r="AQ29" s="63">
        <v>43</v>
      </c>
      <c r="AS29" s="53">
        <v>27</v>
      </c>
      <c r="AT29" s="54"/>
      <c r="AU29" s="54"/>
      <c r="BC29" s="53">
        <v>27</v>
      </c>
      <c r="BD29" s="54"/>
      <c r="BE29" s="76"/>
      <c r="BF29" s="54"/>
      <c r="BG29" s="76"/>
      <c r="BH29" s="54"/>
      <c r="BI29" s="76"/>
    </row>
    <row r="30" spans="1:61" ht="14.25" x14ac:dyDescent="0.25">
      <c r="A30" s="55"/>
      <c r="B30" s="55">
        <v>0</v>
      </c>
      <c r="C30" s="55">
        <v>0</v>
      </c>
      <c r="D30" s="55">
        <v>0</v>
      </c>
      <c r="E30" s="55">
        <v>0</v>
      </c>
      <c r="F30" s="55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5">
        <v>0</v>
      </c>
      <c r="T30" s="55">
        <v>0</v>
      </c>
      <c r="U30" s="55">
        <v>0</v>
      </c>
      <c r="V30" s="55">
        <v>0</v>
      </c>
      <c r="W30" s="55">
        <v>0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0</v>
      </c>
      <c r="AI30" s="55">
        <v>0</v>
      </c>
      <c r="AJ30" s="55">
        <v>0</v>
      </c>
      <c r="AK30" s="59">
        <v>0</v>
      </c>
      <c r="AL30" s="58">
        <v>0</v>
      </c>
      <c r="AM30" s="58">
        <v>0</v>
      </c>
      <c r="AN30" s="58">
        <v>0</v>
      </c>
      <c r="AO30" s="58">
        <v>0</v>
      </c>
      <c r="AP30" s="59">
        <v>0</v>
      </c>
      <c r="AQ30" s="63">
        <v>0</v>
      </c>
      <c r="AS30" s="53">
        <v>28</v>
      </c>
      <c r="AT30" s="54"/>
      <c r="AU30" s="54"/>
      <c r="BC30" s="53">
        <v>28</v>
      </c>
      <c r="BD30" s="54"/>
      <c r="BE30" s="76"/>
      <c r="BF30" s="54"/>
      <c r="BG30" s="76"/>
      <c r="BH30" s="54"/>
      <c r="BI30" s="76"/>
    </row>
    <row r="31" spans="1:61" ht="14.25" x14ac:dyDescent="0.25">
      <c r="A31" s="55"/>
      <c r="B31" s="55">
        <v>0</v>
      </c>
      <c r="C31" s="55">
        <v>0</v>
      </c>
      <c r="D31" s="55">
        <v>0</v>
      </c>
      <c r="E31" s="55">
        <v>0</v>
      </c>
      <c r="F31" s="55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5">
        <v>0</v>
      </c>
      <c r="T31" s="55">
        <v>0</v>
      </c>
      <c r="U31" s="55">
        <v>0</v>
      </c>
      <c r="V31" s="55">
        <v>0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0</v>
      </c>
      <c r="AI31" s="55">
        <v>0</v>
      </c>
      <c r="AJ31" s="55">
        <v>0</v>
      </c>
      <c r="AK31" s="59">
        <v>0</v>
      </c>
      <c r="AL31" s="58">
        <v>0</v>
      </c>
      <c r="AM31" s="58">
        <v>0</v>
      </c>
      <c r="AN31" s="58">
        <v>0</v>
      </c>
      <c r="AO31" s="58">
        <v>0</v>
      </c>
      <c r="AP31" s="59">
        <v>0</v>
      </c>
      <c r="AQ31" s="63">
        <v>0</v>
      </c>
      <c r="AS31" s="53">
        <v>29</v>
      </c>
      <c r="AT31" s="54"/>
      <c r="AU31" s="54"/>
      <c r="BC31" s="53">
        <v>29</v>
      </c>
      <c r="BD31" s="54"/>
      <c r="BE31" s="76"/>
      <c r="BF31" s="54"/>
      <c r="BG31" s="76"/>
      <c r="BH31" s="54"/>
      <c r="BI31" s="76"/>
    </row>
    <row r="32" spans="1:61" ht="14.25" x14ac:dyDescent="0.25">
      <c r="A32" s="55"/>
      <c r="B32" s="55">
        <v>0</v>
      </c>
      <c r="C32" s="55">
        <v>0</v>
      </c>
      <c r="D32" s="55">
        <v>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5">
        <v>0</v>
      </c>
      <c r="T32" s="55">
        <v>0</v>
      </c>
      <c r="U32" s="55">
        <v>0</v>
      </c>
      <c r="V32" s="55">
        <v>0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0</v>
      </c>
      <c r="AF32" s="55">
        <v>0</v>
      </c>
      <c r="AG32" s="55">
        <v>0</v>
      </c>
      <c r="AH32" s="55">
        <v>0</v>
      </c>
      <c r="AI32" s="55">
        <v>0</v>
      </c>
      <c r="AJ32" s="55">
        <v>0</v>
      </c>
      <c r="AK32" s="59">
        <v>0</v>
      </c>
      <c r="AL32" s="58">
        <v>0</v>
      </c>
      <c r="AM32" s="58">
        <v>0</v>
      </c>
      <c r="AN32" s="58">
        <v>0</v>
      </c>
      <c r="AO32" s="58">
        <v>0</v>
      </c>
      <c r="AP32" s="59">
        <v>0</v>
      </c>
      <c r="AQ32" s="63">
        <v>0</v>
      </c>
      <c r="AS32" s="53">
        <v>30</v>
      </c>
      <c r="AT32" s="54"/>
      <c r="AU32" s="54"/>
      <c r="BC32" s="53">
        <v>30</v>
      </c>
      <c r="BD32" s="54"/>
      <c r="BE32" s="76"/>
      <c r="BF32" s="54"/>
      <c r="BG32" s="76"/>
      <c r="BH32" s="54"/>
      <c r="BI32" s="76"/>
    </row>
    <row r="33" spans="1:61" ht="14.25" x14ac:dyDescent="0.25">
      <c r="A33" s="55"/>
      <c r="B33" s="55">
        <v>0</v>
      </c>
      <c r="C33" s="55">
        <v>0</v>
      </c>
      <c r="D33" s="55">
        <v>0</v>
      </c>
      <c r="E33" s="55">
        <v>0</v>
      </c>
      <c r="F33" s="55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5">
        <v>0</v>
      </c>
      <c r="T33" s="55">
        <v>0</v>
      </c>
      <c r="U33" s="55">
        <v>0</v>
      </c>
      <c r="V33" s="55">
        <v>0</v>
      </c>
      <c r="W33" s="55">
        <v>0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0</v>
      </c>
      <c r="AI33" s="55">
        <v>0</v>
      </c>
      <c r="AJ33" s="55">
        <v>0</v>
      </c>
      <c r="AK33" s="59">
        <v>0</v>
      </c>
      <c r="AL33" s="58">
        <v>0</v>
      </c>
      <c r="AM33" s="58">
        <v>0</v>
      </c>
      <c r="AN33" s="58">
        <v>0</v>
      </c>
      <c r="AO33" s="58">
        <v>0</v>
      </c>
      <c r="AP33" s="59">
        <v>0</v>
      </c>
      <c r="AQ33" s="63">
        <v>0</v>
      </c>
      <c r="AS33" s="53">
        <v>31</v>
      </c>
      <c r="AT33" s="54"/>
      <c r="AU33" s="54"/>
      <c r="BC33" s="53">
        <v>31</v>
      </c>
      <c r="BD33" s="54"/>
      <c r="BE33" s="76"/>
      <c r="BF33" s="54"/>
      <c r="BG33" s="76"/>
      <c r="BH33" s="54"/>
      <c r="BI33" s="76"/>
    </row>
    <row r="34" spans="1:61" ht="14.25" x14ac:dyDescent="0.25">
      <c r="A34" s="55"/>
      <c r="B34" s="55">
        <v>0</v>
      </c>
      <c r="C34" s="55">
        <v>0</v>
      </c>
      <c r="D34" s="55">
        <v>0</v>
      </c>
      <c r="E34" s="55">
        <v>0</v>
      </c>
      <c r="F34" s="55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5">
        <v>0</v>
      </c>
      <c r="T34" s="55">
        <v>0</v>
      </c>
      <c r="U34" s="55">
        <v>0</v>
      </c>
      <c r="V34" s="55">
        <v>0</v>
      </c>
      <c r="W34" s="55">
        <v>0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0</v>
      </c>
      <c r="AF34" s="55">
        <v>0</v>
      </c>
      <c r="AG34" s="55">
        <v>0</v>
      </c>
      <c r="AH34" s="55">
        <v>0</v>
      </c>
      <c r="AI34" s="55">
        <v>0</v>
      </c>
      <c r="AJ34" s="55">
        <v>0</v>
      </c>
      <c r="AK34" s="59">
        <v>0</v>
      </c>
      <c r="AL34" s="58">
        <v>0</v>
      </c>
      <c r="AM34" s="58">
        <v>0</v>
      </c>
      <c r="AN34" s="58">
        <v>0</v>
      </c>
      <c r="AO34" s="58">
        <v>0</v>
      </c>
      <c r="AP34" s="59">
        <v>0</v>
      </c>
      <c r="AQ34" s="63">
        <v>0</v>
      </c>
      <c r="AS34" s="53">
        <v>32</v>
      </c>
      <c r="AT34" s="54"/>
      <c r="AU34" s="54"/>
      <c r="BC34" s="53">
        <v>32</v>
      </c>
      <c r="BD34" s="54"/>
      <c r="BE34" s="76"/>
      <c r="BF34" s="54"/>
      <c r="BG34" s="76"/>
      <c r="BH34" s="54"/>
      <c r="BI34" s="76"/>
    </row>
    <row r="35" spans="1:61" ht="14.25" x14ac:dyDescent="0.25">
      <c r="A35" s="55"/>
      <c r="B35" s="55">
        <v>0</v>
      </c>
      <c r="C35" s="55">
        <v>0</v>
      </c>
      <c r="D35" s="55">
        <v>0</v>
      </c>
      <c r="E35" s="55">
        <v>0</v>
      </c>
      <c r="F35" s="55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5">
        <v>0</v>
      </c>
      <c r="T35" s="55">
        <v>0</v>
      </c>
      <c r="U35" s="55">
        <v>0</v>
      </c>
      <c r="V35" s="55">
        <v>0</v>
      </c>
      <c r="W35" s="55">
        <v>0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0</v>
      </c>
      <c r="AI35" s="55">
        <v>0</v>
      </c>
      <c r="AJ35" s="55">
        <v>0</v>
      </c>
      <c r="AK35" s="59">
        <v>0</v>
      </c>
      <c r="AL35" s="58">
        <v>0</v>
      </c>
      <c r="AM35" s="58">
        <v>0</v>
      </c>
      <c r="AN35" s="58">
        <v>0</v>
      </c>
      <c r="AO35" s="58">
        <v>0</v>
      </c>
      <c r="AP35" s="59">
        <v>0</v>
      </c>
      <c r="AQ35" s="63">
        <v>0</v>
      </c>
      <c r="AS35" s="53">
        <v>33</v>
      </c>
      <c r="AT35" s="54"/>
      <c r="AU35" s="54"/>
      <c r="BC35" s="53">
        <v>33</v>
      </c>
      <c r="BD35" s="54"/>
      <c r="BE35" s="76"/>
      <c r="BF35" s="54"/>
      <c r="BG35" s="76"/>
      <c r="BH35" s="54"/>
      <c r="BI35" s="76"/>
    </row>
    <row r="36" spans="1:61" ht="14.25" x14ac:dyDescent="0.25">
      <c r="A36" s="55"/>
      <c r="B36" s="55">
        <v>0</v>
      </c>
      <c r="C36" s="55">
        <v>0</v>
      </c>
      <c r="D36" s="55">
        <v>0</v>
      </c>
      <c r="E36" s="55">
        <v>0</v>
      </c>
      <c r="F36" s="55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5">
        <v>0</v>
      </c>
      <c r="T36" s="55">
        <v>0</v>
      </c>
      <c r="U36" s="55">
        <v>0</v>
      </c>
      <c r="V36" s="55">
        <v>0</v>
      </c>
      <c r="W36" s="55">
        <v>0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0</v>
      </c>
      <c r="AD36" s="55">
        <v>0</v>
      </c>
      <c r="AE36" s="55">
        <v>0</v>
      </c>
      <c r="AF36" s="55">
        <v>0</v>
      </c>
      <c r="AG36" s="55">
        <v>0</v>
      </c>
      <c r="AH36" s="55">
        <v>0</v>
      </c>
      <c r="AI36" s="55">
        <v>0</v>
      </c>
      <c r="AJ36" s="55">
        <v>0</v>
      </c>
      <c r="AK36" s="59">
        <v>0</v>
      </c>
      <c r="AL36" s="58">
        <v>0</v>
      </c>
      <c r="AM36" s="58">
        <v>0</v>
      </c>
      <c r="AN36" s="58">
        <v>0</v>
      </c>
      <c r="AO36" s="58">
        <v>0</v>
      </c>
      <c r="AP36" s="59">
        <v>0</v>
      </c>
      <c r="AQ36" s="63">
        <v>0</v>
      </c>
      <c r="AS36" s="53">
        <v>34</v>
      </c>
      <c r="AT36" s="54"/>
      <c r="AU36" s="54"/>
      <c r="BC36" s="53">
        <v>34</v>
      </c>
      <c r="BD36" s="54"/>
      <c r="BE36" s="76"/>
      <c r="BF36" s="54"/>
      <c r="BG36" s="76"/>
      <c r="BH36" s="54"/>
      <c r="BI36" s="76"/>
    </row>
    <row r="37" spans="1:61" ht="14.25" x14ac:dyDescent="0.25">
      <c r="A37" s="55"/>
      <c r="B37" s="55">
        <v>0</v>
      </c>
      <c r="C37" s="55">
        <v>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5">
        <v>0</v>
      </c>
      <c r="T37" s="55">
        <v>0</v>
      </c>
      <c r="U37" s="55">
        <v>0</v>
      </c>
      <c r="V37" s="55">
        <v>0</v>
      </c>
      <c r="W37" s="55">
        <v>0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0</v>
      </c>
      <c r="AD37" s="55">
        <v>0</v>
      </c>
      <c r="AE37" s="55">
        <v>0</v>
      </c>
      <c r="AF37" s="55">
        <v>0</v>
      </c>
      <c r="AG37" s="55">
        <v>0</v>
      </c>
      <c r="AH37" s="55">
        <v>0</v>
      </c>
      <c r="AI37" s="55">
        <v>0</v>
      </c>
      <c r="AJ37" s="55">
        <v>0</v>
      </c>
      <c r="AK37" s="59">
        <v>0</v>
      </c>
      <c r="AL37" s="58">
        <v>0</v>
      </c>
      <c r="AM37" s="58">
        <v>0</v>
      </c>
      <c r="AN37" s="58">
        <v>0</v>
      </c>
      <c r="AO37" s="58">
        <v>0</v>
      </c>
      <c r="AP37" s="59">
        <v>0</v>
      </c>
      <c r="AQ37" s="63">
        <v>0</v>
      </c>
    </row>
    <row r="38" spans="1:61" ht="14.25" x14ac:dyDescent="0.25">
      <c r="A38" s="55"/>
      <c r="B38" s="55">
        <v>0</v>
      </c>
      <c r="C38" s="55">
        <v>0</v>
      </c>
      <c r="D38" s="55">
        <v>0</v>
      </c>
      <c r="E38" s="55">
        <v>0</v>
      </c>
      <c r="F38" s="55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5">
        <v>0</v>
      </c>
      <c r="T38" s="55">
        <v>0</v>
      </c>
      <c r="U38" s="55">
        <v>0</v>
      </c>
      <c r="V38" s="55">
        <v>0</v>
      </c>
      <c r="W38" s="55">
        <v>0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0</v>
      </c>
      <c r="AD38" s="55">
        <v>0</v>
      </c>
      <c r="AE38" s="55">
        <v>0</v>
      </c>
      <c r="AF38" s="55">
        <v>0</v>
      </c>
      <c r="AG38" s="55">
        <v>0</v>
      </c>
      <c r="AH38" s="55">
        <v>0</v>
      </c>
      <c r="AI38" s="55">
        <v>0</v>
      </c>
      <c r="AJ38" s="55">
        <v>0</v>
      </c>
      <c r="AK38" s="59">
        <v>0</v>
      </c>
      <c r="AL38" s="58">
        <v>0</v>
      </c>
      <c r="AM38" s="58">
        <v>0</v>
      </c>
      <c r="AN38" s="58">
        <v>0</v>
      </c>
      <c r="AO38" s="58">
        <v>0</v>
      </c>
      <c r="AP38" s="59">
        <v>0</v>
      </c>
      <c r="AQ38" s="63">
        <v>0</v>
      </c>
    </row>
    <row r="39" spans="1:61" ht="14.25" x14ac:dyDescent="0.25">
      <c r="A39" s="55"/>
      <c r="B39" s="55">
        <v>0</v>
      </c>
      <c r="C39" s="55">
        <v>0</v>
      </c>
      <c r="D39" s="55">
        <v>0</v>
      </c>
      <c r="E39" s="55">
        <v>0</v>
      </c>
      <c r="F39" s="55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5">
        <v>0</v>
      </c>
      <c r="T39" s="55">
        <v>0</v>
      </c>
      <c r="U39" s="55">
        <v>0</v>
      </c>
      <c r="V39" s="55">
        <v>0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0</v>
      </c>
      <c r="AF39" s="55">
        <v>0</v>
      </c>
      <c r="AG39" s="55">
        <v>0</v>
      </c>
      <c r="AH39" s="55">
        <v>0</v>
      </c>
      <c r="AI39" s="55">
        <v>0</v>
      </c>
      <c r="AJ39" s="55">
        <v>0</v>
      </c>
      <c r="AK39" s="59">
        <v>0</v>
      </c>
      <c r="AL39" s="58">
        <v>0</v>
      </c>
      <c r="AM39" s="58">
        <v>0</v>
      </c>
      <c r="AN39" s="58">
        <v>0</v>
      </c>
      <c r="AO39" s="58">
        <v>0</v>
      </c>
      <c r="AP39" s="59">
        <v>0</v>
      </c>
      <c r="AQ39" s="63">
        <v>0</v>
      </c>
    </row>
    <row r="40" spans="1:61" ht="14.25" x14ac:dyDescent="0.25">
      <c r="A40" s="55"/>
      <c r="B40" s="55">
        <v>0</v>
      </c>
      <c r="C40" s="55">
        <v>0</v>
      </c>
      <c r="D40" s="55">
        <v>0</v>
      </c>
      <c r="E40" s="55">
        <v>0</v>
      </c>
      <c r="F40" s="55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5">
        <v>0</v>
      </c>
      <c r="T40" s="55">
        <v>0</v>
      </c>
      <c r="U40" s="55">
        <v>0</v>
      </c>
      <c r="V40" s="55">
        <v>0</v>
      </c>
      <c r="W40" s="55">
        <v>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0</v>
      </c>
      <c r="AF40" s="55">
        <v>0</v>
      </c>
      <c r="AG40" s="55">
        <v>0</v>
      </c>
      <c r="AH40" s="55">
        <v>0</v>
      </c>
      <c r="AI40" s="55">
        <v>0</v>
      </c>
      <c r="AJ40" s="55">
        <v>0</v>
      </c>
      <c r="AK40" s="59">
        <v>0</v>
      </c>
      <c r="AL40" s="58">
        <v>0</v>
      </c>
      <c r="AM40" s="58">
        <v>0</v>
      </c>
      <c r="AN40" s="58">
        <v>0</v>
      </c>
      <c r="AO40" s="58">
        <v>0</v>
      </c>
      <c r="AP40" s="59">
        <v>0</v>
      </c>
      <c r="AQ40" s="63">
        <v>0</v>
      </c>
    </row>
    <row r="41" spans="1:61" ht="14.25" x14ac:dyDescent="0.25">
      <c r="A41" s="55"/>
      <c r="B41" s="55">
        <v>0</v>
      </c>
      <c r="C41" s="55">
        <v>0</v>
      </c>
      <c r="D41" s="55">
        <v>0</v>
      </c>
      <c r="E41" s="55">
        <v>0</v>
      </c>
      <c r="F41" s="55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5">
        <v>0</v>
      </c>
      <c r="T41" s="55">
        <v>0</v>
      </c>
      <c r="U41" s="55">
        <v>0</v>
      </c>
      <c r="V41" s="55">
        <v>0</v>
      </c>
      <c r="W41" s="55">
        <v>0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0</v>
      </c>
      <c r="AF41" s="55">
        <v>0</v>
      </c>
      <c r="AG41" s="55">
        <v>0</v>
      </c>
      <c r="AH41" s="55">
        <v>0</v>
      </c>
      <c r="AI41" s="55">
        <v>0</v>
      </c>
      <c r="AJ41" s="55">
        <v>0</v>
      </c>
      <c r="AK41" s="59">
        <v>0</v>
      </c>
      <c r="AL41" s="58">
        <v>0</v>
      </c>
      <c r="AM41" s="58">
        <v>0</v>
      </c>
      <c r="AN41" s="58">
        <v>0</v>
      </c>
      <c r="AO41" s="58">
        <v>0</v>
      </c>
      <c r="AP41" s="59">
        <v>0</v>
      </c>
      <c r="AQ41" s="63">
        <v>0</v>
      </c>
    </row>
    <row r="42" spans="1:61" ht="14.25" x14ac:dyDescent="0.25">
      <c r="A42" s="55"/>
      <c r="B42" s="55">
        <v>0</v>
      </c>
      <c r="C42" s="55">
        <v>0</v>
      </c>
      <c r="D42" s="55">
        <v>0</v>
      </c>
      <c r="E42" s="55">
        <v>0</v>
      </c>
      <c r="F42" s="55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5">
        <v>0</v>
      </c>
      <c r="T42" s="55">
        <v>0</v>
      </c>
      <c r="U42" s="55">
        <v>0</v>
      </c>
      <c r="V42" s="55">
        <v>0</v>
      </c>
      <c r="W42" s="55">
        <v>0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0</v>
      </c>
      <c r="AE42" s="55">
        <v>0</v>
      </c>
      <c r="AF42" s="55">
        <v>0</v>
      </c>
      <c r="AG42" s="55">
        <v>0</v>
      </c>
      <c r="AH42" s="55">
        <v>0</v>
      </c>
      <c r="AI42" s="55">
        <v>0</v>
      </c>
      <c r="AJ42" s="55">
        <v>0</v>
      </c>
      <c r="AK42" s="59">
        <v>0</v>
      </c>
      <c r="AL42" s="58">
        <v>0</v>
      </c>
      <c r="AM42" s="58">
        <v>0</v>
      </c>
      <c r="AN42" s="58">
        <v>0</v>
      </c>
      <c r="AO42" s="58">
        <v>0</v>
      </c>
      <c r="AP42" s="59">
        <v>0</v>
      </c>
      <c r="AQ42" s="63">
        <v>0</v>
      </c>
    </row>
    <row r="43" spans="1:61" ht="14.25" x14ac:dyDescent="0.25">
      <c r="A43" s="55"/>
      <c r="B43" s="55">
        <v>0</v>
      </c>
      <c r="C43" s="55">
        <v>0</v>
      </c>
      <c r="D43" s="55">
        <v>0</v>
      </c>
      <c r="E43" s="55">
        <v>0</v>
      </c>
      <c r="F43" s="55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5">
        <v>0</v>
      </c>
      <c r="T43" s="55">
        <v>0</v>
      </c>
      <c r="U43" s="55">
        <v>0</v>
      </c>
      <c r="V43" s="55">
        <v>0</v>
      </c>
      <c r="W43" s="55">
        <v>0</v>
      </c>
      <c r="X43" s="55">
        <v>0</v>
      </c>
      <c r="Y43" s="55">
        <v>0</v>
      </c>
      <c r="Z43" s="55">
        <v>0</v>
      </c>
      <c r="AA43" s="55">
        <v>0</v>
      </c>
      <c r="AB43" s="55">
        <v>0</v>
      </c>
      <c r="AC43" s="55">
        <v>0</v>
      </c>
      <c r="AD43" s="55">
        <v>0</v>
      </c>
      <c r="AE43" s="55">
        <v>0</v>
      </c>
      <c r="AF43" s="55">
        <v>0</v>
      </c>
      <c r="AG43" s="55">
        <v>0</v>
      </c>
      <c r="AH43" s="55">
        <v>0</v>
      </c>
      <c r="AI43" s="55">
        <v>0</v>
      </c>
      <c r="AJ43" s="55">
        <v>0</v>
      </c>
      <c r="AK43" s="59">
        <v>0</v>
      </c>
      <c r="AL43" s="58">
        <v>0</v>
      </c>
      <c r="AM43" s="58">
        <v>0</v>
      </c>
      <c r="AN43" s="58">
        <v>0</v>
      </c>
      <c r="AO43" s="58">
        <v>0</v>
      </c>
      <c r="AP43" s="59">
        <v>0</v>
      </c>
      <c r="AQ43" s="63">
        <v>0</v>
      </c>
    </row>
    <row r="44" spans="1:61" ht="14.25" x14ac:dyDescent="0.25">
      <c r="A44" s="55"/>
      <c r="B44" s="55">
        <v>0</v>
      </c>
      <c r="C44" s="55">
        <v>0</v>
      </c>
      <c r="D44" s="55">
        <v>0</v>
      </c>
      <c r="E44" s="55">
        <v>0</v>
      </c>
      <c r="F44" s="55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5">
        <v>0</v>
      </c>
      <c r="T44" s="55">
        <v>0</v>
      </c>
      <c r="U44" s="55">
        <v>0</v>
      </c>
      <c r="V44" s="55">
        <v>0</v>
      </c>
      <c r="W44" s="55">
        <v>0</v>
      </c>
      <c r="X44" s="55">
        <v>0</v>
      </c>
      <c r="Y44" s="55">
        <v>0</v>
      </c>
      <c r="Z44" s="55">
        <v>0</v>
      </c>
      <c r="AA44" s="55">
        <v>0</v>
      </c>
      <c r="AB44" s="55">
        <v>0</v>
      </c>
      <c r="AC44" s="55">
        <v>0</v>
      </c>
      <c r="AD44" s="55">
        <v>0</v>
      </c>
      <c r="AE44" s="55">
        <v>0</v>
      </c>
      <c r="AF44" s="55">
        <v>0</v>
      </c>
      <c r="AG44" s="55">
        <v>0</v>
      </c>
      <c r="AH44" s="55">
        <v>0</v>
      </c>
      <c r="AI44" s="55">
        <v>0</v>
      </c>
      <c r="AJ44" s="55">
        <v>0</v>
      </c>
      <c r="AK44" s="59">
        <v>0</v>
      </c>
      <c r="AL44" s="58">
        <v>0</v>
      </c>
      <c r="AM44" s="58">
        <v>0</v>
      </c>
      <c r="AN44" s="58">
        <v>0</v>
      </c>
      <c r="AO44" s="58">
        <v>0</v>
      </c>
      <c r="AP44" s="59">
        <v>0</v>
      </c>
      <c r="AQ44" s="63">
        <v>0</v>
      </c>
    </row>
    <row r="45" spans="1:61" ht="14.25" x14ac:dyDescent="0.25">
      <c r="A45" s="55"/>
      <c r="B45" s="55">
        <v>0</v>
      </c>
      <c r="C45" s="55">
        <v>0</v>
      </c>
      <c r="D45" s="55">
        <v>0</v>
      </c>
      <c r="E45" s="55">
        <v>0</v>
      </c>
      <c r="F45" s="55">
        <v>0</v>
      </c>
      <c r="G45" s="55">
        <v>0</v>
      </c>
      <c r="H45" s="55">
        <v>0</v>
      </c>
      <c r="I45" s="55">
        <v>0</v>
      </c>
      <c r="J45" s="55">
        <v>0</v>
      </c>
      <c r="K45" s="55">
        <v>0</v>
      </c>
      <c r="L45" s="55">
        <v>0</v>
      </c>
      <c r="M45" s="55">
        <v>0</v>
      </c>
      <c r="N45" s="55">
        <v>0</v>
      </c>
      <c r="O45" s="55">
        <v>0</v>
      </c>
      <c r="P45" s="55">
        <v>0</v>
      </c>
      <c r="Q45" s="55">
        <v>0</v>
      </c>
      <c r="R45" s="55">
        <v>0</v>
      </c>
      <c r="S45" s="55">
        <v>0</v>
      </c>
      <c r="T45" s="55">
        <v>0</v>
      </c>
      <c r="U45" s="55">
        <v>0</v>
      </c>
      <c r="V45" s="55">
        <v>0</v>
      </c>
      <c r="W45" s="55">
        <v>0</v>
      </c>
      <c r="X45" s="55">
        <v>0</v>
      </c>
      <c r="Y45" s="55">
        <v>0</v>
      </c>
      <c r="Z45" s="55">
        <v>0</v>
      </c>
      <c r="AA45" s="55">
        <v>0</v>
      </c>
      <c r="AB45" s="55">
        <v>0</v>
      </c>
      <c r="AC45" s="55">
        <v>0</v>
      </c>
      <c r="AD45" s="55">
        <v>0</v>
      </c>
      <c r="AE45" s="55">
        <v>0</v>
      </c>
      <c r="AF45" s="55">
        <v>0</v>
      </c>
      <c r="AG45" s="55">
        <v>0</v>
      </c>
      <c r="AH45" s="55">
        <v>0</v>
      </c>
      <c r="AI45" s="55">
        <v>0</v>
      </c>
      <c r="AJ45" s="55">
        <v>0</v>
      </c>
      <c r="AK45" s="59">
        <v>0</v>
      </c>
      <c r="AL45" s="58">
        <v>0</v>
      </c>
      <c r="AM45" s="58">
        <v>0</v>
      </c>
      <c r="AN45" s="58">
        <v>0</v>
      </c>
      <c r="AO45" s="58">
        <v>0</v>
      </c>
      <c r="AP45" s="59">
        <v>0</v>
      </c>
      <c r="AQ45" s="63">
        <v>0</v>
      </c>
    </row>
    <row r="46" spans="1:61" ht="14.25" x14ac:dyDescent="0.25">
      <c r="A46" s="55"/>
      <c r="B46" s="55">
        <v>0</v>
      </c>
      <c r="C46" s="55">
        <v>0</v>
      </c>
      <c r="D46" s="55">
        <v>0</v>
      </c>
      <c r="E46" s="55">
        <v>0</v>
      </c>
      <c r="F46" s="55">
        <v>0</v>
      </c>
      <c r="G46" s="55">
        <v>0</v>
      </c>
      <c r="H46" s="55">
        <v>0</v>
      </c>
      <c r="I46" s="55">
        <v>0</v>
      </c>
      <c r="J46" s="55">
        <v>0</v>
      </c>
      <c r="K46" s="55">
        <v>0</v>
      </c>
      <c r="L46" s="55">
        <v>0</v>
      </c>
      <c r="M46" s="55">
        <v>0</v>
      </c>
      <c r="N46" s="55">
        <v>0</v>
      </c>
      <c r="O46" s="55">
        <v>0</v>
      </c>
      <c r="P46" s="55">
        <v>0</v>
      </c>
      <c r="Q46" s="55">
        <v>0</v>
      </c>
      <c r="R46" s="55">
        <v>0</v>
      </c>
      <c r="S46" s="55">
        <v>0</v>
      </c>
      <c r="T46" s="55">
        <v>0</v>
      </c>
      <c r="U46" s="55">
        <v>0</v>
      </c>
      <c r="V46" s="55">
        <v>0</v>
      </c>
      <c r="W46" s="55">
        <v>0</v>
      </c>
      <c r="X46" s="55">
        <v>0</v>
      </c>
      <c r="Y46" s="55">
        <v>0</v>
      </c>
      <c r="Z46" s="55">
        <v>0</v>
      </c>
      <c r="AA46" s="55">
        <v>0</v>
      </c>
      <c r="AB46" s="55">
        <v>0</v>
      </c>
      <c r="AC46" s="55">
        <v>0</v>
      </c>
      <c r="AD46" s="55">
        <v>0</v>
      </c>
      <c r="AE46" s="55">
        <v>0</v>
      </c>
      <c r="AF46" s="55">
        <v>0</v>
      </c>
      <c r="AG46" s="55">
        <v>0</v>
      </c>
      <c r="AH46" s="55">
        <v>0</v>
      </c>
      <c r="AI46" s="55">
        <v>0</v>
      </c>
      <c r="AJ46" s="55">
        <v>0</v>
      </c>
      <c r="AK46" s="59">
        <v>0</v>
      </c>
      <c r="AL46" s="58">
        <v>0</v>
      </c>
      <c r="AM46" s="58">
        <v>0</v>
      </c>
      <c r="AN46" s="58">
        <v>0</v>
      </c>
      <c r="AO46" s="58">
        <v>0</v>
      </c>
      <c r="AP46" s="59">
        <v>0</v>
      </c>
      <c r="AQ46" s="63">
        <v>0</v>
      </c>
    </row>
    <row r="47" spans="1:61" ht="14.25" x14ac:dyDescent="0.25">
      <c r="A47" s="55"/>
      <c r="B47" s="55">
        <v>0</v>
      </c>
      <c r="C47" s="55">
        <v>0</v>
      </c>
      <c r="D47" s="55">
        <v>0</v>
      </c>
      <c r="E47" s="55">
        <v>0</v>
      </c>
      <c r="F47" s="55">
        <v>0</v>
      </c>
      <c r="G47" s="55">
        <v>0</v>
      </c>
      <c r="H47" s="55">
        <v>0</v>
      </c>
      <c r="I47" s="55">
        <v>0</v>
      </c>
      <c r="J47" s="55">
        <v>0</v>
      </c>
      <c r="K47" s="55">
        <v>0</v>
      </c>
      <c r="L47" s="55">
        <v>0</v>
      </c>
      <c r="M47" s="55">
        <v>0</v>
      </c>
      <c r="N47" s="55">
        <v>0</v>
      </c>
      <c r="O47" s="55">
        <v>0</v>
      </c>
      <c r="P47" s="55">
        <v>0</v>
      </c>
      <c r="Q47" s="55">
        <v>0</v>
      </c>
      <c r="R47" s="55">
        <v>0</v>
      </c>
      <c r="S47" s="55">
        <v>0</v>
      </c>
      <c r="T47" s="55">
        <v>0</v>
      </c>
      <c r="U47" s="55">
        <v>0</v>
      </c>
      <c r="V47" s="55">
        <v>0</v>
      </c>
      <c r="W47" s="55">
        <v>0</v>
      </c>
      <c r="X47" s="55">
        <v>0</v>
      </c>
      <c r="Y47" s="55">
        <v>0</v>
      </c>
      <c r="Z47" s="55">
        <v>0</v>
      </c>
      <c r="AA47" s="55">
        <v>0</v>
      </c>
      <c r="AB47" s="55">
        <v>0</v>
      </c>
      <c r="AC47" s="55">
        <v>0</v>
      </c>
      <c r="AD47" s="55">
        <v>0</v>
      </c>
      <c r="AE47" s="55">
        <v>0</v>
      </c>
      <c r="AF47" s="55">
        <v>0</v>
      </c>
      <c r="AG47" s="55">
        <v>0</v>
      </c>
      <c r="AH47" s="55">
        <v>0</v>
      </c>
      <c r="AI47" s="55">
        <v>0</v>
      </c>
      <c r="AJ47" s="55">
        <v>0</v>
      </c>
      <c r="AK47" s="59">
        <v>0</v>
      </c>
      <c r="AL47" s="58">
        <v>0</v>
      </c>
      <c r="AM47" s="58">
        <v>0</v>
      </c>
      <c r="AN47" s="58">
        <v>0</v>
      </c>
      <c r="AO47" s="58">
        <v>0</v>
      </c>
      <c r="AP47" s="59">
        <v>0</v>
      </c>
      <c r="AQ47" s="63">
        <v>0</v>
      </c>
    </row>
    <row r="48" spans="1:61" ht="14.25" x14ac:dyDescent="0.25">
      <c r="A48" s="55"/>
      <c r="B48" s="55">
        <v>0</v>
      </c>
      <c r="C48" s="55">
        <v>0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5">
        <v>0</v>
      </c>
      <c r="N48" s="55">
        <v>0</v>
      </c>
      <c r="O48" s="55">
        <v>0</v>
      </c>
      <c r="P48" s="55">
        <v>0</v>
      </c>
      <c r="Q48" s="55">
        <v>0</v>
      </c>
      <c r="R48" s="55">
        <v>0</v>
      </c>
      <c r="S48" s="55">
        <v>0</v>
      </c>
      <c r="T48" s="55">
        <v>0</v>
      </c>
      <c r="U48" s="55">
        <v>0</v>
      </c>
      <c r="V48" s="55">
        <v>0</v>
      </c>
      <c r="W48" s="55">
        <v>0</v>
      </c>
      <c r="X48" s="55">
        <v>0</v>
      </c>
      <c r="Y48" s="55">
        <v>0</v>
      </c>
      <c r="Z48" s="55">
        <v>0</v>
      </c>
      <c r="AA48" s="55">
        <v>0</v>
      </c>
      <c r="AB48" s="55">
        <v>0</v>
      </c>
      <c r="AC48" s="55">
        <v>0</v>
      </c>
      <c r="AD48" s="55">
        <v>0</v>
      </c>
      <c r="AE48" s="55">
        <v>0</v>
      </c>
      <c r="AF48" s="55">
        <v>0</v>
      </c>
      <c r="AG48" s="55">
        <v>0</v>
      </c>
      <c r="AH48" s="55">
        <v>0</v>
      </c>
      <c r="AI48" s="55">
        <v>0</v>
      </c>
      <c r="AJ48" s="55">
        <v>0</v>
      </c>
      <c r="AK48" s="59">
        <v>0</v>
      </c>
      <c r="AL48" s="58">
        <v>0</v>
      </c>
      <c r="AM48" s="58">
        <v>0</v>
      </c>
      <c r="AN48" s="58">
        <v>0</v>
      </c>
      <c r="AO48" s="58">
        <v>0</v>
      </c>
      <c r="AP48" s="59">
        <v>0</v>
      </c>
      <c r="AQ48" s="63">
        <v>0</v>
      </c>
    </row>
    <row r="49" spans="1:43" x14ac:dyDescent="0.2">
      <c r="A49" s="55"/>
      <c r="AQ49" s="63">
        <v>0</v>
      </c>
    </row>
    <row r="51" spans="1:43" x14ac:dyDescent="0.2">
      <c r="C51" s="64">
        <v>509</v>
      </c>
      <c r="D51" s="64">
        <v>184</v>
      </c>
      <c r="E51" s="64">
        <v>483</v>
      </c>
      <c r="F51" s="64">
        <v>391</v>
      </c>
      <c r="G51" s="64">
        <v>321</v>
      </c>
      <c r="H51" s="64">
        <v>487</v>
      </c>
      <c r="I51" s="64">
        <v>542</v>
      </c>
      <c r="J51" s="64">
        <v>631</v>
      </c>
      <c r="K51" s="64">
        <v>1170</v>
      </c>
      <c r="L51" s="64">
        <v>1170</v>
      </c>
      <c r="M51" s="64">
        <v>1170</v>
      </c>
      <c r="N51" s="64">
        <v>1170</v>
      </c>
      <c r="O51" s="64">
        <v>1170</v>
      </c>
      <c r="P51" s="64">
        <v>1170</v>
      </c>
      <c r="Q51" s="64">
        <v>1170</v>
      </c>
      <c r="R51" s="64">
        <v>1170</v>
      </c>
      <c r="S51" s="64">
        <v>1170</v>
      </c>
      <c r="T51" s="64">
        <v>1170</v>
      </c>
      <c r="U51" s="64">
        <v>1170</v>
      </c>
      <c r="V51" s="64">
        <v>1170</v>
      </c>
      <c r="W51" s="64">
        <v>1170</v>
      </c>
      <c r="X51" s="64">
        <v>1170</v>
      </c>
      <c r="Y51" s="64">
        <v>1170</v>
      </c>
      <c r="Z51" s="64">
        <v>1170</v>
      </c>
      <c r="AA51" s="64">
        <v>1170</v>
      </c>
      <c r="AB51" s="64">
        <v>1170</v>
      </c>
      <c r="AC51" s="64">
        <v>1170</v>
      </c>
      <c r="AD51" s="64">
        <v>1170</v>
      </c>
      <c r="AE51" s="64">
        <v>1170</v>
      </c>
      <c r="AF51" s="64">
        <v>1170</v>
      </c>
      <c r="AG51" s="64">
        <v>1170</v>
      </c>
      <c r="AH51" s="64">
        <v>1170</v>
      </c>
      <c r="AI51" s="64">
        <v>1170</v>
      </c>
      <c r="AJ51" s="64">
        <v>1170</v>
      </c>
      <c r="AK51" s="64">
        <v>33968</v>
      </c>
      <c r="AL51" s="64">
        <v>143</v>
      </c>
      <c r="AM51" s="64">
        <v>252</v>
      </c>
      <c r="AN51" s="64">
        <v>339</v>
      </c>
      <c r="AO51" s="64">
        <v>411</v>
      </c>
      <c r="AP51" s="64">
        <v>32823</v>
      </c>
      <c r="AQ51" s="64">
        <v>1200</v>
      </c>
    </row>
  </sheetData>
  <sortState xmlns:xlrd2="http://schemas.microsoft.com/office/spreadsheetml/2017/richdata2" ref="AX13:AY28">
    <sortCondition descending="1" ref="AY13:AY28"/>
  </sortState>
  <conditionalFormatting sqref="A3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121" priority="1921" bottom="1" rank="4"/>
  </conditionalFormatting>
  <conditionalFormatting sqref="AU3:AU36">
    <cfRule type="top10" dxfId="120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X4" sqref="X4:AB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5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AE3" s="65"/>
      <c r="AF3" s="65"/>
    </row>
    <row r="4" spans="1:40" ht="16.5" thickBot="1" x14ac:dyDescent="0.3">
      <c r="A4" s="2" t="s">
        <v>24</v>
      </c>
      <c r="B4" s="16"/>
      <c r="C4" s="16" t="s">
        <v>66</v>
      </c>
      <c r="F4" s="16" t="s">
        <v>67</v>
      </c>
      <c r="I4" s="16" t="s">
        <v>59</v>
      </c>
      <c r="L4" s="16" t="s">
        <v>64</v>
      </c>
      <c r="O4" s="16" t="s">
        <v>56</v>
      </c>
      <c r="R4" s="16" t="s">
        <v>68</v>
      </c>
      <c r="U4" s="16" t="s">
        <v>91</v>
      </c>
      <c r="X4" s="16" t="s">
        <v>58</v>
      </c>
      <c r="AA4" s="16" t="s">
        <v>57</v>
      </c>
      <c r="AE4" s="67"/>
      <c r="AF4" s="67"/>
      <c r="AJ4" s="44"/>
    </row>
    <row r="5" spans="1:40" ht="13.5" thickBot="1" x14ac:dyDescent="0.25">
      <c r="B5" s="16"/>
      <c r="C5" s="13"/>
      <c r="F5" s="1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61</v>
      </c>
      <c r="F6" s="16" t="s">
        <v>92</v>
      </c>
      <c r="I6" s="16" t="s">
        <v>11</v>
      </c>
      <c r="L6" s="16" t="s">
        <v>65</v>
      </c>
      <c r="O6" s="16" t="s">
        <v>93</v>
      </c>
      <c r="R6" s="16" t="s">
        <v>94</v>
      </c>
      <c r="U6" s="16" t="s">
        <v>62</v>
      </c>
      <c r="X6" s="16" t="s">
        <v>63</v>
      </c>
      <c r="AA6" s="16" t="s">
        <v>60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'10.Spieltag'!AI8</f>
        <v>265</v>
      </c>
      <c r="AI8" s="23">
        <f t="shared" ref="AI8:AI23" si="10">AG8+AH8</f>
        <v>310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>AJ9</f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'10.Spieltag'!AI9</f>
        <v>248</v>
      </c>
      <c r="AI9" s="23">
        <f t="shared" si="10"/>
        <v>293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ref="H10:H22" si="13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4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5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6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7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2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'10.Spieltag'!AI10</f>
        <v>247</v>
      </c>
      <c r="AI10" s="23">
        <f t="shared" si="10"/>
        <v>292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'10.Spieltag'!AI11</f>
        <v>247</v>
      </c>
      <c r="AI11" s="23">
        <f t="shared" si="10"/>
        <v>292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'10.Spieltag'!AI12</f>
        <v>246</v>
      </c>
      <c r="AI12" s="23">
        <f t="shared" si="10"/>
        <v>291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'10.Spieltag'!AI13</f>
        <v>246</v>
      </c>
      <c r="AI13" s="23">
        <f t="shared" si="10"/>
        <v>291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'10.Spieltag'!AI14</f>
        <v>244</v>
      </c>
      <c r="AI14" s="23">
        <f t="shared" si="10"/>
        <v>289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'10.Spieltag'!AI15</f>
        <v>241</v>
      </c>
      <c r="AI15" s="23">
        <f t="shared" si="10"/>
        <v>286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'10.Spieltag'!AI16</f>
        <v>241</v>
      </c>
      <c r="AI16" s="23">
        <f t="shared" si="10"/>
        <v>286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'10.Spieltag'!AI17</f>
        <v>237</v>
      </c>
      <c r="AI17" s="23">
        <f t="shared" si="10"/>
        <v>282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'10.Spieltag'!AI18</f>
        <v>236</v>
      </c>
      <c r="AI18" s="23">
        <f t="shared" si="10"/>
        <v>281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'10.Spieltag'!AI19</f>
        <v>231</v>
      </c>
      <c r="AI19" s="23">
        <f t="shared" si="10"/>
        <v>276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'10.Spieltag'!AI20</f>
        <v>231</v>
      </c>
      <c r="AI20" s="23">
        <f t="shared" si="10"/>
        <v>276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'10.Spieltag'!AI21</f>
        <v>229</v>
      </c>
      <c r="AI21" s="23">
        <f t="shared" si="10"/>
        <v>274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'10.Spieltag'!AI22</f>
        <v>226</v>
      </c>
      <c r="AI22" s="23">
        <f t="shared" si="10"/>
        <v>271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'10.Spieltag'!AI23</f>
        <v>225</v>
      </c>
      <c r="AI23" s="23">
        <f t="shared" si="10"/>
        <v>270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'10.Spieltag'!AI24</f>
        <v>225</v>
      </c>
      <c r="AI24" s="23">
        <f t="shared" ref="AI24:AI26" si="23">AG24+AH24</f>
        <v>270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'10.Spieltag'!AI25</f>
        <v>221</v>
      </c>
      <c r="AI25" s="23">
        <f t="shared" si="23"/>
        <v>266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'10.Spieltag'!AI26</f>
        <v>217</v>
      </c>
      <c r="AI26" s="23">
        <f t="shared" si="23"/>
        <v>262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'10.Spieltag'!AI27</f>
        <v>213</v>
      </c>
      <c r="AI27" s="23">
        <f t="shared" ref="AI27:AI32" si="35">AG27+AH27</f>
        <v>258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'10.Spieltag'!AI28</f>
        <v>208</v>
      </c>
      <c r="AI28" s="23">
        <f t="shared" si="35"/>
        <v>253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'10.Spieltag'!AI29</f>
        <v>207</v>
      </c>
      <c r="AI29" s="23">
        <f t="shared" si="35"/>
        <v>252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'10.Spieltag'!AI30</f>
        <v>204</v>
      </c>
      <c r="AI30" s="23">
        <f t="shared" si="35"/>
        <v>249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'10.Spieltag'!AI31</f>
        <v>200</v>
      </c>
      <c r="AI31" s="23">
        <f t="shared" si="35"/>
        <v>245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'10.Spieltag'!AI32</f>
        <v>178</v>
      </c>
      <c r="AI32" s="23">
        <f t="shared" si="35"/>
        <v>223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'10.Spieltag'!AI33</f>
        <v>175</v>
      </c>
      <c r="AI33" s="23">
        <f t="shared" ref="AI33" si="46">AG33+AH33</f>
        <v>220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9" priority="1">
      <formula>($AG8&gt;40)</formula>
    </cfRule>
  </conditionalFormatting>
  <conditionalFormatting sqref="C4 F4 I4 R4 U4 X4 AA4 I6 L6 O6 R6 AA6">
    <cfRule type="cellIs" dxfId="118" priority="7" operator="equal">
      <formula>"Schalke 04"</formula>
    </cfRule>
  </conditionalFormatting>
  <conditionalFormatting sqref="L4 O4 C6 F6 U6 X6">
    <cfRule type="cellIs" dxfId="117" priority="8" operator="equal">
      <formula>"Schalke 04"</formula>
    </cfRule>
  </conditionalFormatting>
  <conditionalFormatting sqref="AG1:AG1048576">
    <cfRule type="top10" dxfId="116" priority="3" rank="3"/>
  </conditionalFormatting>
  <conditionalFormatting sqref="AK6:AK9">
    <cfRule type="top10" dxfId="115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6"/>
      <c r="C4" s="16" t="s">
        <v>63</v>
      </c>
      <c r="F4" s="16" t="s">
        <v>93</v>
      </c>
      <c r="I4" s="16" t="s">
        <v>61</v>
      </c>
      <c r="L4" s="16" t="s">
        <v>11</v>
      </c>
      <c r="O4" s="16" t="s">
        <v>94</v>
      </c>
      <c r="R4" s="16" t="s">
        <v>60</v>
      </c>
      <c r="U4" s="16" t="s">
        <v>92</v>
      </c>
      <c r="X4" s="16" t="s">
        <v>62</v>
      </c>
      <c r="AA4" s="16" t="s">
        <v>65</v>
      </c>
      <c r="AE4" s="67"/>
      <c r="AF4" s="67"/>
      <c r="AJ4" s="44"/>
    </row>
    <row r="5" spans="1:40" ht="13.5" thickBot="1" x14ac:dyDescent="0.25">
      <c r="B5" s="16"/>
      <c r="F5" s="1"/>
      <c r="X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67</v>
      </c>
      <c r="F6" s="16" t="s">
        <v>64</v>
      </c>
      <c r="I6" s="16" t="s">
        <v>68</v>
      </c>
      <c r="L6" s="16" t="s">
        <v>66</v>
      </c>
      <c r="O6" s="16" t="s">
        <v>59</v>
      </c>
      <c r="R6" s="16" t="s">
        <v>56</v>
      </c>
      <c r="U6" s="16" t="s">
        <v>57</v>
      </c>
      <c r="X6" s="16" t="s">
        <v>58</v>
      </c>
      <c r="AA6" s="16" t="s">
        <v>91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26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6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7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'11.Spieltag'!AI8</f>
        <v>310</v>
      </c>
      <c r="AI8" s="23">
        <f t="shared" ref="AI8:AI26" si="10">AG8+AH8</f>
        <v>355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si="6"/>
        <v>5</v>
      </c>
      <c r="U9" s="17"/>
      <c r="V9" s="18"/>
      <c r="W9" s="19" t="str">
        <f t="shared" si="7"/>
        <v>5</v>
      </c>
      <c r="X9" s="17"/>
      <c r="Y9" s="18"/>
      <c r="Z9" s="19" t="str">
        <f t="shared" ref="Z9:Z26" si="12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'11.Spieltag'!AI9</f>
        <v>293</v>
      </c>
      <c r="AI9" s="23">
        <f t="shared" si="10"/>
        <v>338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>AJ10</f>
        <v>3</v>
      </c>
      <c r="B10" s="20" t="str">
        <f>'1.Spieltag'!B10</f>
        <v>atschi91</v>
      </c>
      <c r="C10" s="17"/>
      <c r="D10" s="18"/>
      <c r="E10" s="19" t="str">
        <f t="shared" ref="E10:E22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2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2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2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2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ref="T10:T22" si="18">IF(OR(EXACT($R$7,R10)*(EXACT($S$7,S10)))=TRUE,$AN$9,IF(($S$7-$R$7=S10-R10),$AN$8,IF(OR(EXACT($R$7&gt;$S$7,R10&gt;S10)*EXACT($R$7=$S$7,R10=S10)*EXACT($R$7&lt;$S$7,R10&lt;S10)),$AN$7,0)))</f>
        <v>5</v>
      </c>
      <c r="U10" s="17"/>
      <c r="V10" s="18"/>
      <c r="W10" s="19" t="str">
        <f t="shared" ref="W10:W22" si="19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ref="AC10:AC22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'11.Spieltag'!AI10</f>
        <v>292</v>
      </c>
      <c r="AI10" s="23">
        <f t="shared" si="10"/>
        <v>337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8"/>
        <v>5</v>
      </c>
      <c r="U11" s="17"/>
      <c r="V11" s="18"/>
      <c r="W11" s="19" t="str">
        <f t="shared" si="19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'11.Spieltag'!AI11</f>
        <v>292</v>
      </c>
      <c r="AI11" s="23">
        <f t="shared" si="10"/>
        <v>337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8"/>
        <v>5</v>
      </c>
      <c r="U12" s="17"/>
      <c r="V12" s="18"/>
      <c r="W12" s="19" t="str">
        <f t="shared" si="19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'11.Spieltag'!AI12</f>
        <v>291</v>
      </c>
      <c r="AI12" s="23">
        <f t="shared" si="10"/>
        <v>336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8"/>
        <v>5</v>
      </c>
      <c r="U13" s="17"/>
      <c r="V13" s="18"/>
      <c r="W13" s="19" t="str">
        <f t="shared" si="19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'11.Spieltag'!AI13</f>
        <v>291</v>
      </c>
      <c r="AI13" s="23">
        <f t="shared" si="10"/>
        <v>336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8"/>
        <v>5</v>
      </c>
      <c r="U14" s="17"/>
      <c r="V14" s="18"/>
      <c r="W14" s="19" t="str">
        <f t="shared" si="19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'11.Spieltag'!AI14</f>
        <v>289</v>
      </c>
      <c r="AI14" s="23">
        <f t="shared" si="10"/>
        <v>334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8"/>
        <v>5</v>
      </c>
      <c r="U15" s="17"/>
      <c r="V15" s="18"/>
      <c r="W15" s="19" t="str">
        <f t="shared" si="19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'11.Spieltag'!AI15</f>
        <v>286</v>
      </c>
      <c r="AI15" s="23">
        <f t="shared" si="10"/>
        <v>331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8"/>
        <v>5</v>
      </c>
      <c r="U16" s="17"/>
      <c r="V16" s="18"/>
      <c r="W16" s="19" t="str">
        <f t="shared" si="19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'11.Spieltag'!AI16</f>
        <v>286</v>
      </c>
      <c r="AI16" s="23">
        <f t="shared" si="10"/>
        <v>331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8"/>
        <v>5</v>
      </c>
      <c r="U17" s="17"/>
      <c r="V17" s="18"/>
      <c r="W17" s="19" t="str">
        <f t="shared" si="19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'11.Spieltag'!AI17</f>
        <v>282</v>
      </c>
      <c r="AI17" s="23">
        <f t="shared" si="10"/>
        <v>327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8"/>
        <v>5</v>
      </c>
      <c r="U18" s="17"/>
      <c r="V18" s="18"/>
      <c r="W18" s="19" t="str">
        <f t="shared" si="19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'11.Spieltag'!AI18</f>
        <v>281</v>
      </c>
      <c r="AI18" s="23">
        <f t="shared" si="10"/>
        <v>326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8"/>
        <v>5</v>
      </c>
      <c r="U19" s="17"/>
      <c r="V19" s="18"/>
      <c r="W19" s="19" t="str">
        <f t="shared" si="19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'11.Spieltag'!AI19</f>
        <v>276</v>
      </c>
      <c r="AI19" s="23">
        <f t="shared" si="10"/>
        <v>321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8"/>
        <v>5</v>
      </c>
      <c r="U20" s="17"/>
      <c r="V20" s="18"/>
      <c r="W20" s="19" t="str">
        <f t="shared" si="19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'11.Spieltag'!AI20</f>
        <v>276</v>
      </c>
      <c r="AI20" s="23">
        <f t="shared" si="10"/>
        <v>321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8"/>
        <v>5</v>
      </c>
      <c r="U21" s="17"/>
      <c r="V21" s="18"/>
      <c r="W21" s="19" t="str">
        <f t="shared" si="19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'11.Spieltag'!AI21</f>
        <v>274</v>
      </c>
      <c r="AI21" s="23">
        <f t="shared" si="10"/>
        <v>319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8"/>
        <v>5</v>
      </c>
      <c r="U22" s="17"/>
      <c r="V22" s="18"/>
      <c r="W22" s="19" t="str">
        <f t="shared" si="19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'11.Spieltag'!AI22</f>
        <v>271</v>
      </c>
      <c r="AI22" s="23">
        <f t="shared" si="10"/>
        <v>316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19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6"/>
        <v>5</v>
      </c>
      <c r="U23" s="17"/>
      <c r="V23" s="18"/>
      <c r="W23" s="19" t="str">
        <f t="shared" si="7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'11.Spieltag'!AI23</f>
        <v>270</v>
      </c>
      <c r="AI23" s="23">
        <f t="shared" si="10"/>
        <v>315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19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6"/>
        <v>5</v>
      </c>
      <c r="U24" s="17"/>
      <c r="V24" s="18"/>
      <c r="W24" s="19" t="str">
        <f t="shared" si="7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'11.Spieltag'!AI24</f>
        <v>270</v>
      </c>
      <c r="AI24" s="23">
        <f t="shared" si="10"/>
        <v>315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19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6"/>
        <v>5</v>
      </c>
      <c r="U25" s="17"/>
      <c r="V25" s="18"/>
      <c r="W25" s="19" t="str">
        <f t="shared" si="7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22"/>
        <v>45</v>
      </c>
      <c r="AH25" s="21">
        <f>'11.Spieltag'!AI25</f>
        <v>266</v>
      </c>
      <c r="AI25" s="23">
        <f t="shared" si="10"/>
        <v>311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19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6"/>
        <v>5</v>
      </c>
      <c r="U26" s="17"/>
      <c r="V26" s="18"/>
      <c r="W26" s="19" t="str">
        <f t="shared" si="7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22"/>
        <v>45</v>
      </c>
      <c r="AH26" s="21">
        <f>'11.Spieltag'!AI26</f>
        <v>262</v>
      </c>
      <c r="AI26" s="23">
        <f t="shared" si="10"/>
        <v>307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3">AJ27</f>
        <v>20</v>
      </c>
      <c r="B27" s="20" t="str">
        <f>'1.Spieltag'!B27</f>
        <v>Schalt04</v>
      </c>
      <c r="C27" s="17"/>
      <c r="D27" s="18"/>
      <c r="E27" s="19" t="str">
        <f t="shared" ref="E27:E32" si="24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5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6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8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9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0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1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2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3">E27+H27+K27+N27+Q27+T27+W27+Z27+AC27+AF27</f>
        <v>45</v>
      </c>
      <c r="AH27" s="21">
        <f>'11.Spieltag'!AI27</f>
        <v>258</v>
      </c>
      <c r="AI27" s="23">
        <f t="shared" ref="AI27:AI32" si="34">AG27+AH27</f>
        <v>303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3"/>
        <v>21</v>
      </c>
      <c r="B28" s="20" t="str">
        <f>'1.Spieltag'!B28</f>
        <v>schmiddi04</v>
      </c>
      <c r="C28" s="17"/>
      <c r="D28" s="18"/>
      <c r="E28" s="19" t="str">
        <f t="shared" si="24"/>
        <v>5</v>
      </c>
      <c r="F28" s="17"/>
      <c r="G28" s="18"/>
      <c r="H28" s="19" t="str">
        <f t="shared" si="25"/>
        <v>5</v>
      </c>
      <c r="I28" s="17"/>
      <c r="J28" s="18"/>
      <c r="K28" s="19" t="str">
        <f t="shared" si="26"/>
        <v>5</v>
      </c>
      <c r="L28" s="17"/>
      <c r="M28" s="18"/>
      <c r="N28" s="19" t="str">
        <f t="shared" si="27"/>
        <v>5</v>
      </c>
      <c r="O28" s="17"/>
      <c r="P28" s="18"/>
      <c r="Q28" s="19" t="str">
        <f t="shared" si="28"/>
        <v>5</v>
      </c>
      <c r="R28" s="17"/>
      <c r="S28" s="18"/>
      <c r="T28" s="19" t="str">
        <f t="shared" si="29"/>
        <v>5</v>
      </c>
      <c r="U28" s="17"/>
      <c r="V28" s="18"/>
      <c r="W28" s="19" t="str">
        <f t="shared" si="30"/>
        <v>5</v>
      </c>
      <c r="X28" s="17"/>
      <c r="Y28" s="18"/>
      <c r="Z28" s="19" t="str">
        <f t="shared" si="31"/>
        <v>5</v>
      </c>
      <c r="AA28" s="17"/>
      <c r="AB28" s="18"/>
      <c r="AC28" s="19" t="str">
        <f t="shared" si="32"/>
        <v>5</v>
      </c>
      <c r="AD28" s="27"/>
      <c r="AE28" s="25"/>
      <c r="AF28" s="19"/>
      <c r="AG28" s="20">
        <f t="shared" si="33"/>
        <v>45</v>
      </c>
      <c r="AH28" s="21">
        <f>'11.Spieltag'!AI28</f>
        <v>253</v>
      </c>
      <c r="AI28" s="23">
        <f t="shared" si="34"/>
        <v>298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3"/>
        <v>22</v>
      </c>
      <c r="B29" s="20" t="str">
        <f>'1.Spieltag'!B29</f>
        <v>shiny</v>
      </c>
      <c r="C29" s="17"/>
      <c r="D29" s="18"/>
      <c r="E29" s="19" t="str">
        <f t="shared" si="24"/>
        <v>5</v>
      </c>
      <c r="F29" s="17"/>
      <c r="G29" s="18"/>
      <c r="H29" s="19" t="str">
        <f t="shared" si="25"/>
        <v>5</v>
      </c>
      <c r="I29" s="17"/>
      <c r="J29" s="18"/>
      <c r="K29" s="19" t="str">
        <f t="shared" si="26"/>
        <v>5</v>
      </c>
      <c r="L29" s="17"/>
      <c r="M29" s="18"/>
      <c r="N29" s="19" t="str">
        <f t="shared" si="27"/>
        <v>5</v>
      </c>
      <c r="O29" s="17"/>
      <c r="P29" s="18"/>
      <c r="Q29" s="19" t="str">
        <f t="shared" si="28"/>
        <v>5</v>
      </c>
      <c r="R29" s="17"/>
      <c r="S29" s="18"/>
      <c r="T29" s="19" t="str">
        <f t="shared" si="29"/>
        <v>5</v>
      </c>
      <c r="U29" s="17"/>
      <c r="V29" s="18"/>
      <c r="W29" s="19" t="str">
        <f t="shared" si="30"/>
        <v>5</v>
      </c>
      <c r="X29" s="17"/>
      <c r="Y29" s="18"/>
      <c r="Z29" s="19" t="str">
        <f t="shared" si="31"/>
        <v>5</v>
      </c>
      <c r="AA29" s="17"/>
      <c r="AB29" s="18"/>
      <c r="AC29" s="19" t="str">
        <f t="shared" si="32"/>
        <v>5</v>
      </c>
      <c r="AD29" s="27"/>
      <c r="AE29" s="25"/>
      <c r="AF29" s="19"/>
      <c r="AG29" s="20">
        <f t="shared" si="33"/>
        <v>45</v>
      </c>
      <c r="AH29" s="21">
        <f>'11.Spieltag'!AI29</f>
        <v>252</v>
      </c>
      <c r="AI29" s="23">
        <f t="shared" si="34"/>
        <v>297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3"/>
        <v>23</v>
      </c>
      <c r="B30" s="20" t="str">
        <f>'1.Spieltag'!B30</f>
        <v>Silfa04</v>
      </c>
      <c r="C30" s="17"/>
      <c r="D30" s="18"/>
      <c r="E30" s="19" t="str">
        <f t="shared" si="24"/>
        <v>5</v>
      </c>
      <c r="F30" s="17"/>
      <c r="G30" s="18"/>
      <c r="H30" s="19" t="str">
        <f t="shared" si="25"/>
        <v>5</v>
      </c>
      <c r="I30" s="17"/>
      <c r="J30" s="18"/>
      <c r="K30" s="19" t="str">
        <f t="shared" si="26"/>
        <v>5</v>
      </c>
      <c r="L30" s="17"/>
      <c r="M30" s="18"/>
      <c r="N30" s="19" t="str">
        <f t="shared" si="27"/>
        <v>5</v>
      </c>
      <c r="O30" s="17"/>
      <c r="P30" s="18"/>
      <c r="Q30" s="19" t="str">
        <f t="shared" si="28"/>
        <v>5</v>
      </c>
      <c r="R30" s="17"/>
      <c r="S30" s="18"/>
      <c r="T30" s="19" t="str">
        <f t="shared" si="29"/>
        <v>5</v>
      </c>
      <c r="U30" s="17"/>
      <c r="V30" s="18"/>
      <c r="W30" s="19" t="str">
        <f t="shared" si="30"/>
        <v>5</v>
      </c>
      <c r="X30" s="17"/>
      <c r="Y30" s="18"/>
      <c r="Z30" s="19" t="str">
        <f t="shared" si="31"/>
        <v>5</v>
      </c>
      <c r="AA30" s="17"/>
      <c r="AB30" s="18"/>
      <c r="AC30" s="19" t="str">
        <f t="shared" si="32"/>
        <v>5</v>
      </c>
      <c r="AD30" s="27"/>
      <c r="AE30" s="25"/>
      <c r="AF30" s="19"/>
      <c r="AG30" s="20">
        <f t="shared" si="33"/>
        <v>45</v>
      </c>
      <c r="AH30" s="21">
        <f>'11.Spieltag'!AI30</f>
        <v>249</v>
      </c>
      <c r="AI30" s="23">
        <f t="shared" si="34"/>
        <v>294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3"/>
        <v>24</v>
      </c>
      <c r="B31" s="20" t="str">
        <f>'1.Spieltag'!B31</f>
        <v>Tanja04</v>
      </c>
      <c r="C31" s="17"/>
      <c r="D31" s="18"/>
      <c r="E31" s="19" t="str">
        <f t="shared" si="24"/>
        <v>5</v>
      </c>
      <c r="F31" s="17"/>
      <c r="G31" s="18"/>
      <c r="H31" s="19" t="str">
        <f t="shared" si="25"/>
        <v>5</v>
      </c>
      <c r="I31" s="17"/>
      <c r="J31" s="18"/>
      <c r="K31" s="19" t="str">
        <f t="shared" si="26"/>
        <v>5</v>
      </c>
      <c r="L31" s="17"/>
      <c r="M31" s="18"/>
      <c r="N31" s="19" t="str">
        <f t="shared" si="27"/>
        <v>5</v>
      </c>
      <c r="O31" s="17"/>
      <c r="P31" s="18"/>
      <c r="Q31" s="19" t="str">
        <f t="shared" si="28"/>
        <v>5</v>
      </c>
      <c r="R31" s="17"/>
      <c r="S31" s="18"/>
      <c r="T31" s="19" t="str">
        <f t="shared" si="29"/>
        <v>5</v>
      </c>
      <c r="U31" s="17"/>
      <c r="V31" s="18"/>
      <c r="W31" s="19" t="str">
        <f t="shared" si="30"/>
        <v>5</v>
      </c>
      <c r="X31" s="17"/>
      <c r="Y31" s="18"/>
      <c r="Z31" s="19" t="str">
        <f t="shared" si="31"/>
        <v>5</v>
      </c>
      <c r="AA31" s="17"/>
      <c r="AB31" s="18"/>
      <c r="AC31" s="19" t="str">
        <f t="shared" si="32"/>
        <v>5</v>
      </c>
      <c r="AD31" s="27"/>
      <c r="AE31" s="25"/>
      <c r="AF31" s="19"/>
      <c r="AG31" s="20">
        <f t="shared" si="33"/>
        <v>45</v>
      </c>
      <c r="AH31" s="21">
        <f>'11.Spieltag'!AI31</f>
        <v>245</v>
      </c>
      <c r="AI31" s="23">
        <f t="shared" si="34"/>
        <v>290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3"/>
        <v>25</v>
      </c>
      <c r="B32" s="20" t="str">
        <f>'1.Spieltag'!B32</f>
        <v>Th. Bülles</v>
      </c>
      <c r="C32" s="17"/>
      <c r="D32" s="18"/>
      <c r="E32" s="19" t="str">
        <f t="shared" si="24"/>
        <v>5</v>
      </c>
      <c r="F32" s="17"/>
      <c r="G32" s="18"/>
      <c r="H32" s="19" t="str">
        <f t="shared" si="25"/>
        <v>5</v>
      </c>
      <c r="I32" s="17"/>
      <c r="J32" s="18"/>
      <c r="K32" s="19" t="str">
        <f t="shared" si="26"/>
        <v>5</v>
      </c>
      <c r="L32" s="17"/>
      <c r="M32" s="18"/>
      <c r="N32" s="19" t="str">
        <f t="shared" si="27"/>
        <v>5</v>
      </c>
      <c r="O32" s="17"/>
      <c r="P32" s="18"/>
      <c r="Q32" s="19" t="str">
        <f t="shared" si="28"/>
        <v>5</v>
      </c>
      <c r="R32" s="17"/>
      <c r="S32" s="18"/>
      <c r="T32" s="19" t="str">
        <f t="shared" si="29"/>
        <v>5</v>
      </c>
      <c r="U32" s="17"/>
      <c r="V32" s="18"/>
      <c r="W32" s="19" t="str">
        <f t="shared" si="30"/>
        <v>5</v>
      </c>
      <c r="X32" s="17"/>
      <c r="Y32" s="18"/>
      <c r="Z32" s="19" t="str">
        <f t="shared" si="31"/>
        <v>5</v>
      </c>
      <c r="AA32" s="17"/>
      <c r="AB32" s="18"/>
      <c r="AC32" s="19" t="str">
        <f t="shared" si="32"/>
        <v>5</v>
      </c>
      <c r="AD32" s="27"/>
      <c r="AE32" s="25"/>
      <c r="AF32" s="19"/>
      <c r="AG32" s="20">
        <f t="shared" si="33"/>
        <v>45</v>
      </c>
      <c r="AH32" s="21">
        <f>'11.Spieltag'!AI32</f>
        <v>223</v>
      </c>
      <c r="AI32" s="23">
        <f t="shared" si="34"/>
        <v>268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3"/>
        <v>26</v>
      </c>
      <c r="B33" s="20" t="str">
        <f>'1.Spieltag'!B33</f>
        <v>UltraGE</v>
      </c>
      <c r="C33" s="17"/>
      <c r="D33" s="18"/>
      <c r="E33" s="19" t="str">
        <f t="shared" ref="E33" si="35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6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8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9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0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1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2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3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4">E33+H33+K33+N33+Q33+T33+W33+Z33+AC33+AF33</f>
        <v>45</v>
      </c>
      <c r="AH33" s="21">
        <f>'11.Spieltag'!AI33</f>
        <v>220</v>
      </c>
      <c r="AI33" s="23">
        <f t="shared" ref="AI33" si="45">AG33+AH33</f>
        <v>265</v>
      </c>
      <c r="AJ33" s="24">
        <f t="shared" ref="AJ33" si="46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4" priority="1">
      <formula>($AG8&gt;40)</formula>
    </cfRule>
  </conditionalFormatting>
  <conditionalFormatting sqref="C4 L4 U4 X4 AA4 C6 F6 I6 L6 O6 R6 U6 X6 AA6">
    <cfRule type="cellIs" dxfId="113" priority="8" operator="equal">
      <formula>"Schalke 04"</formula>
    </cfRule>
  </conditionalFormatting>
  <conditionalFormatting sqref="F4 I4 O4 R4">
    <cfRule type="cellIs" dxfId="112" priority="7" operator="equal">
      <formula>"Schalke 04"</formula>
    </cfRule>
  </conditionalFormatting>
  <conditionalFormatting sqref="AG1:AG1048576">
    <cfRule type="top10" dxfId="111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workbookViewId="0">
      <selection activeCell="U4" sqref="U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6"/>
      <c r="C4" s="16" t="s">
        <v>91</v>
      </c>
      <c r="F4" s="16" t="s">
        <v>56</v>
      </c>
      <c r="I4" s="16" t="s">
        <v>58</v>
      </c>
      <c r="L4" s="16" t="s">
        <v>57</v>
      </c>
      <c r="O4" s="16" t="s">
        <v>67</v>
      </c>
      <c r="R4" s="16" t="s">
        <v>68</v>
      </c>
      <c r="U4" s="16" t="s">
        <v>60</v>
      </c>
      <c r="X4" s="16" t="s">
        <v>59</v>
      </c>
      <c r="AA4" s="16" t="s">
        <v>64</v>
      </c>
      <c r="AE4" s="67"/>
      <c r="AF4" s="67"/>
      <c r="AJ4" s="44"/>
    </row>
    <row r="5" spans="1:40" ht="13.5" thickBot="1" x14ac:dyDescent="0.25">
      <c r="B5" s="16"/>
      <c r="F5" s="1"/>
      <c r="I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93</v>
      </c>
      <c r="F6" s="16" t="s">
        <v>65</v>
      </c>
      <c r="I6" s="16" t="s">
        <v>61</v>
      </c>
      <c r="L6" s="16" t="s">
        <v>62</v>
      </c>
      <c r="O6" s="16" t="s">
        <v>11</v>
      </c>
      <c r="R6" s="16" t="s">
        <v>63</v>
      </c>
      <c r="U6" s="16" t="s">
        <v>92</v>
      </c>
      <c r="X6" s="16" t="s">
        <v>66</v>
      </c>
      <c r="AA6" s="16" t="s">
        <v>94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 t="shared" ref="E8:E9" si="1"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9" si="2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9" si="3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9" si="4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9" si="5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9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9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9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'12.Spieltag'!AI8</f>
        <v>355</v>
      </c>
      <c r="AI8" s="23">
        <f t="shared" ref="AI8:AI23" si="10">AG8+AH8</f>
        <v>400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19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6" si="12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'12.Spieltag'!AI9</f>
        <v>338</v>
      </c>
      <c r="AI9" s="23">
        <f t="shared" si="10"/>
        <v>383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ref="E10:E26" si="13">IF(OR(EXACT($C$7,C10)*(EXACT($D$7,D10)))=TRUE,$AN$9,IF(($D$7-$C$7=D10-C10),$AN$8,IF(OR(EXACT($C$7&gt;$D$7,C10&gt;D10)*EXACT($C$7=$D$7,C10=D10)*EXACT($C$7&lt;$D$7,C10&lt;D10)),$AN$7,0)))</f>
        <v>5</v>
      </c>
      <c r="F10" s="17"/>
      <c r="G10" s="18"/>
      <c r="H10" s="19" t="str">
        <f t="shared" ref="H10:H26" si="14">IF(OR(EXACT($F$7,F10)*(EXACT($G$7,G10)))=TRUE,$AN$9,IF(($G$7-$F$7=G10-F10),$AN$8,IF(OR(EXACT($F$7&gt;$G$7,F10&gt;G10)*EXACT($F$7=$G$7,F10=G10)*EXACT($F$7&lt;$G$7,F10&lt;G10)),$AN$7,0)))</f>
        <v>5</v>
      </c>
      <c r="I10" s="17"/>
      <c r="J10" s="18"/>
      <c r="K10" s="19" t="str">
        <f t="shared" ref="K10:K26" si="15">IF(OR(EXACT($I$7,I10)*(EXACT($J$7,J10)))=TRUE,$AN$9,IF(($J$7-$I$7=J10-I10),$AN$8,IF(OR(EXACT($I$7&gt;$J$7,I10&gt;J10)*EXACT($I$7=$J$7,I10=J10)*EXACT($I$7&lt;$J$7,I10&lt;J10)),$AN$7,0)))</f>
        <v>5</v>
      </c>
      <c r="L10" s="17"/>
      <c r="M10" s="18"/>
      <c r="N10" s="19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7"/>
      <c r="P10" s="18"/>
      <c r="Q10" s="19" t="str">
        <f t="shared" ref="Q10:Q26" si="17">IF(OR(EXACT($O$7,O10)*(EXACT($P$7,P10)))=TRUE,$AN$9,IF(($P$7-$O$7=P10-O10),$AN$8,IF(OR(EXACT($O$7&gt;$P$7,O10&gt;P10)*EXACT($O$7=$P$7,O10=P10)*EXACT($O$7&lt;$P$7,O10&lt;P10)),$AN$7,0)))</f>
        <v>5</v>
      </c>
      <c r="R10" s="17"/>
      <c r="S10" s="18"/>
      <c r="T10" s="19" t="str">
        <f t="shared" si="12"/>
        <v>5</v>
      </c>
      <c r="U10" s="17"/>
      <c r="V10" s="18"/>
      <c r="W10" s="19" t="str">
        <f t="shared" ref="W10:W26" si="18">IF(OR(EXACT($U$7,U10)*(EXACT($V$7,V10)))=TRUE,$AN$9,IF(($V$7-$U$7=V10-U10),$AN$8,IF(OR(EXACT($U$7&gt;$V$7,U10&gt;V10)*EXACT($U$7=$V$7,U10=V10)*EXACT($U$7&lt;$V$7,U10&lt;V10)),$AN$7,0)))</f>
        <v>5</v>
      </c>
      <c r="X10" s="17"/>
      <c r="Y10" s="18"/>
      <c r="Z10" s="19" t="str">
        <f t="shared" ref="Z10:Z26" si="19">IF(OR(EXACT($X$7,X10)*(EXACT($Y$7,Y10)))=TRUE,$AN$9,IF(($Y$7-$X$7=Y10-X10),$AN$8,IF(OR(EXACT($X$7&gt;$Y$7,X10&gt;Y10)*EXACT($X$7=$Y$7,X10=Y10)*EXACT($X$7&lt;$Y$7,X10&lt;Y10)),$AN$7,0)))</f>
        <v>5</v>
      </c>
      <c r="AA10" s="17"/>
      <c r="AB10" s="18"/>
      <c r="AC10" s="19" t="str">
        <f t="shared" ref="AC10:AC26" si="20">IF(OR(EXACT($AA$7,AA10)*(EXACT($AB$7,AB10)))=TRUE,$AN$9,IF(($AB$7-$AA$7=AB10-AA10),$AN$8,IF(OR(EXACT($AA$7&gt;$AB$7,AA10&gt;AB10)*EXACT($AA$7=$AB$7,AA10=AB10)*EXACT($AA$7&lt;$AB$7,AA10&lt;AB10)),$AN$7,0)))</f>
        <v>5</v>
      </c>
      <c r="AD10" s="27"/>
      <c r="AE10" s="25"/>
      <c r="AF10" s="19"/>
      <c r="AG10" s="20">
        <f t="shared" si="9"/>
        <v>45</v>
      </c>
      <c r="AH10" s="21">
        <f>'12.Spieltag'!AI10</f>
        <v>337</v>
      </c>
      <c r="AI10" s="23">
        <f t="shared" si="10"/>
        <v>382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3"/>
        <v>5</v>
      </c>
      <c r="F11" s="17"/>
      <c r="G11" s="18"/>
      <c r="H11" s="19" t="str">
        <f t="shared" si="14"/>
        <v>5</v>
      </c>
      <c r="I11" s="17"/>
      <c r="J11" s="18"/>
      <c r="K11" s="19" t="str">
        <f t="shared" si="15"/>
        <v>5</v>
      </c>
      <c r="L11" s="17"/>
      <c r="M11" s="18"/>
      <c r="N11" s="19" t="str">
        <f t="shared" si="16"/>
        <v>5</v>
      </c>
      <c r="O11" s="17"/>
      <c r="P11" s="18"/>
      <c r="Q11" s="19" t="str">
        <f t="shared" si="17"/>
        <v>5</v>
      </c>
      <c r="R11" s="17"/>
      <c r="S11" s="18"/>
      <c r="T11" s="19" t="str">
        <f t="shared" si="12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'12.Spieltag'!AI11</f>
        <v>337</v>
      </c>
      <c r="AI11" s="23">
        <f t="shared" si="10"/>
        <v>382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3"/>
        <v>5</v>
      </c>
      <c r="F12" s="17"/>
      <c r="G12" s="18"/>
      <c r="H12" s="19" t="str">
        <f t="shared" si="14"/>
        <v>5</v>
      </c>
      <c r="I12" s="17"/>
      <c r="J12" s="18"/>
      <c r="K12" s="19" t="str">
        <f t="shared" si="15"/>
        <v>5</v>
      </c>
      <c r="L12" s="17"/>
      <c r="M12" s="18"/>
      <c r="N12" s="19" t="str">
        <f t="shared" si="16"/>
        <v>5</v>
      </c>
      <c r="O12" s="17"/>
      <c r="P12" s="18"/>
      <c r="Q12" s="19" t="str">
        <f t="shared" si="17"/>
        <v>5</v>
      </c>
      <c r="R12" s="17"/>
      <c r="S12" s="18"/>
      <c r="T12" s="19" t="str">
        <f t="shared" si="12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'12.Spieltag'!AI12</f>
        <v>336</v>
      </c>
      <c r="AI12" s="23">
        <f t="shared" si="10"/>
        <v>381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3"/>
        <v>5</v>
      </c>
      <c r="F13" s="17"/>
      <c r="G13" s="18"/>
      <c r="H13" s="19" t="str">
        <f t="shared" si="14"/>
        <v>5</v>
      </c>
      <c r="I13" s="17"/>
      <c r="J13" s="18"/>
      <c r="K13" s="19" t="str">
        <f t="shared" si="15"/>
        <v>5</v>
      </c>
      <c r="L13" s="17"/>
      <c r="M13" s="18"/>
      <c r="N13" s="19" t="str">
        <f t="shared" si="16"/>
        <v>5</v>
      </c>
      <c r="O13" s="17"/>
      <c r="P13" s="18"/>
      <c r="Q13" s="19" t="str">
        <f t="shared" si="17"/>
        <v>5</v>
      </c>
      <c r="R13" s="17"/>
      <c r="S13" s="18"/>
      <c r="T13" s="19" t="str">
        <f t="shared" si="12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'12.Spieltag'!AI13</f>
        <v>336</v>
      </c>
      <c r="AI13" s="23">
        <f t="shared" si="10"/>
        <v>381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3"/>
        <v>5</v>
      </c>
      <c r="F14" s="17"/>
      <c r="G14" s="18"/>
      <c r="H14" s="19" t="str">
        <f t="shared" si="14"/>
        <v>5</v>
      </c>
      <c r="I14" s="17"/>
      <c r="J14" s="18"/>
      <c r="K14" s="19" t="str">
        <f t="shared" si="15"/>
        <v>5</v>
      </c>
      <c r="L14" s="17"/>
      <c r="M14" s="18"/>
      <c r="N14" s="19" t="str">
        <f t="shared" si="16"/>
        <v>5</v>
      </c>
      <c r="O14" s="17"/>
      <c r="P14" s="18"/>
      <c r="Q14" s="19" t="str">
        <f t="shared" si="17"/>
        <v>5</v>
      </c>
      <c r="R14" s="17"/>
      <c r="S14" s="18"/>
      <c r="T14" s="19" t="str">
        <f t="shared" si="12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'12.Spieltag'!AI14</f>
        <v>334</v>
      </c>
      <c r="AI14" s="23">
        <f t="shared" si="10"/>
        <v>379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3"/>
        <v>5</v>
      </c>
      <c r="F15" s="17"/>
      <c r="G15" s="18"/>
      <c r="H15" s="19" t="str">
        <f t="shared" si="14"/>
        <v>5</v>
      </c>
      <c r="I15" s="17"/>
      <c r="J15" s="18"/>
      <c r="K15" s="19" t="str">
        <f t="shared" si="15"/>
        <v>5</v>
      </c>
      <c r="L15" s="17"/>
      <c r="M15" s="18"/>
      <c r="N15" s="19" t="str">
        <f t="shared" si="16"/>
        <v>5</v>
      </c>
      <c r="O15" s="17"/>
      <c r="P15" s="18"/>
      <c r="Q15" s="19" t="str">
        <f t="shared" si="17"/>
        <v>5</v>
      </c>
      <c r="R15" s="17"/>
      <c r="S15" s="18"/>
      <c r="T15" s="19" t="str">
        <f t="shared" si="12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'12.Spieltag'!AI15</f>
        <v>331</v>
      </c>
      <c r="AI15" s="23">
        <f t="shared" si="10"/>
        <v>376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3"/>
        <v>5</v>
      </c>
      <c r="F16" s="17"/>
      <c r="G16" s="18"/>
      <c r="H16" s="19" t="str">
        <f t="shared" si="14"/>
        <v>5</v>
      </c>
      <c r="I16" s="17"/>
      <c r="J16" s="18"/>
      <c r="K16" s="19" t="str">
        <f t="shared" si="15"/>
        <v>5</v>
      </c>
      <c r="L16" s="17"/>
      <c r="M16" s="18"/>
      <c r="N16" s="19" t="str">
        <f t="shared" si="16"/>
        <v>5</v>
      </c>
      <c r="O16" s="17"/>
      <c r="P16" s="18"/>
      <c r="Q16" s="19" t="str">
        <f t="shared" si="17"/>
        <v>5</v>
      </c>
      <c r="R16" s="17"/>
      <c r="S16" s="18"/>
      <c r="T16" s="19" t="str">
        <f t="shared" si="12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'12.Spieltag'!AI16</f>
        <v>331</v>
      </c>
      <c r="AI16" s="23">
        <f t="shared" si="10"/>
        <v>376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3"/>
        <v>5</v>
      </c>
      <c r="F17" s="17"/>
      <c r="G17" s="18"/>
      <c r="H17" s="19" t="str">
        <f t="shared" si="14"/>
        <v>5</v>
      </c>
      <c r="I17" s="17"/>
      <c r="J17" s="18"/>
      <c r="K17" s="19" t="str">
        <f t="shared" si="15"/>
        <v>5</v>
      </c>
      <c r="L17" s="17"/>
      <c r="M17" s="18"/>
      <c r="N17" s="19" t="str">
        <f t="shared" si="16"/>
        <v>5</v>
      </c>
      <c r="O17" s="17"/>
      <c r="P17" s="18"/>
      <c r="Q17" s="19" t="str">
        <f t="shared" si="17"/>
        <v>5</v>
      </c>
      <c r="R17" s="17"/>
      <c r="S17" s="18"/>
      <c r="T17" s="19" t="str">
        <f t="shared" si="12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'12.Spieltag'!AI17</f>
        <v>327</v>
      </c>
      <c r="AI17" s="23">
        <f t="shared" si="10"/>
        <v>372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3"/>
        <v>5</v>
      </c>
      <c r="F18" s="17"/>
      <c r="G18" s="18"/>
      <c r="H18" s="19" t="str">
        <f t="shared" si="14"/>
        <v>5</v>
      </c>
      <c r="I18" s="17"/>
      <c r="J18" s="18"/>
      <c r="K18" s="19" t="str">
        <f t="shared" si="15"/>
        <v>5</v>
      </c>
      <c r="L18" s="17"/>
      <c r="M18" s="18"/>
      <c r="N18" s="19" t="str">
        <f t="shared" si="16"/>
        <v>5</v>
      </c>
      <c r="O18" s="17"/>
      <c r="P18" s="18"/>
      <c r="Q18" s="19" t="str">
        <f t="shared" si="17"/>
        <v>5</v>
      </c>
      <c r="R18" s="17"/>
      <c r="S18" s="18"/>
      <c r="T18" s="19" t="str">
        <f t="shared" si="12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'12.Spieltag'!AI18</f>
        <v>326</v>
      </c>
      <c r="AI18" s="23">
        <f t="shared" si="10"/>
        <v>371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3"/>
        <v>5</v>
      </c>
      <c r="F19" s="17"/>
      <c r="G19" s="18"/>
      <c r="H19" s="19" t="str">
        <f t="shared" si="14"/>
        <v>5</v>
      </c>
      <c r="I19" s="17"/>
      <c r="J19" s="18"/>
      <c r="K19" s="19" t="str">
        <f t="shared" si="15"/>
        <v>5</v>
      </c>
      <c r="L19" s="17"/>
      <c r="M19" s="18"/>
      <c r="N19" s="19" t="str">
        <f t="shared" si="16"/>
        <v>5</v>
      </c>
      <c r="O19" s="17"/>
      <c r="P19" s="18"/>
      <c r="Q19" s="19" t="str">
        <f t="shared" si="17"/>
        <v>5</v>
      </c>
      <c r="R19" s="17"/>
      <c r="S19" s="18"/>
      <c r="T19" s="19" t="str">
        <f t="shared" si="12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'12.Spieltag'!AI19</f>
        <v>321</v>
      </c>
      <c r="AI19" s="23">
        <f t="shared" si="10"/>
        <v>366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3"/>
        <v>5</v>
      </c>
      <c r="F20" s="17"/>
      <c r="G20" s="18"/>
      <c r="H20" s="19" t="str">
        <f t="shared" si="14"/>
        <v>5</v>
      </c>
      <c r="I20" s="17"/>
      <c r="J20" s="18"/>
      <c r="K20" s="19" t="str">
        <f t="shared" si="15"/>
        <v>5</v>
      </c>
      <c r="L20" s="17"/>
      <c r="M20" s="18"/>
      <c r="N20" s="19" t="str">
        <f t="shared" si="16"/>
        <v>5</v>
      </c>
      <c r="O20" s="17"/>
      <c r="P20" s="18"/>
      <c r="Q20" s="19" t="str">
        <f t="shared" si="17"/>
        <v>5</v>
      </c>
      <c r="R20" s="17"/>
      <c r="S20" s="18"/>
      <c r="T20" s="19" t="str">
        <f t="shared" si="12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'12.Spieltag'!AI20</f>
        <v>321</v>
      </c>
      <c r="AI20" s="23">
        <f t="shared" si="10"/>
        <v>366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3"/>
        <v>5</v>
      </c>
      <c r="F21" s="17"/>
      <c r="G21" s="18"/>
      <c r="H21" s="19" t="str">
        <f t="shared" si="14"/>
        <v>5</v>
      </c>
      <c r="I21" s="17"/>
      <c r="J21" s="18"/>
      <c r="K21" s="19" t="str">
        <f t="shared" si="15"/>
        <v>5</v>
      </c>
      <c r="L21" s="17"/>
      <c r="M21" s="18"/>
      <c r="N21" s="19" t="str">
        <f t="shared" si="16"/>
        <v>5</v>
      </c>
      <c r="O21" s="17"/>
      <c r="P21" s="18"/>
      <c r="Q21" s="19" t="str">
        <f t="shared" si="17"/>
        <v>5</v>
      </c>
      <c r="R21" s="17"/>
      <c r="S21" s="18"/>
      <c r="T21" s="19" t="str">
        <f t="shared" si="12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'12.Spieltag'!AI21</f>
        <v>319</v>
      </c>
      <c r="AI21" s="23">
        <f t="shared" si="10"/>
        <v>364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3"/>
        <v>5</v>
      </c>
      <c r="F22" s="17"/>
      <c r="G22" s="18"/>
      <c r="H22" s="19" t="str">
        <f t="shared" si="14"/>
        <v>5</v>
      </c>
      <c r="I22" s="17"/>
      <c r="J22" s="18"/>
      <c r="K22" s="19" t="str">
        <f t="shared" si="15"/>
        <v>5</v>
      </c>
      <c r="L22" s="17"/>
      <c r="M22" s="18"/>
      <c r="N22" s="19" t="str">
        <f t="shared" si="16"/>
        <v>5</v>
      </c>
      <c r="O22" s="17"/>
      <c r="P22" s="18"/>
      <c r="Q22" s="19" t="str">
        <f t="shared" si="17"/>
        <v>5</v>
      </c>
      <c r="R22" s="17"/>
      <c r="S22" s="18"/>
      <c r="T22" s="19" t="str">
        <f t="shared" si="12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'12.Spieltag'!AI22</f>
        <v>316</v>
      </c>
      <c r="AI22" s="23">
        <f t="shared" si="10"/>
        <v>361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3"/>
        <v>5</v>
      </c>
      <c r="F23" s="17"/>
      <c r="G23" s="18"/>
      <c r="H23" s="19" t="str">
        <f t="shared" si="14"/>
        <v>5</v>
      </c>
      <c r="I23" s="17"/>
      <c r="J23" s="18"/>
      <c r="K23" s="19" t="str">
        <f t="shared" si="15"/>
        <v>5</v>
      </c>
      <c r="L23" s="17"/>
      <c r="M23" s="18"/>
      <c r="N23" s="19" t="str">
        <f t="shared" si="16"/>
        <v>5</v>
      </c>
      <c r="O23" s="17"/>
      <c r="P23" s="18"/>
      <c r="Q23" s="19" t="str">
        <f t="shared" si="17"/>
        <v>5</v>
      </c>
      <c r="R23" s="17"/>
      <c r="S23" s="18"/>
      <c r="T23" s="19" t="str">
        <f t="shared" si="12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'12.Spieltag'!AI23</f>
        <v>315</v>
      </c>
      <c r="AI23" s="23">
        <f t="shared" si="10"/>
        <v>360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21">AJ24</f>
        <v>16</v>
      </c>
      <c r="B24" s="20" t="str">
        <f>'1.Spieltag'!B24</f>
        <v>Reinhold</v>
      </c>
      <c r="C24" s="17"/>
      <c r="D24" s="18"/>
      <c r="E24" s="19" t="str">
        <f t="shared" si="13"/>
        <v>5</v>
      </c>
      <c r="F24" s="17"/>
      <c r="G24" s="18"/>
      <c r="H24" s="19" t="str">
        <f t="shared" si="14"/>
        <v>5</v>
      </c>
      <c r="I24" s="17"/>
      <c r="J24" s="18"/>
      <c r="K24" s="19" t="str">
        <f t="shared" si="15"/>
        <v>5</v>
      </c>
      <c r="L24" s="17"/>
      <c r="M24" s="18"/>
      <c r="N24" s="19" t="str">
        <f t="shared" si="16"/>
        <v>5</v>
      </c>
      <c r="O24" s="17"/>
      <c r="P24" s="18"/>
      <c r="Q24" s="19" t="str">
        <f t="shared" si="17"/>
        <v>5</v>
      </c>
      <c r="R24" s="17"/>
      <c r="S24" s="18"/>
      <c r="T24" s="19" t="str">
        <f t="shared" si="12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'12.Spieltag'!AI24</f>
        <v>315</v>
      </c>
      <c r="AI24" s="23">
        <f t="shared" ref="AI24:AI26" si="23">AG24+AH24</f>
        <v>360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21"/>
        <v>18</v>
      </c>
      <c r="B25" s="20" t="str">
        <f>'1.Spieltag'!B25</f>
        <v>ReneMause</v>
      </c>
      <c r="C25" s="17"/>
      <c r="D25" s="18"/>
      <c r="E25" s="19" t="str">
        <f t="shared" si="13"/>
        <v>5</v>
      </c>
      <c r="F25" s="17"/>
      <c r="G25" s="18"/>
      <c r="H25" s="19" t="str">
        <f t="shared" si="14"/>
        <v>5</v>
      </c>
      <c r="I25" s="17"/>
      <c r="J25" s="18"/>
      <c r="K25" s="19" t="str">
        <f t="shared" si="15"/>
        <v>5</v>
      </c>
      <c r="L25" s="17"/>
      <c r="M25" s="18"/>
      <c r="N25" s="19" t="str">
        <f t="shared" si="16"/>
        <v>5</v>
      </c>
      <c r="O25" s="17"/>
      <c r="P25" s="18"/>
      <c r="Q25" s="19" t="str">
        <f t="shared" si="17"/>
        <v>5</v>
      </c>
      <c r="R25" s="17"/>
      <c r="S25" s="18"/>
      <c r="T25" s="19" t="str">
        <f t="shared" si="12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'12.Spieltag'!AI25</f>
        <v>311</v>
      </c>
      <c r="AI25" s="23">
        <f t="shared" si="23"/>
        <v>356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1"/>
        <v>19</v>
      </c>
      <c r="B26" s="20" t="str">
        <f>'1.Spieltag'!B26</f>
        <v>Ricardo04</v>
      </c>
      <c r="C26" s="17"/>
      <c r="D26" s="18"/>
      <c r="E26" s="19" t="str">
        <f t="shared" si="13"/>
        <v>5</v>
      </c>
      <c r="F26" s="17"/>
      <c r="G26" s="18"/>
      <c r="H26" s="19" t="str">
        <f t="shared" si="14"/>
        <v>5</v>
      </c>
      <c r="I26" s="17"/>
      <c r="J26" s="18"/>
      <c r="K26" s="19" t="str">
        <f t="shared" si="15"/>
        <v>5</v>
      </c>
      <c r="L26" s="17"/>
      <c r="M26" s="18"/>
      <c r="N26" s="19" t="str">
        <f t="shared" si="16"/>
        <v>5</v>
      </c>
      <c r="O26" s="17"/>
      <c r="P26" s="18"/>
      <c r="Q26" s="19" t="str">
        <f t="shared" si="17"/>
        <v>5</v>
      </c>
      <c r="R26" s="17"/>
      <c r="S26" s="18"/>
      <c r="T26" s="19" t="str">
        <f t="shared" si="12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'12.Spieltag'!AI26</f>
        <v>307</v>
      </c>
      <c r="AI26" s="23">
        <f t="shared" si="23"/>
        <v>352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'12.Spieltag'!AI27</f>
        <v>303</v>
      </c>
      <c r="AI27" s="23">
        <f t="shared" ref="AI27:AI32" si="35">AG27+AH27</f>
        <v>348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'12.Spieltag'!AI28</f>
        <v>298</v>
      </c>
      <c r="AI28" s="23">
        <f t="shared" si="35"/>
        <v>343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'12.Spieltag'!AI29</f>
        <v>297</v>
      </c>
      <c r="AI29" s="23">
        <f t="shared" si="35"/>
        <v>342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'12.Spieltag'!AI30</f>
        <v>294</v>
      </c>
      <c r="AI30" s="23">
        <f t="shared" si="35"/>
        <v>339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'12.Spieltag'!AI31</f>
        <v>290</v>
      </c>
      <c r="AI31" s="23">
        <f t="shared" si="35"/>
        <v>335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'12.Spieltag'!AI32</f>
        <v>268</v>
      </c>
      <c r="AI32" s="23">
        <f t="shared" si="35"/>
        <v>313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'12.Spieltag'!AI33</f>
        <v>265</v>
      </c>
      <c r="AI33" s="23">
        <f t="shared" ref="AI33" si="46">AG33+AH33</f>
        <v>310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0" priority="1">
      <formula>($AG8&gt;40)</formula>
    </cfRule>
  </conditionalFormatting>
  <conditionalFormatting sqref="C4 F4 I4 L4 O4 R4 U4 AA4 C6 F6 X6 AA6">
    <cfRule type="cellIs" dxfId="109" priority="7" operator="equal">
      <formula>"Schalke 04"</formula>
    </cfRule>
  </conditionalFormatting>
  <conditionalFormatting sqref="X4 I6 L6 O6 R6 U6">
    <cfRule type="cellIs" dxfId="108" priority="8" operator="equal">
      <formula>"Schalke 04"</formula>
    </cfRule>
  </conditionalFormatting>
  <conditionalFormatting sqref="AG1:AG1048576">
    <cfRule type="top10" dxfId="107" priority="3" rank="3"/>
  </conditionalFormatting>
  <conditionalFormatting sqref="AK6:AK9">
    <cfRule type="top10" dxfId="106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6"/>
      <c r="C4" s="16" t="s">
        <v>61</v>
      </c>
      <c r="F4" s="16" t="s">
        <v>11</v>
      </c>
      <c r="I4" s="16" t="s">
        <v>92</v>
      </c>
      <c r="L4" s="16" t="s">
        <v>63</v>
      </c>
      <c r="O4" s="16" t="s">
        <v>65</v>
      </c>
      <c r="R4" s="16" t="s">
        <v>62</v>
      </c>
      <c r="U4" s="16" t="s">
        <v>66</v>
      </c>
      <c r="X4" s="16" t="s">
        <v>94</v>
      </c>
      <c r="AA4" s="16" t="s">
        <v>93</v>
      </c>
      <c r="AE4" s="67"/>
      <c r="AF4" s="67"/>
      <c r="AJ4" s="44"/>
    </row>
    <row r="5" spans="1:40" ht="13.5" thickBot="1" x14ac:dyDescent="0.25">
      <c r="B5" s="16"/>
      <c r="F5" s="1"/>
      <c r="U5" s="13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C6" s="16" t="s">
        <v>59</v>
      </c>
      <c r="F6" s="16" t="s">
        <v>58</v>
      </c>
      <c r="I6" s="16" t="s">
        <v>56</v>
      </c>
      <c r="L6" s="16" t="s">
        <v>91</v>
      </c>
      <c r="O6" s="16" t="s">
        <v>60</v>
      </c>
      <c r="R6" s="16" t="s">
        <v>64</v>
      </c>
      <c r="U6" s="16" t="s">
        <v>68</v>
      </c>
      <c r="X6" s="16" t="s">
        <v>67</v>
      </c>
      <c r="AA6" s="16" t="s">
        <v>57</v>
      </c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'13.Spieltag'!AI8</f>
        <v>400</v>
      </c>
      <c r="AI8" s="23">
        <f t="shared" ref="AI8:AI26" si="10">AG8+AH8</f>
        <v>445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ref="H9:H26" si="13">IF(OR(EXACT($F$7,F9)*(EXACT($G$7,G9)))=TRUE,$AN$9,IF(($G$7-$F$7=G9-F9),$AN$8,IF(OR(EXACT($F$7&gt;$G$7,F9&gt;G9)*EXACT($F$7=$G$7,F9=G9)*EXACT($F$7&lt;$G$7,F9&lt;G9)),$AN$7,0)))</f>
        <v>5</v>
      </c>
      <c r="I9" s="17"/>
      <c r="J9" s="18"/>
      <c r="K9" s="19" t="str">
        <f t="shared" ref="K9:K26" si="14">IF(OR(EXACT($I$7,I9)*(EXACT($J$7,J9)))=TRUE,$AN$9,IF(($J$7-$I$7=J9-I9),$AN$8,IF(OR(EXACT($I$7&gt;$J$7,I9&gt;J9)*EXACT($I$7=$J$7,I9=J9)*EXACT($I$7&lt;$J$7,I9&lt;J9)),$AN$7,0)))</f>
        <v>5</v>
      </c>
      <c r="L9" s="17"/>
      <c r="M9" s="18"/>
      <c r="N9" s="19" t="str">
        <f t="shared" ref="N9:N26" si="15">IF(OR(EXACT($L$7,L9)*(EXACT($M$7,M9)))=TRUE,$AN$9,IF(($M$7-$L$7=M9-L9),$AN$8,IF(OR(EXACT($L$7&gt;$M$7,L9&gt;M9)*EXACT($L$7=$M$7,L9=M9)*EXACT($L$7&lt;$M$7,L9&lt;M9)),$AN$7,0)))</f>
        <v>5</v>
      </c>
      <c r="O9" s="17"/>
      <c r="P9" s="18"/>
      <c r="Q9" s="19" t="str">
        <f t="shared" ref="Q9:Q26" si="16">IF(OR(EXACT($O$7,O9)*(EXACT($P$7,P9)))=TRUE,$AN$9,IF(($P$7-$O$7=P9-O9),$AN$8,IF(OR(EXACT($O$7&gt;$P$7,O9&gt;P9)*EXACT($O$7=$P$7,O9=P9)*EXACT($O$7&lt;$P$7,O9&lt;P9)),$AN$7,0)))</f>
        <v>5</v>
      </c>
      <c r="R9" s="17"/>
      <c r="S9" s="18"/>
      <c r="T9" s="19" t="str">
        <f t="shared" ref="T9:T26" si="17">IF(OR(EXACT($R$7,R9)*(EXACT($S$7,S9)))=TRUE,$AN$9,IF(($S$7-$R$7=S9-R9),$AN$8,IF(OR(EXACT($R$7&gt;$S$7,R9&gt;S9)*EXACT($R$7=$S$7,R9=S9)*EXACT($R$7&lt;$S$7,R9&lt;S9)),$AN$7,0)))</f>
        <v>5</v>
      </c>
      <c r="U9" s="17"/>
      <c r="V9" s="18"/>
      <c r="W9" s="19" t="str">
        <f t="shared" ref="W9:W26" si="18">IF(OR(EXACT($U$7,U9)*(EXACT($V$7,V9)))=TRUE,$AN$9,IF(($V$7-$U$7=V9-U9),$AN$8,IF(OR(EXACT($U$7&gt;$V$7,U9&gt;V9)*EXACT($U$7=$V$7,U9=V9)*EXACT($U$7&lt;$V$7,U9&lt;V9)),$AN$7,0)))</f>
        <v>5</v>
      </c>
      <c r="X9" s="17"/>
      <c r="Y9" s="18"/>
      <c r="Z9" s="19" t="str">
        <f t="shared" ref="Z9:Z26" si="19">IF(OR(EXACT($X$7,X9)*(EXACT($Y$7,Y9)))=TRUE,$AN$9,IF(($Y$7-$X$7=Y9-X9),$AN$8,IF(OR(EXACT($X$7&gt;$Y$7,X9&gt;Y9)*EXACT($X$7=$Y$7,X9=Y9)*EXACT($X$7&lt;$Y$7,X9&lt;Y9)),$AN$7,0)))</f>
        <v>5</v>
      </c>
      <c r="AA9" s="17"/>
      <c r="AB9" s="18"/>
      <c r="AC9" s="19" t="str">
        <f t="shared" ref="AC9:AC26" si="20">IF(OR(EXACT($AA$7,AA9)*(EXACT($AB$7,AB9)))=TRUE,$AN$9,IF(($AB$7-$AA$7=AB9-AA9),$AN$8,IF(OR(EXACT($AA$7&gt;$AB$7,AA9&gt;AB9)*EXACT($AA$7=$AB$7,AA9=AB9)*EXACT($AA$7&lt;$AB$7,AA9&lt;AB9)),$AN$7,0)))</f>
        <v>5</v>
      </c>
      <c r="AD9" s="27"/>
      <c r="AE9" s="25"/>
      <c r="AF9" s="19"/>
      <c r="AG9" s="20">
        <f t="shared" si="9"/>
        <v>45</v>
      </c>
      <c r="AH9" s="21">
        <f>'13.Spieltag'!AI9</f>
        <v>383</v>
      </c>
      <c r="AI9" s="23">
        <f t="shared" si="10"/>
        <v>428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'13.Spieltag'!AI10</f>
        <v>382</v>
      </c>
      <c r="AI10" s="23">
        <f t="shared" si="10"/>
        <v>427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6"/>
      <c r="AE11" s="25"/>
      <c r="AF11" s="19"/>
      <c r="AG11" s="20">
        <f t="shared" si="9"/>
        <v>45</v>
      </c>
      <c r="AH11" s="21">
        <f>'13.Spieltag'!AI11</f>
        <v>382</v>
      </c>
      <c r="AI11" s="23">
        <f t="shared" si="10"/>
        <v>427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'13.Spieltag'!AI12</f>
        <v>381</v>
      </c>
      <c r="AI12" s="23">
        <f t="shared" si="10"/>
        <v>426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'13.Spieltag'!AI13</f>
        <v>381</v>
      </c>
      <c r="AI13" s="23">
        <f t="shared" si="10"/>
        <v>426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'13.Spieltag'!AI14</f>
        <v>379</v>
      </c>
      <c r="AI14" s="23">
        <f t="shared" si="10"/>
        <v>424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'13.Spieltag'!AI15</f>
        <v>376</v>
      </c>
      <c r="AI15" s="23">
        <f t="shared" si="10"/>
        <v>421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'13.Spieltag'!AI16</f>
        <v>376</v>
      </c>
      <c r="AI16" s="23">
        <f t="shared" si="10"/>
        <v>421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'13.Spieltag'!AI17</f>
        <v>372</v>
      </c>
      <c r="AI17" s="23">
        <f t="shared" si="10"/>
        <v>417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'13.Spieltag'!AI18</f>
        <v>371</v>
      </c>
      <c r="AI18" s="23">
        <f t="shared" si="10"/>
        <v>416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21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>E19+H19+K19+N19+Q19+T19+W19+Z19+AC19+AF19</f>
        <v>45</v>
      </c>
      <c r="AH19" s="21">
        <f>'13.Spieltag'!AI19</f>
        <v>366</v>
      </c>
      <c r="AI19" s="23">
        <f t="shared" si="10"/>
        <v>411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21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'13.Spieltag'!AI20</f>
        <v>366</v>
      </c>
      <c r="AI20" s="23">
        <f t="shared" si="10"/>
        <v>411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21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'13.Spieltag'!AI21</f>
        <v>364</v>
      </c>
      <c r="AI21" s="23">
        <f t="shared" si="10"/>
        <v>409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21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'13.Spieltag'!AI22</f>
        <v>361</v>
      </c>
      <c r="AI22" s="23">
        <f t="shared" si="10"/>
        <v>406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21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'13.Spieltag'!AI23</f>
        <v>360</v>
      </c>
      <c r="AI23" s="23">
        <f t="shared" si="10"/>
        <v>405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21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ref="AG24:AG26" si="22">E24+H24+K24+N24+Q24+T24+W24+Z24+AC24+AF24</f>
        <v>45</v>
      </c>
      <c r="AH24" s="21">
        <f>'13.Spieltag'!AI24</f>
        <v>360</v>
      </c>
      <c r="AI24" s="23">
        <f t="shared" si="10"/>
        <v>405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23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3"/>
        <v>5</v>
      </c>
      <c r="I25" s="17"/>
      <c r="J25" s="18"/>
      <c r="K25" s="19" t="str">
        <f t="shared" si="14"/>
        <v>5</v>
      </c>
      <c r="L25" s="17"/>
      <c r="M25" s="18"/>
      <c r="N25" s="19" t="str">
        <f t="shared" si="15"/>
        <v>5</v>
      </c>
      <c r="O25" s="17"/>
      <c r="P25" s="18"/>
      <c r="Q25" s="19" t="str">
        <f t="shared" si="16"/>
        <v>5</v>
      </c>
      <c r="R25" s="17"/>
      <c r="S25" s="18"/>
      <c r="T25" s="19" t="str">
        <f t="shared" si="17"/>
        <v>5</v>
      </c>
      <c r="U25" s="17"/>
      <c r="V25" s="18"/>
      <c r="W25" s="19" t="str">
        <f t="shared" si="18"/>
        <v>5</v>
      </c>
      <c r="X25" s="17"/>
      <c r="Y25" s="18"/>
      <c r="Z25" s="19" t="str">
        <f t="shared" si="19"/>
        <v>5</v>
      </c>
      <c r="AA25" s="17"/>
      <c r="AB25" s="18"/>
      <c r="AC25" s="19" t="str">
        <f t="shared" si="20"/>
        <v>5</v>
      </c>
      <c r="AD25" s="27"/>
      <c r="AE25" s="25"/>
      <c r="AF25" s="19"/>
      <c r="AG25" s="20">
        <f t="shared" si="22"/>
        <v>45</v>
      </c>
      <c r="AH25" s="21">
        <f>'13.Spieltag'!AI25</f>
        <v>356</v>
      </c>
      <c r="AI25" s="23">
        <f t="shared" si="10"/>
        <v>401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2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3"/>
        <v>5</v>
      </c>
      <c r="I26" s="17"/>
      <c r="J26" s="18"/>
      <c r="K26" s="19" t="str">
        <f t="shared" si="14"/>
        <v>5</v>
      </c>
      <c r="L26" s="17"/>
      <c r="M26" s="18"/>
      <c r="N26" s="19" t="str">
        <f t="shared" si="15"/>
        <v>5</v>
      </c>
      <c r="O26" s="17"/>
      <c r="P26" s="18"/>
      <c r="Q26" s="19" t="str">
        <f t="shared" si="16"/>
        <v>5</v>
      </c>
      <c r="R26" s="17"/>
      <c r="S26" s="18"/>
      <c r="T26" s="19" t="str">
        <f t="shared" si="17"/>
        <v>5</v>
      </c>
      <c r="U26" s="17"/>
      <c r="V26" s="18"/>
      <c r="W26" s="19" t="str">
        <f t="shared" si="18"/>
        <v>5</v>
      </c>
      <c r="X26" s="17"/>
      <c r="Y26" s="18"/>
      <c r="Z26" s="19" t="str">
        <f t="shared" si="19"/>
        <v>5</v>
      </c>
      <c r="AA26" s="17"/>
      <c r="AB26" s="18"/>
      <c r="AC26" s="19" t="str">
        <f t="shared" si="20"/>
        <v>5</v>
      </c>
      <c r="AD26" s="27"/>
      <c r="AE26" s="25"/>
      <c r="AF26" s="19"/>
      <c r="AG26" s="20">
        <f t="shared" si="22"/>
        <v>45</v>
      </c>
      <c r="AH26" s="21">
        <f>'13.Spieltag'!AI26</f>
        <v>352</v>
      </c>
      <c r="AI26" s="23">
        <f t="shared" si="10"/>
        <v>397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24">AJ27</f>
        <v>20</v>
      </c>
      <c r="B27" s="20" t="str">
        <f>'1.Spieltag'!B27</f>
        <v>Schalt04</v>
      </c>
      <c r="C27" s="17"/>
      <c r="D27" s="18"/>
      <c r="E27" s="19" t="str">
        <f t="shared" ref="E27:E32" si="25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6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7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8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9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30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31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32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33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34">E27+H27+K27+N27+Q27+T27+W27+Z27+AC27+AF27</f>
        <v>45</v>
      </c>
      <c r="AH27" s="21">
        <f>'13.Spieltag'!AI27</f>
        <v>348</v>
      </c>
      <c r="AI27" s="23">
        <f t="shared" ref="AI27:AI32" si="35">AG27+AH27</f>
        <v>393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24"/>
        <v>21</v>
      </c>
      <c r="B28" s="20" t="str">
        <f>'1.Spieltag'!B28</f>
        <v>schmiddi04</v>
      </c>
      <c r="C28" s="17"/>
      <c r="D28" s="18"/>
      <c r="E28" s="19" t="str">
        <f t="shared" si="25"/>
        <v>5</v>
      </c>
      <c r="F28" s="17"/>
      <c r="G28" s="18"/>
      <c r="H28" s="19" t="str">
        <f t="shared" si="26"/>
        <v>5</v>
      </c>
      <c r="I28" s="17"/>
      <c r="J28" s="18"/>
      <c r="K28" s="19" t="str">
        <f t="shared" si="27"/>
        <v>5</v>
      </c>
      <c r="L28" s="17"/>
      <c r="M28" s="18"/>
      <c r="N28" s="19" t="str">
        <f t="shared" si="28"/>
        <v>5</v>
      </c>
      <c r="O28" s="17"/>
      <c r="P28" s="18"/>
      <c r="Q28" s="19" t="str">
        <f t="shared" si="29"/>
        <v>5</v>
      </c>
      <c r="R28" s="17"/>
      <c r="S28" s="18"/>
      <c r="T28" s="19" t="str">
        <f t="shared" si="30"/>
        <v>5</v>
      </c>
      <c r="U28" s="17"/>
      <c r="V28" s="18"/>
      <c r="W28" s="19" t="str">
        <f t="shared" si="31"/>
        <v>5</v>
      </c>
      <c r="X28" s="17"/>
      <c r="Y28" s="18"/>
      <c r="Z28" s="19" t="str">
        <f t="shared" si="32"/>
        <v>5</v>
      </c>
      <c r="AA28" s="17"/>
      <c r="AB28" s="18"/>
      <c r="AC28" s="19" t="str">
        <f t="shared" si="33"/>
        <v>5</v>
      </c>
      <c r="AD28" s="27"/>
      <c r="AE28" s="25"/>
      <c r="AF28" s="19"/>
      <c r="AG28" s="20">
        <f t="shared" si="34"/>
        <v>45</v>
      </c>
      <c r="AH28" s="21">
        <f>'13.Spieltag'!AI28</f>
        <v>343</v>
      </c>
      <c r="AI28" s="23">
        <f t="shared" si="35"/>
        <v>388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24"/>
        <v>22</v>
      </c>
      <c r="B29" s="20" t="str">
        <f>'1.Spieltag'!B29</f>
        <v>shiny</v>
      </c>
      <c r="C29" s="17"/>
      <c r="D29" s="18"/>
      <c r="E29" s="19" t="str">
        <f t="shared" si="25"/>
        <v>5</v>
      </c>
      <c r="F29" s="17"/>
      <c r="G29" s="18"/>
      <c r="H29" s="19" t="str">
        <f t="shared" si="26"/>
        <v>5</v>
      </c>
      <c r="I29" s="17"/>
      <c r="J29" s="18"/>
      <c r="K29" s="19" t="str">
        <f t="shared" si="27"/>
        <v>5</v>
      </c>
      <c r="L29" s="17"/>
      <c r="M29" s="18"/>
      <c r="N29" s="19" t="str">
        <f t="shared" si="28"/>
        <v>5</v>
      </c>
      <c r="O29" s="17"/>
      <c r="P29" s="18"/>
      <c r="Q29" s="19" t="str">
        <f t="shared" si="29"/>
        <v>5</v>
      </c>
      <c r="R29" s="17"/>
      <c r="S29" s="18"/>
      <c r="T29" s="19" t="str">
        <f t="shared" si="30"/>
        <v>5</v>
      </c>
      <c r="U29" s="17"/>
      <c r="V29" s="18"/>
      <c r="W29" s="19" t="str">
        <f t="shared" si="31"/>
        <v>5</v>
      </c>
      <c r="X29" s="17"/>
      <c r="Y29" s="18"/>
      <c r="Z29" s="19" t="str">
        <f t="shared" si="32"/>
        <v>5</v>
      </c>
      <c r="AA29" s="17"/>
      <c r="AB29" s="18"/>
      <c r="AC29" s="19" t="str">
        <f t="shared" si="33"/>
        <v>5</v>
      </c>
      <c r="AD29" s="27"/>
      <c r="AE29" s="25"/>
      <c r="AF29" s="19"/>
      <c r="AG29" s="20">
        <f t="shared" si="34"/>
        <v>45</v>
      </c>
      <c r="AH29" s="21">
        <f>'13.Spieltag'!AI29</f>
        <v>342</v>
      </c>
      <c r="AI29" s="23">
        <f t="shared" si="35"/>
        <v>387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24"/>
        <v>23</v>
      </c>
      <c r="B30" s="20" t="str">
        <f>'1.Spieltag'!B30</f>
        <v>Silfa04</v>
      </c>
      <c r="C30" s="17"/>
      <c r="D30" s="18"/>
      <c r="E30" s="19" t="str">
        <f t="shared" si="25"/>
        <v>5</v>
      </c>
      <c r="F30" s="17"/>
      <c r="G30" s="18"/>
      <c r="H30" s="19" t="str">
        <f t="shared" si="26"/>
        <v>5</v>
      </c>
      <c r="I30" s="17"/>
      <c r="J30" s="18"/>
      <c r="K30" s="19" t="str">
        <f t="shared" si="27"/>
        <v>5</v>
      </c>
      <c r="L30" s="17"/>
      <c r="M30" s="18"/>
      <c r="N30" s="19" t="str">
        <f t="shared" si="28"/>
        <v>5</v>
      </c>
      <c r="O30" s="17"/>
      <c r="P30" s="18"/>
      <c r="Q30" s="19" t="str">
        <f t="shared" si="29"/>
        <v>5</v>
      </c>
      <c r="R30" s="17"/>
      <c r="S30" s="18"/>
      <c r="T30" s="19" t="str">
        <f t="shared" si="30"/>
        <v>5</v>
      </c>
      <c r="U30" s="17"/>
      <c r="V30" s="18"/>
      <c r="W30" s="19" t="str">
        <f t="shared" si="31"/>
        <v>5</v>
      </c>
      <c r="X30" s="17"/>
      <c r="Y30" s="18"/>
      <c r="Z30" s="19" t="str">
        <f t="shared" si="32"/>
        <v>5</v>
      </c>
      <c r="AA30" s="17"/>
      <c r="AB30" s="18"/>
      <c r="AC30" s="19" t="str">
        <f t="shared" si="33"/>
        <v>5</v>
      </c>
      <c r="AD30" s="27"/>
      <c r="AE30" s="25"/>
      <c r="AF30" s="19"/>
      <c r="AG30" s="20">
        <f t="shared" si="34"/>
        <v>45</v>
      </c>
      <c r="AH30" s="21">
        <f>'13.Spieltag'!AI30</f>
        <v>339</v>
      </c>
      <c r="AI30" s="23">
        <f t="shared" si="35"/>
        <v>384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24"/>
        <v>24</v>
      </c>
      <c r="B31" s="20" t="str">
        <f>'1.Spieltag'!B31</f>
        <v>Tanja04</v>
      </c>
      <c r="C31" s="17"/>
      <c r="D31" s="18"/>
      <c r="E31" s="19" t="str">
        <f t="shared" si="25"/>
        <v>5</v>
      </c>
      <c r="F31" s="17"/>
      <c r="G31" s="18"/>
      <c r="H31" s="19" t="str">
        <f t="shared" si="26"/>
        <v>5</v>
      </c>
      <c r="I31" s="17"/>
      <c r="J31" s="18"/>
      <c r="K31" s="19" t="str">
        <f t="shared" si="27"/>
        <v>5</v>
      </c>
      <c r="L31" s="17"/>
      <c r="M31" s="18"/>
      <c r="N31" s="19" t="str">
        <f t="shared" si="28"/>
        <v>5</v>
      </c>
      <c r="O31" s="17"/>
      <c r="P31" s="18"/>
      <c r="Q31" s="19" t="str">
        <f t="shared" si="29"/>
        <v>5</v>
      </c>
      <c r="R31" s="17"/>
      <c r="S31" s="18"/>
      <c r="T31" s="19" t="str">
        <f t="shared" si="30"/>
        <v>5</v>
      </c>
      <c r="U31" s="17"/>
      <c r="V31" s="18"/>
      <c r="W31" s="19" t="str">
        <f t="shared" si="31"/>
        <v>5</v>
      </c>
      <c r="X31" s="17"/>
      <c r="Y31" s="18"/>
      <c r="Z31" s="19" t="str">
        <f t="shared" si="32"/>
        <v>5</v>
      </c>
      <c r="AA31" s="17"/>
      <c r="AB31" s="18"/>
      <c r="AC31" s="19" t="str">
        <f t="shared" si="33"/>
        <v>5</v>
      </c>
      <c r="AD31" s="27"/>
      <c r="AE31" s="25"/>
      <c r="AF31" s="19"/>
      <c r="AG31" s="20">
        <f t="shared" si="34"/>
        <v>45</v>
      </c>
      <c r="AH31" s="21">
        <f>'13.Spieltag'!AI31</f>
        <v>335</v>
      </c>
      <c r="AI31" s="23">
        <f t="shared" si="35"/>
        <v>380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24"/>
        <v>25</v>
      </c>
      <c r="B32" s="20" t="str">
        <f>'1.Spieltag'!B32</f>
        <v>Th. Bülles</v>
      </c>
      <c r="C32" s="17"/>
      <c r="D32" s="18"/>
      <c r="E32" s="19" t="str">
        <f t="shared" si="25"/>
        <v>5</v>
      </c>
      <c r="F32" s="17"/>
      <c r="G32" s="18"/>
      <c r="H32" s="19" t="str">
        <f t="shared" si="26"/>
        <v>5</v>
      </c>
      <c r="I32" s="17"/>
      <c r="J32" s="18"/>
      <c r="K32" s="19" t="str">
        <f t="shared" si="27"/>
        <v>5</v>
      </c>
      <c r="L32" s="17"/>
      <c r="M32" s="18"/>
      <c r="N32" s="19" t="str">
        <f t="shared" si="28"/>
        <v>5</v>
      </c>
      <c r="O32" s="17"/>
      <c r="P32" s="18"/>
      <c r="Q32" s="19" t="str">
        <f t="shared" si="29"/>
        <v>5</v>
      </c>
      <c r="R32" s="17"/>
      <c r="S32" s="18"/>
      <c r="T32" s="19" t="str">
        <f t="shared" si="30"/>
        <v>5</v>
      </c>
      <c r="U32" s="17"/>
      <c r="V32" s="18"/>
      <c r="W32" s="19" t="str">
        <f t="shared" si="31"/>
        <v>5</v>
      </c>
      <c r="X32" s="17"/>
      <c r="Y32" s="18"/>
      <c r="Z32" s="19" t="str">
        <f t="shared" si="32"/>
        <v>5</v>
      </c>
      <c r="AA32" s="17"/>
      <c r="AB32" s="18"/>
      <c r="AC32" s="19" t="str">
        <f t="shared" si="33"/>
        <v>5</v>
      </c>
      <c r="AD32" s="27"/>
      <c r="AE32" s="25"/>
      <c r="AF32" s="19"/>
      <c r="AG32" s="20">
        <f t="shared" si="34"/>
        <v>45</v>
      </c>
      <c r="AH32" s="21">
        <f>'13.Spieltag'!AI32</f>
        <v>313</v>
      </c>
      <c r="AI32" s="23">
        <f t="shared" si="35"/>
        <v>358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24"/>
        <v>26</v>
      </c>
      <c r="B33" s="20" t="str">
        <f>'1.Spieltag'!B33</f>
        <v>UltraGE</v>
      </c>
      <c r="C33" s="17"/>
      <c r="D33" s="18"/>
      <c r="E33" s="19" t="str">
        <f t="shared" ref="E33" si="36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7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9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40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41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43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44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45">E33+H33+K33+N33+Q33+T33+W33+Z33+AC33+AF33</f>
        <v>45</v>
      </c>
      <c r="AH33" s="21">
        <f>'13.Spieltag'!AI33</f>
        <v>310</v>
      </c>
      <c r="AI33" s="23">
        <f t="shared" ref="AI33" si="46">AG33+AH33</f>
        <v>355</v>
      </c>
      <c r="AJ33" s="24">
        <f t="shared" ref="AJ33" si="47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5" priority="1">
      <formula>($AG8&gt;40)</formula>
    </cfRule>
  </conditionalFormatting>
  <conditionalFormatting sqref="C4 O4 U4 AA4 O6 X6">
    <cfRule type="cellIs" dxfId="104" priority="7" operator="equal">
      <formula>"Schalke 04"</formula>
    </cfRule>
  </conditionalFormatting>
  <conditionalFormatting sqref="F4 I4 L4 R4 X4 C6 F6 I6 L6 R6 U6 AA6">
    <cfRule type="cellIs" dxfId="103" priority="8" operator="equal">
      <formula>"Schalke 04"</formula>
    </cfRule>
  </conditionalFormatting>
  <conditionalFormatting sqref="AG1:AG1048576">
    <cfRule type="top10" dxfId="102" priority="3" rank="3"/>
  </conditionalFormatting>
  <conditionalFormatting sqref="AK6:AK9">
    <cfRule type="top10" dxfId="101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58</v>
      </c>
      <c r="I1" s="16" t="s">
        <v>57</v>
      </c>
      <c r="L1" s="16" t="s">
        <v>60</v>
      </c>
      <c r="O1" s="16" t="s">
        <v>64</v>
      </c>
      <c r="R1" s="16" t="s">
        <v>56</v>
      </c>
      <c r="U1" s="16" t="s">
        <v>68</v>
      </c>
      <c r="X1" s="16" t="s">
        <v>67</v>
      </c>
      <c r="AA1" s="16" t="s">
        <v>65</v>
      </c>
    </row>
    <row r="3" spans="1:40" ht="12" x14ac:dyDescent="0.2">
      <c r="C3" s="16" t="s">
        <v>94</v>
      </c>
      <c r="F3" s="16" t="s">
        <v>66</v>
      </c>
      <c r="I3" s="16" t="s">
        <v>11</v>
      </c>
      <c r="L3" s="16" t="s">
        <v>93</v>
      </c>
      <c r="O3" s="16" t="s">
        <v>63</v>
      </c>
      <c r="R3" s="16" t="s">
        <v>62</v>
      </c>
      <c r="U3" s="16" t="s">
        <v>59</v>
      </c>
      <c r="X3" s="16" t="s">
        <v>61</v>
      </c>
      <c r="AA3" s="16" t="s">
        <v>92</v>
      </c>
    </row>
    <row r="4" spans="1:40" ht="16.5" thickBot="1" x14ac:dyDescent="0.3">
      <c r="A4" s="2" t="s">
        <v>28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'14.Spieltag'!AI8</f>
        <v>445</v>
      </c>
      <c r="AI8" s="23">
        <f t="shared" ref="AI8:AI26" si="10">AG8+AH8</f>
        <v>490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'14.Spieltag'!AI9</f>
        <v>428</v>
      </c>
      <c r="AI9" s="23">
        <f t="shared" si="10"/>
        <v>473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'14.Spieltag'!AI10</f>
        <v>427</v>
      </c>
      <c r="AI10" s="23">
        <f t="shared" si="10"/>
        <v>472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'14.Spieltag'!AI11</f>
        <v>427</v>
      </c>
      <c r="AI11" s="23">
        <f t="shared" si="10"/>
        <v>472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'14.Spieltag'!AI12</f>
        <v>426</v>
      </c>
      <c r="AI12" s="23">
        <f t="shared" si="10"/>
        <v>471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'14.Spieltag'!AI13</f>
        <v>426</v>
      </c>
      <c r="AI13" s="23">
        <f t="shared" si="10"/>
        <v>471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'14.Spieltag'!AI14</f>
        <v>424</v>
      </c>
      <c r="AI14" s="23">
        <f t="shared" si="10"/>
        <v>469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'14.Spieltag'!AI15</f>
        <v>421</v>
      </c>
      <c r="AI15" s="23">
        <f t="shared" si="10"/>
        <v>466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'14.Spieltag'!AI16</f>
        <v>421</v>
      </c>
      <c r="AI16" s="23">
        <f t="shared" si="10"/>
        <v>466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'14.Spieltag'!AI17</f>
        <v>417</v>
      </c>
      <c r="AI17" s="23">
        <f t="shared" si="10"/>
        <v>462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'14.Spieltag'!AI18</f>
        <v>416</v>
      </c>
      <c r="AI18" s="23">
        <f t="shared" si="10"/>
        <v>461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'14.Spieltag'!AI19</f>
        <v>411</v>
      </c>
      <c r="AI19" s="23">
        <f t="shared" si="10"/>
        <v>456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'14.Spieltag'!AI20</f>
        <v>411</v>
      </c>
      <c r="AI20" s="23">
        <f t="shared" si="10"/>
        <v>456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'14.Spieltag'!AI21</f>
        <v>409</v>
      </c>
      <c r="AI21" s="23">
        <f t="shared" si="10"/>
        <v>454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'14.Spieltag'!AI22</f>
        <v>406</v>
      </c>
      <c r="AI22" s="23">
        <f t="shared" si="10"/>
        <v>451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'14.Spieltag'!AI23</f>
        <v>405</v>
      </c>
      <c r="AI23" s="23">
        <f t="shared" si="10"/>
        <v>450</v>
      </c>
      <c r="AJ23" s="24">
        <f t="shared" si="11"/>
        <v>16</v>
      </c>
      <c r="AK23" s="1"/>
    </row>
    <row r="24" spans="1:37" ht="24.95" customHeight="1" thickBot="1" x14ac:dyDescent="0.25">
      <c r="A24" s="28"/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'14.Spieltag'!AI24</f>
        <v>405</v>
      </c>
      <c r="AI24" s="23">
        <f t="shared" si="10"/>
        <v>450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4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'14.Spieltag'!AI25</f>
        <v>401</v>
      </c>
      <c r="AI25" s="23">
        <f t="shared" si="10"/>
        <v>446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4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'14.Spieltag'!AI26</f>
        <v>397</v>
      </c>
      <c r="AI26" s="23">
        <f t="shared" si="10"/>
        <v>442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5">AJ27</f>
        <v>20</v>
      </c>
      <c r="B27" s="20" t="str">
        <f>'1.Spieltag'!B27</f>
        <v>Schalt04</v>
      </c>
      <c r="C27" s="17"/>
      <c r="D27" s="18"/>
      <c r="E27" s="19" t="str">
        <f t="shared" ref="E27:E32" si="16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8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19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0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1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2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3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4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5">E27+H27+K27+N27+Q27+T27+W27+Z27+AC27+AF27</f>
        <v>45</v>
      </c>
      <c r="AH27" s="21">
        <f>'14.Spieltag'!AI27</f>
        <v>393</v>
      </c>
      <c r="AI27" s="23">
        <f t="shared" ref="AI27:AI32" si="26">AG27+AH27</f>
        <v>438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5"/>
        <v>21</v>
      </c>
      <c r="B28" s="20" t="str">
        <f>'1.Spieltag'!B28</f>
        <v>schmiddi04</v>
      </c>
      <c r="C28" s="17"/>
      <c r="D28" s="18"/>
      <c r="E28" s="19" t="str">
        <f t="shared" si="16"/>
        <v>5</v>
      </c>
      <c r="F28" s="17"/>
      <c r="G28" s="18"/>
      <c r="H28" s="19" t="str">
        <f t="shared" si="17"/>
        <v>5</v>
      </c>
      <c r="I28" s="17"/>
      <c r="J28" s="18"/>
      <c r="K28" s="19" t="str">
        <f t="shared" si="18"/>
        <v>5</v>
      </c>
      <c r="L28" s="17"/>
      <c r="M28" s="18"/>
      <c r="N28" s="19" t="str">
        <f t="shared" si="19"/>
        <v>5</v>
      </c>
      <c r="O28" s="17"/>
      <c r="P28" s="18"/>
      <c r="Q28" s="19" t="str">
        <f t="shared" si="20"/>
        <v>5</v>
      </c>
      <c r="R28" s="17"/>
      <c r="S28" s="18"/>
      <c r="T28" s="19" t="str">
        <f t="shared" si="21"/>
        <v>5</v>
      </c>
      <c r="U28" s="17"/>
      <c r="V28" s="18"/>
      <c r="W28" s="19" t="str">
        <f t="shared" si="22"/>
        <v>5</v>
      </c>
      <c r="X28" s="17"/>
      <c r="Y28" s="18"/>
      <c r="Z28" s="19" t="str">
        <f t="shared" si="23"/>
        <v>5</v>
      </c>
      <c r="AA28" s="17"/>
      <c r="AB28" s="18"/>
      <c r="AC28" s="19" t="str">
        <f t="shared" si="24"/>
        <v>5</v>
      </c>
      <c r="AD28" s="27"/>
      <c r="AE28" s="25"/>
      <c r="AF28" s="19"/>
      <c r="AG28" s="20">
        <f t="shared" si="25"/>
        <v>45</v>
      </c>
      <c r="AH28" s="21">
        <f>'14.Spieltag'!AI28</f>
        <v>388</v>
      </c>
      <c r="AI28" s="23">
        <f t="shared" si="26"/>
        <v>433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5"/>
        <v>22</v>
      </c>
      <c r="B29" s="20" t="str">
        <f>'1.Spieltag'!B29</f>
        <v>shiny</v>
      </c>
      <c r="C29" s="17"/>
      <c r="D29" s="18"/>
      <c r="E29" s="19" t="str">
        <f t="shared" si="16"/>
        <v>5</v>
      </c>
      <c r="F29" s="17"/>
      <c r="G29" s="18"/>
      <c r="H29" s="19" t="str">
        <f t="shared" si="17"/>
        <v>5</v>
      </c>
      <c r="I29" s="17"/>
      <c r="J29" s="18"/>
      <c r="K29" s="19" t="str">
        <f t="shared" si="18"/>
        <v>5</v>
      </c>
      <c r="L29" s="17"/>
      <c r="M29" s="18"/>
      <c r="N29" s="19" t="str">
        <f t="shared" si="19"/>
        <v>5</v>
      </c>
      <c r="O29" s="17"/>
      <c r="P29" s="18"/>
      <c r="Q29" s="19" t="str">
        <f t="shared" si="20"/>
        <v>5</v>
      </c>
      <c r="R29" s="17"/>
      <c r="S29" s="18"/>
      <c r="T29" s="19" t="str">
        <f t="shared" si="21"/>
        <v>5</v>
      </c>
      <c r="U29" s="17"/>
      <c r="V29" s="18"/>
      <c r="W29" s="19" t="str">
        <f t="shared" si="22"/>
        <v>5</v>
      </c>
      <c r="X29" s="17"/>
      <c r="Y29" s="18"/>
      <c r="Z29" s="19" t="str">
        <f t="shared" si="23"/>
        <v>5</v>
      </c>
      <c r="AA29" s="17"/>
      <c r="AB29" s="18"/>
      <c r="AC29" s="19" t="str">
        <f t="shared" si="24"/>
        <v>5</v>
      </c>
      <c r="AD29" s="27"/>
      <c r="AE29" s="25"/>
      <c r="AF29" s="19"/>
      <c r="AG29" s="20">
        <f t="shared" si="25"/>
        <v>45</v>
      </c>
      <c r="AH29" s="21">
        <f>'14.Spieltag'!AI29</f>
        <v>387</v>
      </c>
      <c r="AI29" s="23">
        <f t="shared" si="26"/>
        <v>432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5"/>
        <v>23</v>
      </c>
      <c r="B30" s="20" t="str">
        <f>'1.Spieltag'!B30</f>
        <v>Silfa04</v>
      </c>
      <c r="C30" s="17"/>
      <c r="D30" s="18"/>
      <c r="E30" s="19" t="str">
        <f t="shared" si="16"/>
        <v>5</v>
      </c>
      <c r="F30" s="17"/>
      <c r="G30" s="18"/>
      <c r="H30" s="19" t="str">
        <f t="shared" si="17"/>
        <v>5</v>
      </c>
      <c r="I30" s="17"/>
      <c r="J30" s="18"/>
      <c r="K30" s="19" t="str">
        <f t="shared" si="18"/>
        <v>5</v>
      </c>
      <c r="L30" s="17"/>
      <c r="M30" s="18"/>
      <c r="N30" s="19" t="str">
        <f t="shared" si="19"/>
        <v>5</v>
      </c>
      <c r="O30" s="17"/>
      <c r="P30" s="18"/>
      <c r="Q30" s="19" t="str">
        <f t="shared" si="20"/>
        <v>5</v>
      </c>
      <c r="R30" s="17"/>
      <c r="S30" s="18"/>
      <c r="T30" s="19" t="str">
        <f t="shared" si="21"/>
        <v>5</v>
      </c>
      <c r="U30" s="17"/>
      <c r="V30" s="18"/>
      <c r="W30" s="19" t="str">
        <f t="shared" si="22"/>
        <v>5</v>
      </c>
      <c r="X30" s="17"/>
      <c r="Y30" s="18"/>
      <c r="Z30" s="19" t="str">
        <f t="shared" si="23"/>
        <v>5</v>
      </c>
      <c r="AA30" s="17"/>
      <c r="AB30" s="18"/>
      <c r="AC30" s="19" t="str">
        <f t="shared" si="24"/>
        <v>5</v>
      </c>
      <c r="AD30" s="27"/>
      <c r="AE30" s="25"/>
      <c r="AF30" s="19"/>
      <c r="AG30" s="20">
        <f t="shared" si="25"/>
        <v>45</v>
      </c>
      <c r="AH30" s="21">
        <f>'14.Spieltag'!AI30</f>
        <v>384</v>
      </c>
      <c r="AI30" s="23">
        <f t="shared" si="26"/>
        <v>429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5"/>
        <v>24</v>
      </c>
      <c r="B31" s="20" t="str">
        <f>'1.Spieltag'!B31</f>
        <v>Tanja04</v>
      </c>
      <c r="C31" s="17"/>
      <c r="D31" s="18"/>
      <c r="E31" s="19" t="str">
        <f t="shared" si="16"/>
        <v>5</v>
      </c>
      <c r="F31" s="17"/>
      <c r="G31" s="18"/>
      <c r="H31" s="19" t="str">
        <f t="shared" si="17"/>
        <v>5</v>
      </c>
      <c r="I31" s="17"/>
      <c r="J31" s="18"/>
      <c r="K31" s="19" t="str">
        <f t="shared" si="18"/>
        <v>5</v>
      </c>
      <c r="L31" s="17"/>
      <c r="M31" s="18"/>
      <c r="N31" s="19" t="str">
        <f t="shared" si="19"/>
        <v>5</v>
      </c>
      <c r="O31" s="17"/>
      <c r="P31" s="18"/>
      <c r="Q31" s="19" t="str">
        <f t="shared" si="20"/>
        <v>5</v>
      </c>
      <c r="R31" s="17"/>
      <c r="S31" s="18"/>
      <c r="T31" s="19" t="str">
        <f t="shared" si="21"/>
        <v>5</v>
      </c>
      <c r="U31" s="17"/>
      <c r="V31" s="18"/>
      <c r="W31" s="19" t="str">
        <f t="shared" si="22"/>
        <v>5</v>
      </c>
      <c r="X31" s="17"/>
      <c r="Y31" s="18"/>
      <c r="Z31" s="19" t="str">
        <f t="shared" si="23"/>
        <v>5</v>
      </c>
      <c r="AA31" s="17"/>
      <c r="AB31" s="18"/>
      <c r="AC31" s="19" t="str">
        <f t="shared" si="24"/>
        <v>5</v>
      </c>
      <c r="AD31" s="27"/>
      <c r="AE31" s="25"/>
      <c r="AF31" s="19"/>
      <c r="AG31" s="20">
        <f t="shared" si="25"/>
        <v>45</v>
      </c>
      <c r="AH31" s="21">
        <f>'14.Spieltag'!AI31</f>
        <v>380</v>
      </c>
      <c r="AI31" s="23">
        <f t="shared" si="26"/>
        <v>425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5"/>
        <v>25</v>
      </c>
      <c r="B32" s="20" t="str">
        <f>'1.Spieltag'!B32</f>
        <v>Th. Bülles</v>
      </c>
      <c r="C32" s="17"/>
      <c r="D32" s="18"/>
      <c r="E32" s="19" t="str">
        <f t="shared" si="16"/>
        <v>5</v>
      </c>
      <c r="F32" s="17"/>
      <c r="G32" s="18"/>
      <c r="H32" s="19" t="str">
        <f t="shared" si="17"/>
        <v>5</v>
      </c>
      <c r="I32" s="17"/>
      <c r="J32" s="18"/>
      <c r="K32" s="19" t="str">
        <f t="shared" si="18"/>
        <v>5</v>
      </c>
      <c r="L32" s="17"/>
      <c r="M32" s="18"/>
      <c r="N32" s="19" t="str">
        <f t="shared" si="19"/>
        <v>5</v>
      </c>
      <c r="O32" s="17"/>
      <c r="P32" s="18"/>
      <c r="Q32" s="19" t="str">
        <f t="shared" si="20"/>
        <v>5</v>
      </c>
      <c r="R32" s="17"/>
      <c r="S32" s="18"/>
      <c r="T32" s="19" t="str">
        <f t="shared" si="21"/>
        <v>5</v>
      </c>
      <c r="U32" s="17"/>
      <c r="V32" s="18"/>
      <c r="W32" s="19" t="str">
        <f t="shared" si="22"/>
        <v>5</v>
      </c>
      <c r="X32" s="17"/>
      <c r="Y32" s="18"/>
      <c r="Z32" s="19" t="str">
        <f t="shared" si="23"/>
        <v>5</v>
      </c>
      <c r="AA32" s="17"/>
      <c r="AB32" s="18"/>
      <c r="AC32" s="19" t="str">
        <f t="shared" si="24"/>
        <v>5</v>
      </c>
      <c r="AD32" s="27"/>
      <c r="AE32" s="25"/>
      <c r="AF32" s="19"/>
      <c r="AG32" s="20">
        <f t="shared" si="25"/>
        <v>45</v>
      </c>
      <c r="AH32" s="21">
        <f>'14.Spieltag'!AI32</f>
        <v>358</v>
      </c>
      <c r="AI32" s="23">
        <f t="shared" si="26"/>
        <v>403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5"/>
        <v>26</v>
      </c>
      <c r="B33" s="20" t="str">
        <f>'1.Spieltag'!B33</f>
        <v>UltraGE</v>
      </c>
      <c r="C33" s="17"/>
      <c r="D33" s="18"/>
      <c r="E33" s="19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8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29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1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4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5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6">E33+H33+K33+N33+Q33+T33+W33+Z33+AC33+AF33</f>
        <v>45</v>
      </c>
      <c r="AH33" s="21">
        <f>'14.Spieltag'!AI33</f>
        <v>355</v>
      </c>
      <c r="AI33" s="23">
        <f t="shared" ref="AI33" si="37">AG33+AH33</f>
        <v>400</v>
      </c>
      <c r="AJ33" s="24">
        <f t="shared" ref="AJ33" si="38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0" priority="1">
      <formula>($AG8&gt;40)</formula>
    </cfRule>
  </conditionalFormatting>
  <conditionalFormatting sqref="C1 F1 O1 R1 U1 AA1 I3 O3 R3 U3 X3 AA3">
    <cfRule type="cellIs" dxfId="99" priority="8" operator="equal">
      <formula>"Schalke 04"</formula>
    </cfRule>
  </conditionalFormatting>
  <conditionalFormatting sqref="I1 L1 X1 C3 F3 L3">
    <cfRule type="cellIs" dxfId="98" priority="7" operator="equal">
      <formula>"Schalke 04"</formula>
    </cfRule>
  </conditionalFormatting>
  <conditionalFormatting sqref="AG1:AG1048576">
    <cfRule type="top10" dxfId="97" priority="3" rank="3"/>
  </conditionalFormatting>
  <conditionalFormatting sqref="AK6:AK9">
    <cfRule type="top10" dxfId="96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66</v>
      </c>
      <c r="F1" s="16" t="s">
        <v>62</v>
      </c>
      <c r="I1" s="16" t="s">
        <v>59</v>
      </c>
      <c r="L1" s="16" t="s">
        <v>61</v>
      </c>
      <c r="O1" s="16" t="s">
        <v>68</v>
      </c>
      <c r="R1" s="16" t="s">
        <v>63</v>
      </c>
      <c r="U1" s="16" t="s">
        <v>11</v>
      </c>
      <c r="X1" s="16" t="s">
        <v>94</v>
      </c>
      <c r="AA1" s="16" t="s">
        <v>93</v>
      </c>
    </row>
    <row r="3" spans="1:40" ht="12" x14ac:dyDescent="0.2">
      <c r="C3" s="16" t="s">
        <v>57</v>
      </c>
      <c r="F3" s="16" t="s">
        <v>92</v>
      </c>
      <c r="I3" s="16" t="s">
        <v>58</v>
      </c>
      <c r="L3" s="16" t="s">
        <v>91</v>
      </c>
      <c r="O3" s="16" t="s">
        <v>67</v>
      </c>
      <c r="R3" s="16" t="s">
        <v>56</v>
      </c>
      <c r="U3" s="16" t="s">
        <v>64</v>
      </c>
      <c r="X3" s="16" t="s">
        <v>60</v>
      </c>
      <c r="AA3" s="16" t="s">
        <v>65</v>
      </c>
    </row>
    <row r="4" spans="1:40" ht="16.5" thickBot="1" x14ac:dyDescent="0.3">
      <c r="A4" s="2" t="s">
        <v>29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'15.Spieltag'!AI8</f>
        <v>490</v>
      </c>
      <c r="AI8" s="23">
        <f t="shared" ref="AI8:AI23" si="10">AG8+AH8</f>
        <v>535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'15.Spieltag'!AI9</f>
        <v>473</v>
      </c>
      <c r="AI9" s="23">
        <f t="shared" si="10"/>
        <v>518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'15.Spieltag'!AI10</f>
        <v>472</v>
      </c>
      <c r="AI10" s="23">
        <f t="shared" si="10"/>
        <v>517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'15.Spieltag'!AI11</f>
        <v>472</v>
      </c>
      <c r="AI11" s="23">
        <f t="shared" si="10"/>
        <v>517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'15.Spieltag'!AI12</f>
        <v>471</v>
      </c>
      <c r="AI12" s="23">
        <f t="shared" si="10"/>
        <v>516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'15.Spieltag'!AI13</f>
        <v>471</v>
      </c>
      <c r="AI13" s="23">
        <f t="shared" si="10"/>
        <v>516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'15.Spieltag'!AI14</f>
        <v>469</v>
      </c>
      <c r="AI14" s="23">
        <f t="shared" si="10"/>
        <v>514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'15.Spieltag'!AI15</f>
        <v>466</v>
      </c>
      <c r="AI15" s="23">
        <f t="shared" si="10"/>
        <v>511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'15.Spieltag'!AI16</f>
        <v>466</v>
      </c>
      <c r="AI16" s="23">
        <f t="shared" si="10"/>
        <v>511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'15.Spieltag'!AI17</f>
        <v>462</v>
      </c>
      <c r="AI17" s="23">
        <f t="shared" si="10"/>
        <v>507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'15.Spieltag'!AI18</f>
        <v>461</v>
      </c>
      <c r="AI18" s="23">
        <f t="shared" si="10"/>
        <v>506</v>
      </c>
      <c r="AJ18" s="24">
        <f t="shared" si="11"/>
        <v>11</v>
      </c>
      <c r="AK18" s="1"/>
    </row>
    <row r="19" spans="1:37" ht="24.95" customHeight="1" thickBot="1" x14ac:dyDescent="0.25">
      <c r="A19" s="28">
        <f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'15.Spieltag'!AI19</f>
        <v>456</v>
      </c>
      <c r="AI19" s="23">
        <f t="shared" si="10"/>
        <v>501</v>
      </c>
      <c r="AJ19" s="24">
        <f t="shared" si="11"/>
        <v>12</v>
      </c>
      <c r="AK19" s="1"/>
    </row>
    <row r="20" spans="1:37" ht="24.95" customHeight="1" thickBot="1" x14ac:dyDescent="0.25">
      <c r="A20" s="28">
        <f>AJ20</f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'15.Spieltag'!AI20</f>
        <v>456</v>
      </c>
      <c r="AI20" s="23">
        <f t="shared" si="10"/>
        <v>501</v>
      </c>
      <c r="AJ20" s="24">
        <f t="shared" si="11"/>
        <v>12</v>
      </c>
      <c r="AK20" s="1"/>
    </row>
    <row r="21" spans="1:37" ht="24.95" customHeight="1" thickBot="1" x14ac:dyDescent="0.25">
      <c r="A21" s="28">
        <f>AJ21</f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'15.Spieltag'!AI21</f>
        <v>454</v>
      </c>
      <c r="AI21" s="23">
        <f t="shared" si="10"/>
        <v>499</v>
      </c>
      <c r="AJ21" s="24">
        <f t="shared" si="11"/>
        <v>14</v>
      </c>
      <c r="AK21" s="1"/>
    </row>
    <row r="22" spans="1:37" ht="24.95" customHeight="1" thickBot="1" x14ac:dyDescent="0.25">
      <c r="A22" s="28">
        <f>AJ22</f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'15.Spieltag'!AI22</f>
        <v>451</v>
      </c>
      <c r="AI22" s="23">
        <f t="shared" si="10"/>
        <v>496</v>
      </c>
      <c r="AJ22" s="24">
        <f t="shared" si="11"/>
        <v>15</v>
      </c>
      <c r="AK22" s="1"/>
    </row>
    <row r="23" spans="1:37" ht="24.95" customHeight="1" thickBot="1" x14ac:dyDescent="0.25">
      <c r="A23" s="28">
        <f>AJ23</f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'15.Spieltag'!AI23</f>
        <v>450</v>
      </c>
      <c r="AI23" s="23">
        <f t="shared" si="10"/>
        <v>495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ref="A24:A26" si="13">AJ24</f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'15.Spieltag'!AI24</f>
        <v>450</v>
      </c>
      <c r="AI24" s="23">
        <f t="shared" ref="AI24:AI26" si="15">AG24+AH24</f>
        <v>495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'15.Spieltag'!AI25</f>
        <v>446</v>
      </c>
      <c r="AI25" s="23">
        <f t="shared" si="15"/>
        <v>491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'15.Spieltag'!AI26</f>
        <v>442</v>
      </c>
      <c r="AI26" s="23">
        <f t="shared" si="15"/>
        <v>487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'15.Spieltag'!AI27</f>
        <v>438</v>
      </c>
      <c r="AI27" s="23">
        <f t="shared" ref="AI27:AI32" si="27">AG27+AH27</f>
        <v>483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'15.Spieltag'!AI28</f>
        <v>433</v>
      </c>
      <c r="AI28" s="23">
        <f t="shared" si="27"/>
        <v>478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'15.Spieltag'!AI29</f>
        <v>432</v>
      </c>
      <c r="AI29" s="23">
        <f t="shared" si="27"/>
        <v>477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'15.Spieltag'!AI30</f>
        <v>429</v>
      </c>
      <c r="AI30" s="23">
        <f t="shared" si="27"/>
        <v>474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'15.Spieltag'!AI31</f>
        <v>425</v>
      </c>
      <c r="AI31" s="23">
        <f t="shared" si="27"/>
        <v>470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'15.Spieltag'!AI32</f>
        <v>403</v>
      </c>
      <c r="AI32" s="23">
        <f t="shared" si="27"/>
        <v>448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'15.Spieltag'!AI33</f>
        <v>400</v>
      </c>
      <c r="AI33" s="23">
        <f t="shared" ref="AI33" si="38">AG33+AH33</f>
        <v>445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5" priority="1">
      <formula>($AG8&gt;40)</formula>
    </cfRule>
  </conditionalFormatting>
  <conditionalFormatting sqref="C1 F1 I1 O1 R1 U1 AA1 F3 I3 L3 R3 U3">
    <cfRule type="cellIs" dxfId="94" priority="8" operator="equal">
      <formula>"Schalke 04"</formula>
    </cfRule>
  </conditionalFormatting>
  <conditionalFormatting sqref="L1 X1 C3 O3 X3 AA3">
    <cfRule type="cellIs" dxfId="93" priority="7" operator="equal">
      <formula>"Schalke 04"</formula>
    </cfRule>
  </conditionalFormatting>
  <conditionalFormatting sqref="AG1:AG1048576">
    <cfRule type="top10" dxfId="92" priority="3" rank="3"/>
  </conditionalFormatting>
  <conditionalFormatting sqref="AK6:AK9">
    <cfRule type="top10" dxfId="91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92</v>
      </c>
      <c r="F1" s="16" t="s">
        <v>91</v>
      </c>
      <c r="I1" s="16" t="s">
        <v>58</v>
      </c>
      <c r="L1" s="16" t="s">
        <v>57</v>
      </c>
      <c r="O1" s="16" t="s">
        <v>60</v>
      </c>
      <c r="R1" s="16" t="s">
        <v>64</v>
      </c>
      <c r="U1" s="16" t="s">
        <v>56</v>
      </c>
      <c r="X1" s="16" t="s">
        <v>67</v>
      </c>
      <c r="AA1" s="16" t="s">
        <v>65</v>
      </c>
      <c r="AD1" s="60"/>
    </row>
    <row r="2" spans="1:40" x14ac:dyDescent="0.2">
      <c r="AD2" s="60"/>
    </row>
    <row r="3" spans="1:40" ht="12" x14ac:dyDescent="0.2">
      <c r="C3" s="16" t="s">
        <v>93</v>
      </c>
      <c r="F3" s="16" t="s">
        <v>59</v>
      </c>
      <c r="I3" s="16" t="s">
        <v>68</v>
      </c>
      <c r="L3" s="16" t="s">
        <v>63</v>
      </c>
      <c r="O3" s="16" t="s">
        <v>62</v>
      </c>
      <c r="R3" s="16" t="s">
        <v>61</v>
      </c>
      <c r="U3" s="16" t="s">
        <v>94</v>
      </c>
      <c r="X3" s="16" t="s">
        <v>66</v>
      </c>
      <c r="AA3" s="16" t="s">
        <v>11</v>
      </c>
      <c r="AD3" s="60"/>
    </row>
    <row r="4" spans="1:40" ht="16.5" thickBot="1" x14ac:dyDescent="0.3">
      <c r="A4" s="2" t="s">
        <v>30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'16.Spieltag'!AI8</f>
        <v>535</v>
      </c>
      <c r="AI8" s="23">
        <f t="shared" ref="AI8:AI26" si="10">AG8+AH8</f>
        <v>580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'16.Spieltag'!AI9</f>
        <v>518</v>
      </c>
      <c r="AI9" s="23">
        <f t="shared" si="10"/>
        <v>563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'16.Spieltag'!AI10</f>
        <v>517</v>
      </c>
      <c r="AI10" s="23">
        <f t="shared" si="10"/>
        <v>562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'16.Spieltag'!AI11</f>
        <v>517</v>
      </c>
      <c r="AI11" s="23">
        <f t="shared" si="10"/>
        <v>562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'16.Spieltag'!AI12</f>
        <v>516</v>
      </c>
      <c r="AI12" s="23">
        <f t="shared" si="10"/>
        <v>561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'16.Spieltag'!AI13</f>
        <v>516</v>
      </c>
      <c r="AI13" s="23">
        <f t="shared" si="10"/>
        <v>561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'16.Spieltag'!AI14</f>
        <v>514</v>
      </c>
      <c r="AI14" s="23">
        <f t="shared" si="10"/>
        <v>559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'16.Spieltag'!AI15</f>
        <v>511</v>
      </c>
      <c r="AI15" s="23">
        <f t="shared" si="10"/>
        <v>556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'16.Spieltag'!AI16</f>
        <v>511</v>
      </c>
      <c r="AI16" s="23">
        <f t="shared" si="10"/>
        <v>556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'16.Spieltag'!AI17</f>
        <v>507</v>
      </c>
      <c r="AI17" s="23">
        <f t="shared" si="10"/>
        <v>552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'16.Spieltag'!AI18</f>
        <v>506</v>
      </c>
      <c r="AI18" s="23">
        <f t="shared" si="10"/>
        <v>551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'16.Spieltag'!AI19</f>
        <v>501</v>
      </c>
      <c r="AI19" s="23">
        <f t="shared" si="10"/>
        <v>546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'16.Spieltag'!AI20</f>
        <v>501</v>
      </c>
      <c r="AI20" s="23">
        <f t="shared" si="10"/>
        <v>546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'16.Spieltag'!AI21</f>
        <v>499</v>
      </c>
      <c r="AI21" s="23">
        <f t="shared" si="10"/>
        <v>544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'16.Spieltag'!AI22</f>
        <v>496</v>
      </c>
      <c r="AI22" s="23">
        <f t="shared" si="10"/>
        <v>541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'16.Spieltag'!AI23</f>
        <v>495</v>
      </c>
      <c r="AI23" s="23">
        <f t="shared" si="10"/>
        <v>540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'16.Spieltag'!AI24</f>
        <v>495</v>
      </c>
      <c r="AI24" s="23">
        <f t="shared" si="10"/>
        <v>540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'16.Spieltag'!AI25</f>
        <v>491</v>
      </c>
      <c r="AI25" s="23">
        <f t="shared" si="10"/>
        <v>536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'16.Spieltag'!AI26</f>
        <v>487</v>
      </c>
      <c r="AI26" s="23">
        <f t="shared" si="10"/>
        <v>532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'16.Spieltag'!AI27</f>
        <v>483</v>
      </c>
      <c r="AI27" s="23">
        <f t="shared" ref="AI27:AI32" si="27">AG27+AH27</f>
        <v>528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'16.Spieltag'!AI28</f>
        <v>478</v>
      </c>
      <c r="AI28" s="23">
        <f t="shared" si="27"/>
        <v>523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'16.Spieltag'!AI29</f>
        <v>477</v>
      </c>
      <c r="AI29" s="23">
        <f t="shared" si="27"/>
        <v>522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'16.Spieltag'!AI30</f>
        <v>474</v>
      </c>
      <c r="AI30" s="23">
        <f t="shared" si="27"/>
        <v>519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'16.Spieltag'!AI31</f>
        <v>470</v>
      </c>
      <c r="AI31" s="23">
        <f t="shared" si="27"/>
        <v>515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'16.Spieltag'!AI32</f>
        <v>448</v>
      </c>
      <c r="AI32" s="23">
        <f t="shared" si="27"/>
        <v>493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'16.Spieltag'!AI33</f>
        <v>445</v>
      </c>
      <c r="AI33" s="23">
        <f t="shared" ref="AI33" si="38">AG33+AH33</f>
        <v>490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0" priority="1">
      <formula>($AG8&gt;40)</formula>
    </cfRule>
  </conditionalFormatting>
  <conditionalFormatting sqref="C1 F1 I1 L1 O1 X1 AA1 C3 L3 O3 U3 AA3">
    <cfRule type="cellIs" dxfId="89" priority="7" operator="equal">
      <formula>"Schalke 04"</formula>
    </cfRule>
  </conditionalFormatting>
  <conditionalFormatting sqref="R1 U1 F3 I3 R3 X3">
    <cfRule type="cellIs" dxfId="88" priority="8" operator="equal">
      <formula>"Schalke 04"</formula>
    </cfRule>
  </conditionalFormatting>
  <conditionalFormatting sqref="AG1:AG1048576">
    <cfRule type="top10" dxfId="87" priority="3" rank="3"/>
  </conditionalFormatting>
  <conditionalFormatting sqref="AK6:AK9">
    <cfRule type="top10" dxfId="86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E1" s="13"/>
      <c r="F1" s="16" t="s">
        <v>60</v>
      </c>
      <c r="H1" s="1"/>
      <c r="I1" s="16" t="s">
        <v>64</v>
      </c>
      <c r="K1" s="1"/>
      <c r="L1" s="16" t="s">
        <v>92</v>
      </c>
      <c r="N1" s="1"/>
      <c r="O1" s="16" t="s">
        <v>65</v>
      </c>
      <c r="Q1" s="1"/>
      <c r="R1" s="16" t="s">
        <v>67</v>
      </c>
      <c r="T1" s="1"/>
      <c r="U1" s="16" t="s">
        <v>91</v>
      </c>
      <c r="W1" s="1"/>
      <c r="X1" s="16" t="s">
        <v>93</v>
      </c>
      <c r="Z1" s="1"/>
      <c r="AA1" s="16" t="s">
        <v>57</v>
      </c>
      <c r="AC1" s="1"/>
      <c r="AE1" s="65"/>
      <c r="AF1" s="65"/>
      <c r="AJ1" s="31"/>
    </row>
    <row r="2" spans="1:40" ht="12" x14ac:dyDescent="0.2">
      <c r="B2" s="16"/>
      <c r="AD2" s="60"/>
      <c r="AE2" s="66"/>
      <c r="AF2" s="66"/>
    </row>
    <row r="3" spans="1:40" ht="12" x14ac:dyDescent="0.2">
      <c r="B3" s="16"/>
      <c r="C3" s="16" t="s">
        <v>11</v>
      </c>
      <c r="E3" s="13"/>
      <c r="F3" s="16" t="s">
        <v>61</v>
      </c>
      <c r="H3" s="1"/>
      <c r="I3" s="16" t="s">
        <v>66</v>
      </c>
      <c r="K3" s="1"/>
      <c r="L3" s="16" t="s">
        <v>58</v>
      </c>
      <c r="N3" s="1"/>
      <c r="O3" s="16" t="s">
        <v>62</v>
      </c>
      <c r="Q3" s="1"/>
      <c r="R3" s="16" t="s">
        <v>59</v>
      </c>
      <c r="T3" s="1"/>
      <c r="U3" s="16" t="s">
        <v>68</v>
      </c>
      <c r="W3" s="1"/>
      <c r="X3" s="16" t="s">
        <v>63</v>
      </c>
      <c r="Z3" s="1"/>
      <c r="AA3" s="16" t="s">
        <v>94</v>
      </c>
      <c r="AC3" s="1"/>
      <c r="AE3" s="65"/>
      <c r="AF3" s="65"/>
    </row>
    <row r="4" spans="1:40" ht="16.5" thickBot="1" x14ac:dyDescent="0.3">
      <c r="A4" s="2" t="s">
        <v>31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'17.Spieltag'!AI8</f>
        <v>580</v>
      </c>
      <c r="AI8" s="23">
        <f t="shared" ref="AI8:AI26" si="10">AG8+AH8</f>
        <v>625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'17.Spieltag'!AI9</f>
        <v>563</v>
      </c>
      <c r="AI9" s="23">
        <f t="shared" si="10"/>
        <v>608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'17.Spieltag'!AI10</f>
        <v>562</v>
      </c>
      <c r="AI10" s="23">
        <f t="shared" si="10"/>
        <v>607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'17.Spieltag'!AI11</f>
        <v>562</v>
      </c>
      <c r="AI11" s="23">
        <f t="shared" si="10"/>
        <v>607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'17.Spieltag'!AI12</f>
        <v>561</v>
      </c>
      <c r="AI12" s="23">
        <f t="shared" si="10"/>
        <v>606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'17.Spieltag'!AI13</f>
        <v>561</v>
      </c>
      <c r="AI13" s="23">
        <f t="shared" si="10"/>
        <v>606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'17.Spieltag'!AI14</f>
        <v>559</v>
      </c>
      <c r="AI14" s="23">
        <f t="shared" si="10"/>
        <v>604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'17.Spieltag'!AI15</f>
        <v>556</v>
      </c>
      <c r="AI15" s="23">
        <f t="shared" si="10"/>
        <v>601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'17.Spieltag'!AI16</f>
        <v>556</v>
      </c>
      <c r="AI16" s="23">
        <f t="shared" si="10"/>
        <v>601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'17.Spieltag'!AI17</f>
        <v>552</v>
      </c>
      <c r="AI17" s="23">
        <f t="shared" si="10"/>
        <v>597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'17.Spieltag'!AI18</f>
        <v>551</v>
      </c>
      <c r="AI18" s="23">
        <f t="shared" si="10"/>
        <v>596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'17.Spieltag'!AI19</f>
        <v>546</v>
      </c>
      <c r="AI19" s="23">
        <f t="shared" si="10"/>
        <v>591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'17.Spieltag'!AI20</f>
        <v>546</v>
      </c>
      <c r="AI20" s="23">
        <f t="shared" si="10"/>
        <v>591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'17.Spieltag'!AI21</f>
        <v>544</v>
      </c>
      <c r="AI21" s="23">
        <f t="shared" si="10"/>
        <v>589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'17.Spieltag'!AI22</f>
        <v>541</v>
      </c>
      <c r="AI22" s="23">
        <f t="shared" si="10"/>
        <v>586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'17.Spieltag'!AI23</f>
        <v>540</v>
      </c>
      <c r="AI23" s="23">
        <f t="shared" si="10"/>
        <v>585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'17.Spieltag'!AI24</f>
        <v>540</v>
      </c>
      <c r="AI24" s="23">
        <f t="shared" si="10"/>
        <v>585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'17.Spieltag'!AI25</f>
        <v>536</v>
      </c>
      <c r="AI25" s="23">
        <f t="shared" si="10"/>
        <v>581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'17.Spieltag'!AI26</f>
        <v>532</v>
      </c>
      <c r="AI26" s="23">
        <f t="shared" si="10"/>
        <v>577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'17.Spieltag'!AI27</f>
        <v>528</v>
      </c>
      <c r="AI27" s="23">
        <f t="shared" ref="AI27:AI32" si="27">AG27+AH27</f>
        <v>573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'17.Spieltag'!AI28</f>
        <v>523</v>
      </c>
      <c r="AI28" s="23">
        <f t="shared" si="27"/>
        <v>568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'17.Spieltag'!AI29</f>
        <v>522</v>
      </c>
      <c r="AI29" s="23">
        <f t="shared" si="27"/>
        <v>567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'17.Spieltag'!AI30</f>
        <v>519</v>
      </c>
      <c r="AI30" s="23">
        <f t="shared" si="27"/>
        <v>564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'17.Spieltag'!AI31</f>
        <v>515</v>
      </c>
      <c r="AI31" s="23">
        <f t="shared" si="27"/>
        <v>560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'17.Spieltag'!AI32</f>
        <v>493</v>
      </c>
      <c r="AI32" s="23">
        <f t="shared" si="27"/>
        <v>538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'17.Spieltag'!AI33</f>
        <v>490</v>
      </c>
      <c r="AI33" s="23">
        <f t="shared" ref="AI33" si="38">AG33+AH33</f>
        <v>535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5" priority="1">
      <formula>($AG8&gt;40)</formula>
    </cfRule>
  </conditionalFormatting>
  <conditionalFormatting sqref="C1 I1 L1 U1 X1 C3 I3 L3 O3 R3 U3 X3">
    <cfRule type="cellIs" dxfId="84" priority="4" operator="equal">
      <formula>"Schalke 04"</formula>
    </cfRule>
  </conditionalFormatting>
  <conditionalFormatting sqref="F1 O1 R1 AA1 F3 AA3">
    <cfRule type="cellIs" dxfId="83" priority="3" operator="equal">
      <formula>"Schalke 04"</formula>
    </cfRule>
  </conditionalFormatting>
  <conditionalFormatting sqref="AG1:AG1048576">
    <cfRule type="top10" dxfId="82" priority="5" rank="3"/>
  </conditionalFormatting>
  <conditionalFormatting sqref="AK6:AK9">
    <cfRule type="top10" dxfId="81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94</v>
      </c>
      <c r="F1" s="16" t="s">
        <v>66</v>
      </c>
      <c r="I1" s="16" t="s">
        <v>61</v>
      </c>
      <c r="L1" s="16" t="s">
        <v>11</v>
      </c>
      <c r="O1" s="16" t="s">
        <v>68</v>
      </c>
      <c r="R1" s="16" t="s">
        <v>59</v>
      </c>
      <c r="U1" s="16" t="s">
        <v>58</v>
      </c>
      <c r="X1" s="16" t="s">
        <v>63</v>
      </c>
      <c r="AA1" s="16" t="s">
        <v>62</v>
      </c>
      <c r="AC1" s="31"/>
    </row>
    <row r="3" spans="1:40" ht="12" x14ac:dyDescent="0.2">
      <c r="C3" s="16" t="s">
        <v>92</v>
      </c>
      <c r="F3" s="16" t="s">
        <v>91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67</v>
      </c>
      <c r="X3" s="16" t="s">
        <v>65</v>
      </c>
      <c r="AA3" s="16" t="s">
        <v>93</v>
      </c>
      <c r="AC3" s="31"/>
    </row>
    <row r="4" spans="1:40" ht="16.5" thickBot="1" x14ac:dyDescent="0.3">
      <c r="A4" s="2" t="s">
        <v>32</v>
      </c>
      <c r="B4" s="16"/>
      <c r="AD4" s="31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'18.Spieltag'!AI8</f>
        <v>625</v>
      </c>
      <c r="AI8" s="23">
        <f t="shared" ref="AI8:AI23" si="10">AG8+AH8</f>
        <v>670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'18.Spieltag'!AI9</f>
        <v>608</v>
      </c>
      <c r="AI9" s="23">
        <f t="shared" si="10"/>
        <v>653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'18.Spieltag'!AI10</f>
        <v>607</v>
      </c>
      <c r="AI10" s="23">
        <f t="shared" si="10"/>
        <v>652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'18.Spieltag'!AI11</f>
        <v>607</v>
      </c>
      <c r="AI11" s="23">
        <f t="shared" si="10"/>
        <v>652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'18.Spieltag'!AI12</f>
        <v>606</v>
      </c>
      <c r="AI12" s="23">
        <f t="shared" si="10"/>
        <v>651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'18.Spieltag'!AI13</f>
        <v>606</v>
      </c>
      <c r="AI13" s="23">
        <f t="shared" si="10"/>
        <v>651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'18.Spieltag'!AI14</f>
        <v>604</v>
      </c>
      <c r="AI14" s="23">
        <f t="shared" si="10"/>
        <v>649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'18.Spieltag'!AI15</f>
        <v>601</v>
      </c>
      <c r="AI15" s="23">
        <f t="shared" si="10"/>
        <v>646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'18.Spieltag'!AI16</f>
        <v>601</v>
      </c>
      <c r="AI16" s="23">
        <f t="shared" si="10"/>
        <v>646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'18.Spieltag'!AI17</f>
        <v>597</v>
      </c>
      <c r="AI17" s="23">
        <f t="shared" si="10"/>
        <v>642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'18.Spieltag'!AI18</f>
        <v>596</v>
      </c>
      <c r="AI18" s="23">
        <f t="shared" si="10"/>
        <v>641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'18.Spieltag'!AI19</f>
        <v>591</v>
      </c>
      <c r="AI19" s="23">
        <f t="shared" si="10"/>
        <v>636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'18.Spieltag'!AI20</f>
        <v>591</v>
      </c>
      <c r="AI20" s="23">
        <f t="shared" si="10"/>
        <v>636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'18.Spieltag'!AI21</f>
        <v>589</v>
      </c>
      <c r="AI21" s="23">
        <f t="shared" si="10"/>
        <v>634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'18.Spieltag'!AI22</f>
        <v>586</v>
      </c>
      <c r="AI22" s="23">
        <f t="shared" si="10"/>
        <v>631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'18.Spieltag'!AI23</f>
        <v>585</v>
      </c>
      <c r="AI23" s="23">
        <f t="shared" si="10"/>
        <v>630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'18.Spieltag'!AI24</f>
        <v>585</v>
      </c>
      <c r="AI24" s="23">
        <f t="shared" ref="AI24:AI26" si="15">AG24+AH24</f>
        <v>630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6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'18.Spieltag'!AI25</f>
        <v>581</v>
      </c>
      <c r="AI25" s="23">
        <f t="shared" si="15"/>
        <v>626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6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'18.Spieltag'!AI26</f>
        <v>577</v>
      </c>
      <c r="AI26" s="23">
        <f t="shared" si="15"/>
        <v>622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20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'18.Spieltag'!AI27</f>
        <v>573</v>
      </c>
      <c r="AI27" s="23">
        <f t="shared" ref="AI27:AI32" si="28">AG27+AH27</f>
        <v>618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'18.Spieltag'!AI28</f>
        <v>568</v>
      </c>
      <c r="AI28" s="23">
        <f t="shared" si="28"/>
        <v>613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'18.Spieltag'!AI29</f>
        <v>567</v>
      </c>
      <c r="AI29" s="23">
        <f t="shared" si="28"/>
        <v>612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'18.Spieltag'!AI30</f>
        <v>564</v>
      </c>
      <c r="AI30" s="23">
        <f t="shared" si="28"/>
        <v>609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'18.Spieltag'!AI31</f>
        <v>560</v>
      </c>
      <c r="AI31" s="23">
        <f t="shared" si="28"/>
        <v>605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'18.Spieltag'!AI32</f>
        <v>538</v>
      </c>
      <c r="AI32" s="23">
        <f t="shared" si="28"/>
        <v>583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'18.Spieltag'!AI33</f>
        <v>535</v>
      </c>
      <c r="AI33" s="23">
        <f t="shared" ref="AI33" si="39">AG33+AH33</f>
        <v>580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0" priority="1">
      <formula>($AG8&gt;40)</formula>
    </cfRule>
  </conditionalFormatting>
  <conditionalFormatting sqref="C1 F1 I1 L1 U1 X1 AA1 C3 I3 L3 O3 U3 X3 AA3">
    <cfRule type="cellIs" dxfId="79" priority="3" operator="equal">
      <formula>"Schalke 04"</formula>
    </cfRule>
  </conditionalFormatting>
  <conditionalFormatting sqref="O1 R1 F3 R3">
    <cfRule type="cellIs" dxfId="78" priority="4" operator="equal">
      <formula>"Schalke 04"</formula>
    </cfRule>
  </conditionalFormatting>
  <conditionalFormatting sqref="AG1:AG1048576">
    <cfRule type="top10" dxfId="77" priority="5" rank="3"/>
  </conditionalFormatting>
  <conditionalFormatting sqref="AK6:AK9">
    <cfRule type="top10" dxfId="76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60</v>
      </c>
      <c r="F1" s="16" t="s">
        <v>57</v>
      </c>
      <c r="I1" s="16" t="s">
        <v>65</v>
      </c>
      <c r="L1" s="16" t="s">
        <v>62</v>
      </c>
      <c r="O1" s="16" t="s">
        <v>56</v>
      </c>
      <c r="R1" s="16" t="s">
        <v>92</v>
      </c>
      <c r="U1" s="16" t="s">
        <v>91</v>
      </c>
      <c r="X1" s="16" t="s">
        <v>64</v>
      </c>
      <c r="AA1" s="16" t="s">
        <v>93</v>
      </c>
    </row>
    <row r="3" spans="1:40" ht="12" x14ac:dyDescent="0.2"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</row>
    <row r="4" spans="1:40" ht="16.5" thickBot="1" x14ac:dyDescent="0.3">
      <c r="A4" s="2" t="s">
        <v>33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'19.Spieltag'!AI8</f>
        <v>670</v>
      </c>
      <c r="AI8" s="23">
        <f t="shared" ref="AI8:AI26" si="10">AG8+AH8</f>
        <v>715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'19.Spieltag'!AI9</f>
        <v>653</v>
      </c>
      <c r="AI9" s="23">
        <f t="shared" si="10"/>
        <v>698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'19.Spieltag'!AI10</f>
        <v>652</v>
      </c>
      <c r="AI10" s="23">
        <f t="shared" si="10"/>
        <v>697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'19.Spieltag'!AI11</f>
        <v>652</v>
      </c>
      <c r="AI11" s="23">
        <f t="shared" si="10"/>
        <v>697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'19.Spieltag'!AI12</f>
        <v>651</v>
      </c>
      <c r="AI12" s="23">
        <f t="shared" si="10"/>
        <v>696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'19.Spieltag'!AI13</f>
        <v>651</v>
      </c>
      <c r="AI13" s="23">
        <f t="shared" si="10"/>
        <v>696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'19.Spieltag'!AI14</f>
        <v>649</v>
      </c>
      <c r="AI14" s="23">
        <f t="shared" si="10"/>
        <v>694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'19.Spieltag'!AI15</f>
        <v>646</v>
      </c>
      <c r="AI15" s="23">
        <f t="shared" si="10"/>
        <v>691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'19.Spieltag'!AI16</f>
        <v>646</v>
      </c>
      <c r="AI16" s="23">
        <f t="shared" si="10"/>
        <v>691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'19.Spieltag'!AI17</f>
        <v>642</v>
      </c>
      <c r="AI17" s="23">
        <f t="shared" si="10"/>
        <v>687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'19.Spieltag'!AI18</f>
        <v>641</v>
      </c>
      <c r="AI18" s="23">
        <f t="shared" si="10"/>
        <v>686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4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>E19+H19+K19+N19+Q19+T19+W19+Z19+AC19+AF19</f>
        <v>45</v>
      </c>
      <c r="AH19" s="21">
        <f>'19.Spieltag'!AI19</f>
        <v>636</v>
      </c>
      <c r="AI19" s="23">
        <f t="shared" si="10"/>
        <v>681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>E20+H20+K20+N20+Q20+T20+W20+Z20+AC20+AF20</f>
        <v>45</v>
      </c>
      <c r="AH20" s="21">
        <f>'19.Spieltag'!AI20</f>
        <v>636</v>
      </c>
      <c r="AI20" s="23">
        <f t="shared" si="10"/>
        <v>681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>E21+H21+K21+N21+Q21+T21+W21+Z21+AC21+AF21</f>
        <v>45</v>
      </c>
      <c r="AH21" s="21">
        <f>'19.Spieltag'!AI21</f>
        <v>634</v>
      </c>
      <c r="AI21" s="23">
        <f t="shared" si="10"/>
        <v>679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>E22+H22+K22+N22+Q22+T22+W22+Z22+AC22+AF22</f>
        <v>45</v>
      </c>
      <c r="AH22" s="21">
        <f>'19.Spieltag'!AI22</f>
        <v>631</v>
      </c>
      <c r="AI22" s="23">
        <f t="shared" si="10"/>
        <v>676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>E23+H23+K23+N23+Q23+T23+W23+Z23+AC23+AF23</f>
        <v>45</v>
      </c>
      <c r="AH23" s="21">
        <f>'19.Spieltag'!AI23</f>
        <v>630</v>
      </c>
      <c r="AI23" s="23">
        <f t="shared" si="10"/>
        <v>675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'19.Spieltag'!AI24</f>
        <v>630</v>
      </c>
      <c r="AI24" s="23">
        <f t="shared" si="10"/>
        <v>675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'19.Spieltag'!AI25</f>
        <v>626</v>
      </c>
      <c r="AI25" s="23">
        <f t="shared" si="10"/>
        <v>671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'19.Spieltag'!AI26</f>
        <v>622</v>
      </c>
      <c r="AI26" s="23">
        <f t="shared" si="10"/>
        <v>667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'19.Spieltag'!AI27</f>
        <v>618</v>
      </c>
      <c r="AI27" s="23">
        <f t="shared" ref="AI27:AI32" si="27">AG27+AH27</f>
        <v>663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'19.Spieltag'!AI28</f>
        <v>613</v>
      </c>
      <c r="AI28" s="23">
        <f t="shared" si="27"/>
        <v>658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'19.Spieltag'!AI29</f>
        <v>612</v>
      </c>
      <c r="AI29" s="23">
        <f t="shared" si="27"/>
        <v>657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'19.Spieltag'!AI30</f>
        <v>609</v>
      </c>
      <c r="AI30" s="23">
        <f t="shared" si="27"/>
        <v>654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'19.Spieltag'!AI31</f>
        <v>605</v>
      </c>
      <c r="AI31" s="23">
        <f t="shared" si="27"/>
        <v>650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'19.Spieltag'!AI32</f>
        <v>583</v>
      </c>
      <c r="AI32" s="23">
        <f t="shared" si="27"/>
        <v>628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'19.Spieltag'!AI33</f>
        <v>580</v>
      </c>
      <c r="AI33" s="23">
        <f t="shared" ref="AI33" si="38">AG33+AH33</f>
        <v>625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5" priority="1">
      <formula>($AG8&gt;40)</formula>
    </cfRule>
  </conditionalFormatting>
  <conditionalFormatting sqref="C1 I1 C3 X3">
    <cfRule type="cellIs" dxfId="74" priority="3" operator="equal">
      <formula>"Schalke 04"</formula>
    </cfRule>
  </conditionalFormatting>
  <conditionalFormatting sqref="F1 L1 O1 R1 U1 X1 AA1 F3 I3 L3 O3 R3 U3 AA3">
    <cfRule type="cellIs" dxfId="73" priority="4" operator="equal">
      <formula>"Schalke 04"</formula>
    </cfRule>
  </conditionalFormatting>
  <conditionalFormatting sqref="AG1:AG1048576">
    <cfRule type="top10" dxfId="72" priority="5" rank="3"/>
  </conditionalFormatting>
  <conditionalFormatting sqref="AK6:AK9">
    <cfRule type="top10" dxfId="71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61</v>
      </c>
      <c r="F1" s="16" t="s">
        <v>67</v>
      </c>
      <c r="I1" s="16" t="s">
        <v>63</v>
      </c>
      <c r="L1" s="16" t="s">
        <v>59</v>
      </c>
      <c r="O1" s="16" t="s">
        <v>68</v>
      </c>
      <c r="R1" s="16" t="s">
        <v>58</v>
      </c>
      <c r="U1" s="16" t="s">
        <v>66</v>
      </c>
      <c r="X1" s="16" t="s">
        <v>94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62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65</v>
      </c>
      <c r="AA3" s="16" t="s">
        <v>93</v>
      </c>
    </row>
    <row r="4" spans="1:40" ht="16.5" thickBot="1" x14ac:dyDescent="0.3">
      <c r="A4" s="2" t="s">
        <v>34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'20.Spieltag'!AI8</f>
        <v>715</v>
      </c>
      <c r="AI8" s="23">
        <f t="shared" ref="AI8:AI18" si="10">AG8+AH8</f>
        <v>760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'20.Spieltag'!AI9</f>
        <v>698</v>
      </c>
      <c r="AI9" s="23">
        <f t="shared" si="10"/>
        <v>743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'20.Spieltag'!AI10</f>
        <v>697</v>
      </c>
      <c r="AI10" s="23">
        <f t="shared" si="10"/>
        <v>742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'20.Spieltag'!AI11</f>
        <v>697</v>
      </c>
      <c r="AI11" s="23">
        <f t="shared" si="10"/>
        <v>742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'20.Spieltag'!AI12</f>
        <v>696</v>
      </c>
      <c r="AI12" s="23">
        <f t="shared" si="10"/>
        <v>741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'20.Spieltag'!AI13</f>
        <v>696</v>
      </c>
      <c r="AI13" s="23">
        <f t="shared" si="10"/>
        <v>741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'20.Spieltag'!AI14</f>
        <v>694</v>
      </c>
      <c r="AI14" s="23">
        <f t="shared" si="10"/>
        <v>739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'20.Spieltag'!AI15</f>
        <v>691</v>
      </c>
      <c r="AI15" s="23">
        <f t="shared" si="10"/>
        <v>736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'20.Spieltag'!AI16</f>
        <v>691</v>
      </c>
      <c r="AI16" s="23">
        <f t="shared" si="10"/>
        <v>736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'20.Spieltag'!AI17</f>
        <v>687</v>
      </c>
      <c r="AI17" s="23">
        <f t="shared" si="10"/>
        <v>732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'20.Spieltag'!AI18</f>
        <v>686</v>
      </c>
      <c r="AI18" s="23">
        <f t="shared" si="10"/>
        <v>731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'20.Spieltag'!AI19</f>
        <v>681</v>
      </c>
      <c r="AI19" s="23">
        <f t="shared" ref="AI19:AI23" si="15">AG19+AH19</f>
        <v>726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'20.Spieltag'!AI20</f>
        <v>681</v>
      </c>
      <c r="AI20" s="23">
        <f t="shared" si="15"/>
        <v>726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'20.Spieltag'!AI21</f>
        <v>679</v>
      </c>
      <c r="AI21" s="23">
        <f t="shared" si="15"/>
        <v>724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'20.Spieltag'!AI22</f>
        <v>676</v>
      </c>
      <c r="AI22" s="23">
        <f t="shared" si="15"/>
        <v>721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'20.Spieltag'!AI23</f>
        <v>675</v>
      </c>
      <c r="AI23" s="23">
        <f t="shared" si="15"/>
        <v>720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'20.Spieltag'!AI24</f>
        <v>675</v>
      </c>
      <c r="AI24" s="23">
        <f t="shared" ref="AI24:AI26" si="17">AG24+AH24</f>
        <v>720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'20.Spieltag'!AI25</f>
        <v>671</v>
      </c>
      <c r="AI25" s="23">
        <f t="shared" si="17"/>
        <v>716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'20.Spieltag'!AI26</f>
        <v>667</v>
      </c>
      <c r="AI26" s="23">
        <f t="shared" si="17"/>
        <v>712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'20.Spieltag'!AI27</f>
        <v>663</v>
      </c>
      <c r="AI27" s="23">
        <f t="shared" ref="AI27:AI32" si="29">AG27+AH27</f>
        <v>708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'20.Spieltag'!AI28</f>
        <v>658</v>
      </c>
      <c r="AI28" s="23">
        <f t="shared" si="29"/>
        <v>703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'20.Spieltag'!AI29</f>
        <v>657</v>
      </c>
      <c r="AI29" s="23">
        <f t="shared" si="29"/>
        <v>702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'20.Spieltag'!AI30</f>
        <v>654</v>
      </c>
      <c r="AI30" s="23">
        <f t="shared" si="29"/>
        <v>699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'20.Spieltag'!AI31</f>
        <v>650</v>
      </c>
      <c r="AI31" s="23">
        <f t="shared" si="29"/>
        <v>695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'20.Spieltag'!AI32</f>
        <v>628</v>
      </c>
      <c r="AI32" s="23">
        <f t="shared" si="29"/>
        <v>673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'20.Spieltag'!AI33</f>
        <v>625</v>
      </c>
      <c r="AI33" s="23">
        <f t="shared" ref="AI33" si="40">AG33+AH33</f>
        <v>670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0" priority="1">
      <formula>($AG8&gt;40)</formula>
    </cfRule>
  </conditionalFormatting>
  <conditionalFormatting sqref="C1 F1 I1 L1 U1 X1 AA1 F3 L3 R3 U3 AA3">
    <cfRule type="cellIs" dxfId="69" priority="3" operator="equal">
      <formula>"Schalke 04"</formula>
    </cfRule>
  </conditionalFormatting>
  <conditionalFormatting sqref="O1 R1 C3 I3 O3 X3">
    <cfRule type="cellIs" dxfId="68" priority="4" operator="equal">
      <formula>"Schalke 04"</formula>
    </cfRule>
  </conditionalFormatting>
  <conditionalFormatting sqref="AG1:AG1048576">
    <cfRule type="top10" dxfId="67" priority="5" rank="3"/>
  </conditionalFormatting>
  <conditionalFormatting sqref="AK6:AK9">
    <cfRule type="top10" dxfId="66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91</v>
      </c>
      <c r="I1" s="16" t="s">
        <v>64</v>
      </c>
      <c r="L1" s="16" t="s">
        <v>56</v>
      </c>
      <c r="O1" s="16" t="s">
        <v>65</v>
      </c>
      <c r="R1" s="16" t="s">
        <v>60</v>
      </c>
      <c r="U1" s="16" t="s">
        <v>92</v>
      </c>
      <c r="X1" s="16" t="s">
        <v>57</v>
      </c>
      <c r="AA1" s="16" t="s">
        <v>62</v>
      </c>
      <c r="AD1" s="16"/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66</v>
      </c>
      <c r="F3" s="16" t="s">
        <v>58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67</v>
      </c>
      <c r="AA3" s="16" t="s">
        <v>94</v>
      </c>
      <c r="AD3" s="16"/>
      <c r="AE3" s="65"/>
      <c r="AF3" s="65"/>
    </row>
    <row r="4" spans="1:40" ht="16.5" thickBot="1" x14ac:dyDescent="0.3">
      <c r="A4" s="2" t="s">
        <v>35</v>
      </c>
      <c r="B4" s="16"/>
      <c r="AD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'21.Spieltag'!AI8</f>
        <v>760</v>
      </c>
      <c r="AI8" s="23">
        <f t="shared" ref="AI8:AI18" si="10">AG8+AH8</f>
        <v>805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'21.Spieltag'!AI9</f>
        <v>743</v>
      </c>
      <c r="AI9" s="23">
        <f t="shared" si="10"/>
        <v>788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'21.Spieltag'!AI10</f>
        <v>742</v>
      </c>
      <c r="AI10" s="23">
        <f t="shared" si="10"/>
        <v>787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'21.Spieltag'!AI11</f>
        <v>742</v>
      </c>
      <c r="AI11" s="23">
        <f t="shared" si="10"/>
        <v>787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'21.Spieltag'!AI12</f>
        <v>741</v>
      </c>
      <c r="AI12" s="23">
        <f t="shared" si="10"/>
        <v>786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'21.Spieltag'!AI13</f>
        <v>741</v>
      </c>
      <c r="AI13" s="23">
        <f t="shared" si="10"/>
        <v>786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'21.Spieltag'!AI14</f>
        <v>739</v>
      </c>
      <c r="AI14" s="23">
        <f t="shared" si="10"/>
        <v>784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'21.Spieltag'!AI15</f>
        <v>736</v>
      </c>
      <c r="AI15" s="23">
        <f t="shared" si="10"/>
        <v>781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'21.Spieltag'!AI16</f>
        <v>736</v>
      </c>
      <c r="AI16" s="23">
        <f t="shared" si="10"/>
        <v>781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'21.Spieltag'!AI17</f>
        <v>732</v>
      </c>
      <c r="AI17" s="23">
        <f t="shared" si="10"/>
        <v>777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'21.Spieltag'!AI18</f>
        <v>731</v>
      </c>
      <c r="AI18" s="23">
        <f t="shared" si="10"/>
        <v>776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'21.Spieltag'!AI19</f>
        <v>726</v>
      </c>
      <c r="AI19" s="23">
        <f t="shared" ref="AI19:AI23" si="15">AG19+AH19</f>
        <v>771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'21.Spieltag'!AI20</f>
        <v>726</v>
      </c>
      <c r="AI20" s="23">
        <f t="shared" si="15"/>
        <v>771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'21.Spieltag'!AI21</f>
        <v>724</v>
      </c>
      <c r="AI21" s="23">
        <f t="shared" si="15"/>
        <v>769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'21.Spieltag'!AI22</f>
        <v>721</v>
      </c>
      <c r="AI22" s="23">
        <f t="shared" si="15"/>
        <v>766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'21.Spieltag'!AI23</f>
        <v>720</v>
      </c>
      <c r="AI23" s="23">
        <f t="shared" si="15"/>
        <v>765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'21.Spieltag'!AI24</f>
        <v>720</v>
      </c>
      <c r="AI24" s="23">
        <f t="shared" ref="AI24:AI26" si="17">AG24+AH24</f>
        <v>765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'21.Spieltag'!AI25</f>
        <v>716</v>
      </c>
      <c r="AI25" s="23">
        <f t="shared" si="17"/>
        <v>761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'21.Spieltag'!AI26</f>
        <v>712</v>
      </c>
      <c r="AI26" s="23">
        <f t="shared" si="17"/>
        <v>757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'21.Spieltag'!AI27</f>
        <v>708</v>
      </c>
      <c r="AI27" s="23">
        <f t="shared" ref="AI27:AI32" si="29">AG27+AH27</f>
        <v>753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'21.Spieltag'!AI28</f>
        <v>703</v>
      </c>
      <c r="AI28" s="23">
        <f t="shared" si="29"/>
        <v>748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'21.Spieltag'!AI29</f>
        <v>702</v>
      </c>
      <c r="AI29" s="23">
        <f t="shared" si="29"/>
        <v>747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'21.Spieltag'!AI30</f>
        <v>699</v>
      </c>
      <c r="AI30" s="23">
        <f t="shared" si="29"/>
        <v>744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'21.Spieltag'!AI31</f>
        <v>695</v>
      </c>
      <c r="AI31" s="23">
        <f t="shared" si="29"/>
        <v>740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'21.Spieltag'!AI32</f>
        <v>673</v>
      </c>
      <c r="AI32" s="23">
        <f t="shared" si="29"/>
        <v>718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'21.Spieltag'!AI33</f>
        <v>670</v>
      </c>
      <c r="AI33" s="23">
        <f t="shared" ref="AI33" si="40">AG33+AH33</f>
        <v>715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5" priority="1">
      <formula>($AG8&gt;40)</formula>
    </cfRule>
  </conditionalFormatting>
  <conditionalFormatting sqref="C1 X1 C3 AA3">
    <cfRule type="cellIs" dxfId="64" priority="3" operator="equal">
      <formula>"Schalke 04"</formula>
    </cfRule>
  </conditionalFormatting>
  <conditionalFormatting sqref="F1 I1 L1 O1 R1 U1 AA1 F3 I3 L3 O3 R3 U3 X3">
    <cfRule type="cellIs" dxfId="63" priority="4" operator="equal">
      <formula>"Schalke 04"</formula>
    </cfRule>
  </conditionalFormatting>
  <conditionalFormatting sqref="AG1:AG1048576">
    <cfRule type="top10" dxfId="62" priority="5" rank="3"/>
  </conditionalFormatting>
  <conditionalFormatting sqref="AK6:AK9">
    <cfRule type="top10" dxfId="61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59</v>
      </c>
      <c r="F1" s="16" t="s">
        <v>11</v>
      </c>
      <c r="I1" s="16" t="s">
        <v>68</v>
      </c>
      <c r="L1" s="16" t="s">
        <v>67</v>
      </c>
      <c r="O1" s="16" t="s">
        <v>91</v>
      </c>
      <c r="R1" s="16" t="s">
        <v>58</v>
      </c>
      <c r="U1" s="16" t="s">
        <v>66</v>
      </c>
      <c r="X1" s="16" t="s">
        <v>63</v>
      </c>
      <c r="AA1" s="16" t="s">
        <v>61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'22.Spieltag'!AI8</f>
        <v>805</v>
      </c>
      <c r="AI8" s="23">
        <f t="shared" ref="AI8:AI18" si="10">AG8+AH8</f>
        <v>850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'22.Spieltag'!AI9</f>
        <v>788</v>
      </c>
      <c r="AI9" s="23">
        <f t="shared" si="10"/>
        <v>833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'22.Spieltag'!AI10</f>
        <v>787</v>
      </c>
      <c r="AI10" s="23">
        <f t="shared" si="10"/>
        <v>832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'22.Spieltag'!AI11</f>
        <v>787</v>
      </c>
      <c r="AI11" s="23">
        <f t="shared" si="10"/>
        <v>832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'22.Spieltag'!AI12</f>
        <v>786</v>
      </c>
      <c r="AI12" s="23">
        <f t="shared" si="10"/>
        <v>831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'22.Spieltag'!AI13</f>
        <v>786</v>
      </c>
      <c r="AI13" s="23">
        <f t="shared" si="10"/>
        <v>831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'22.Spieltag'!AI14</f>
        <v>784</v>
      </c>
      <c r="AI14" s="23">
        <f t="shared" si="10"/>
        <v>829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'22.Spieltag'!AI15</f>
        <v>781</v>
      </c>
      <c r="AI15" s="23">
        <f t="shared" si="10"/>
        <v>826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'22.Spieltag'!AI16</f>
        <v>781</v>
      </c>
      <c r="AI16" s="23">
        <f t="shared" si="10"/>
        <v>826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'22.Spieltag'!AI17</f>
        <v>777</v>
      </c>
      <c r="AI17" s="23">
        <f t="shared" si="10"/>
        <v>822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'22.Spieltag'!AI18</f>
        <v>776</v>
      </c>
      <c r="AI18" s="23">
        <f t="shared" si="10"/>
        <v>821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'22.Spieltag'!AI19</f>
        <v>771</v>
      </c>
      <c r="AI19" s="23">
        <f t="shared" ref="AI19:AI23" si="15">AG19+AH19</f>
        <v>816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'22.Spieltag'!AI20</f>
        <v>771</v>
      </c>
      <c r="AI20" s="23">
        <f t="shared" si="15"/>
        <v>816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'22.Spieltag'!AI21</f>
        <v>769</v>
      </c>
      <c r="AI21" s="23">
        <f t="shared" si="15"/>
        <v>814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'22.Spieltag'!AI22</f>
        <v>766</v>
      </c>
      <c r="AI22" s="23">
        <f t="shared" si="15"/>
        <v>811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'22.Spieltag'!AI23</f>
        <v>765</v>
      </c>
      <c r="AI23" s="23">
        <f t="shared" si="15"/>
        <v>810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'22.Spieltag'!AI24</f>
        <v>765</v>
      </c>
      <c r="AI24" s="23">
        <f>AG24+AH24</f>
        <v>810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'22.Spieltag'!AI25</f>
        <v>761</v>
      </c>
      <c r="AI25" s="23">
        <f>AG25+AH25</f>
        <v>806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'22.Spieltag'!AI26</f>
        <v>757</v>
      </c>
      <c r="AI26" s="23">
        <f>AG26+AH26</f>
        <v>802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7">AJ27</f>
        <v>20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'22.Spieltag'!AI27</f>
        <v>753</v>
      </c>
      <c r="AI27" s="23">
        <f t="shared" ref="AI27:AI32" si="28">AG27+AH27</f>
        <v>798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7"/>
        <v>21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'22.Spieltag'!AI28</f>
        <v>748</v>
      </c>
      <c r="AI28" s="23">
        <f t="shared" si="28"/>
        <v>793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7"/>
        <v>22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'22.Spieltag'!AI29</f>
        <v>747</v>
      </c>
      <c r="AI29" s="23">
        <f t="shared" si="28"/>
        <v>792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7"/>
        <v>23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'22.Spieltag'!AI30</f>
        <v>744</v>
      </c>
      <c r="AI30" s="23">
        <f t="shared" si="28"/>
        <v>789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7"/>
        <v>24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'22.Spieltag'!AI31</f>
        <v>740</v>
      </c>
      <c r="AI31" s="23">
        <f t="shared" si="28"/>
        <v>785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7"/>
        <v>25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'22.Spieltag'!AI32</f>
        <v>718</v>
      </c>
      <c r="AI32" s="23">
        <f t="shared" si="28"/>
        <v>763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7"/>
        <v>26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'22.Spieltag'!AI33</f>
        <v>715</v>
      </c>
      <c r="AI33" s="23">
        <f t="shared" ref="AI33" si="39">AG33+AH33</f>
        <v>760</v>
      </c>
      <c r="AJ33" s="24">
        <f t="shared" ref="AJ33" si="40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0" priority="1">
      <formula>($AG8&gt;40)</formula>
    </cfRule>
  </conditionalFormatting>
  <conditionalFormatting sqref="C1 F1 C3 R3">
    <cfRule type="cellIs" dxfId="59" priority="4" operator="equal">
      <formula>"Schalke 04"</formula>
    </cfRule>
  </conditionalFormatting>
  <conditionalFormatting sqref="I1 L1 O1 R1 U1 X1 AA1 F3 I3 L3 O3 U3 X3 AA3">
    <cfRule type="cellIs" dxfId="58" priority="3" operator="equal">
      <formula>"Schalke 04"</formula>
    </cfRule>
  </conditionalFormatting>
  <conditionalFormatting sqref="AG1:AG1048576">
    <cfRule type="top10" dxfId="57" priority="5" rank="3"/>
  </conditionalFormatting>
  <conditionalFormatting sqref="AK6:AK9">
    <cfRule type="top10" dxfId="56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60</v>
      </c>
      <c r="L1" s="16" t="s">
        <v>62</v>
      </c>
      <c r="O1" s="16" t="s">
        <v>94</v>
      </c>
      <c r="R1" s="16" t="s">
        <v>56</v>
      </c>
      <c r="U1" s="16" t="s">
        <v>93</v>
      </c>
      <c r="X1" s="16" t="s">
        <v>63</v>
      </c>
      <c r="AA1" s="16" t="s">
        <v>65</v>
      </c>
    </row>
    <row r="3" spans="1:40" ht="12" x14ac:dyDescent="0.2">
      <c r="C3" s="16" t="s">
        <v>91</v>
      </c>
      <c r="F3" s="16" t="s">
        <v>66</v>
      </c>
      <c r="I3" s="16" t="s">
        <v>58</v>
      </c>
      <c r="L3" s="16" t="s">
        <v>59</v>
      </c>
      <c r="O3" s="16" t="s">
        <v>61</v>
      </c>
      <c r="R3" s="16" t="s">
        <v>64</v>
      </c>
      <c r="U3" s="16" t="s">
        <v>68</v>
      </c>
      <c r="X3" s="16" t="s">
        <v>11</v>
      </c>
      <c r="AA3" s="16" t="s">
        <v>67</v>
      </c>
    </row>
    <row r="4" spans="1:40" ht="16.5" thickBot="1" x14ac:dyDescent="0.3">
      <c r="A4" s="2" t="s">
        <v>37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'23.Spieltag'!AI8</f>
        <v>850</v>
      </c>
      <c r="AI8" s="23">
        <f t="shared" ref="AI8:AI18" si="10">AG8+AH8</f>
        <v>895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'23.Spieltag'!AI9</f>
        <v>833</v>
      </c>
      <c r="AI9" s="23">
        <f t="shared" si="10"/>
        <v>878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'23.Spieltag'!AI10</f>
        <v>832</v>
      </c>
      <c r="AI10" s="23">
        <f t="shared" si="10"/>
        <v>877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'23.Spieltag'!AI11</f>
        <v>832</v>
      </c>
      <c r="AI11" s="23">
        <f t="shared" si="10"/>
        <v>877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'23.Spieltag'!AI12</f>
        <v>831</v>
      </c>
      <c r="AI12" s="23">
        <f t="shared" si="10"/>
        <v>876</v>
      </c>
      <c r="AJ12" s="24">
        <f t="shared" si="11"/>
        <v>5</v>
      </c>
      <c r="AK12" s="1"/>
    </row>
    <row r="13" spans="1:40" ht="24.95" customHeight="1" thickBot="1" x14ac:dyDescent="0.25">
      <c r="A13" s="28">
        <f>AJ13</f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'23.Spieltag'!AI13</f>
        <v>831</v>
      </c>
      <c r="AI13" s="23">
        <f t="shared" si="10"/>
        <v>876</v>
      </c>
      <c r="AJ13" s="24">
        <f t="shared" si="11"/>
        <v>5</v>
      </c>
      <c r="AK13" s="1"/>
    </row>
    <row r="14" spans="1:40" ht="24.95" customHeight="1" thickBot="1" x14ac:dyDescent="0.25">
      <c r="A14" s="28">
        <f>AJ14</f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'23.Spieltag'!AI14</f>
        <v>829</v>
      </c>
      <c r="AI14" s="23">
        <f t="shared" si="10"/>
        <v>874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'23.Spieltag'!AI15</f>
        <v>826</v>
      </c>
      <c r="AI15" s="23">
        <f t="shared" si="10"/>
        <v>871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'23.Spieltag'!AI16</f>
        <v>826</v>
      </c>
      <c r="AI16" s="23">
        <f t="shared" si="10"/>
        <v>871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'23.Spieltag'!AI17</f>
        <v>822</v>
      </c>
      <c r="AI17" s="23">
        <f t="shared" si="10"/>
        <v>867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'23.Spieltag'!AI18</f>
        <v>821</v>
      </c>
      <c r="AI18" s="23">
        <f t="shared" si="10"/>
        <v>866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'23.Spieltag'!AI19</f>
        <v>816</v>
      </c>
      <c r="AI19" s="23">
        <f t="shared" ref="AI19:AI23" si="15">AG19+AH19</f>
        <v>861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'23.Spieltag'!AI20</f>
        <v>816</v>
      </c>
      <c r="AI20" s="23">
        <f t="shared" si="15"/>
        <v>861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'23.Spieltag'!AI21</f>
        <v>814</v>
      </c>
      <c r="AI21" s="23">
        <f t="shared" si="15"/>
        <v>859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'23.Spieltag'!AI22</f>
        <v>811</v>
      </c>
      <c r="AI22" s="23">
        <f t="shared" si="15"/>
        <v>856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'23.Spieltag'!AI23</f>
        <v>810</v>
      </c>
      <c r="AI23" s="23">
        <f t="shared" si="15"/>
        <v>855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'23.Spieltag'!AI24</f>
        <v>810</v>
      </c>
      <c r="AI24" s="23">
        <f t="shared" ref="AI24:AI26" si="17">AG24+AH24</f>
        <v>855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'23.Spieltag'!AI25</f>
        <v>806</v>
      </c>
      <c r="AI25" s="23">
        <f t="shared" si="17"/>
        <v>851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'23.Spieltag'!AI26</f>
        <v>802</v>
      </c>
      <c r="AI26" s="23">
        <f t="shared" si="17"/>
        <v>847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'23.Spieltag'!AI27</f>
        <v>798</v>
      </c>
      <c r="AI27" s="23">
        <f t="shared" ref="AI27:AI32" si="29">AG27+AH27</f>
        <v>843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'23.Spieltag'!AI28</f>
        <v>793</v>
      </c>
      <c r="AI28" s="23">
        <f t="shared" si="29"/>
        <v>838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'23.Spieltag'!AI29</f>
        <v>792</v>
      </c>
      <c r="AI29" s="23">
        <f t="shared" si="29"/>
        <v>837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'23.Spieltag'!AI30</f>
        <v>789</v>
      </c>
      <c r="AI30" s="23">
        <f t="shared" si="29"/>
        <v>834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'23.Spieltag'!AI31</f>
        <v>785</v>
      </c>
      <c r="AI31" s="23">
        <f t="shared" si="29"/>
        <v>830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'23.Spieltag'!AI32</f>
        <v>763</v>
      </c>
      <c r="AI32" s="23">
        <f t="shared" si="29"/>
        <v>808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'23.Spieltag'!AI33</f>
        <v>760</v>
      </c>
      <c r="AI33" s="23">
        <f t="shared" ref="AI33" si="40">AG33+AH33</f>
        <v>805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5" priority="1">
      <formula>($AG8&gt;40)</formula>
    </cfRule>
  </conditionalFormatting>
  <conditionalFormatting sqref="C1 I1 O1 U1 AA1 O3">
    <cfRule type="cellIs" dxfId="54" priority="3" operator="equal">
      <formula>"Schalke 04"</formula>
    </cfRule>
  </conditionalFormatting>
  <conditionalFormatting sqref="F1 L1 R1 X1 C3 F3 I3 L3 R3 U3 X3 AA3">
    <cfRule type="cellIs" dxfId="53" priority="4" operator="equal">
      <formula>"Schalke 04"</formula>
    </cfRule>
  </conditionalFormatting>
  <conditionalFormatting sqref="AG1:AG1048576">
    <cfRule type="top10" dxfId="52" priority="5" rank="3"/>
  </conditionalFormatting>
  <conditionalFormatting sqref="AK6:AK9">
    <cfRule type="top10" dxfId="51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N53"/>
  <sheetViews>
    <sheetView workbookViewId="0">
      <selection activeCell="Z4" sqref="Z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68</v>
      </c>
      <c r="F1" s="16" t="s">
        <v>66</v>
      </c>
      <c r="I1" s="16" t="s">
        <v>64</v>
      </c>
      <c r="L1" s="16" t="s">
        <v>91</v>
      </c>
      <c r="O1" s="16" t="s">
        <v>67</v>
      </c>
      <c r="R1" s="16" t="s">
        <v>61</v>
      </c>
      <c r="U1" s="16" t="s">
        <v>58</v>
      </c>
      <c r="X1" s="16" t="s">
        <v>11</v>
      </c>
      <c r="AA1" s="16" t="s">
        <v>59</v>
      </c>
    </row>
    <row r="3" spans="1:40" ht="12" x14ac:dyDescent="0.2">
      <c r="C3" s="16" t="s">
        <v>92</v>
      </c>
      <c r="F3" s="16" t="s">
        <v>62</v>
      </c>
      <c r="I3" s="16" t="s">
        <v>57</v>
      </c>
      <c r="L3" s="16" t="s">
        <v>60</v>
      </c>
      <c r="O3" s="16" t="s">
        <v>56</v>
      </c>
      <c r="R3" s="16" t="s">
        <v>63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38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'24.Spieltag'!AI8</f>
        <v>895</v>
      </c>
      <c r="AI8" s="23">
        <f t="shared" ref="AI8:AI18" si="10">AG8+AH8</f>
        <v>940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'24.Spieltag'!AI9</f>
        <v>878</v>
      </c>
      <c r="AI9" s="23">
        <f t="shared" si="10"/>
        <v>923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'24.Spieltag'!AI10</f>
        <v>877</v>
      </c>
      <c r="AI10" s="23">
        <f t="shared" si="10"/>
        <v>922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'24.Spieltag'!AI11</f>
        <v>877</v>
      </c>
      <c r="AI11" s="23">
        <f t="shared" si="10"/>
        <v>922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'24.Spieltag'!AI12</f>
        <v>876</v>
      </c>
      <c r="AI12" s="23">
        <f t="shared" si="10"/>
        <v>921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'24.Spieltag'!AI13</f>
        <v>876</v>
      </c>
      <c r="AI13" s="23">
        <f t="shared" si="10"/>
        <v>921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'24.Spieltag'!AI14</f>
        <v>874</v>
      </c>
      <c r="AI14" s="23">
        <f t="shared" si="10"/>
        <v>919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'24.Spieltag'!AI15</f>
        <v>871</v>
      </c>
      <c r="AI15" s="23">
        <f t="shared" si="10"/>
        <v>916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'24.Spieltag'!AI16</f>
        <v>871</v>
      </c>
      <c r="AI16" s="23">
        <f t="shared" si="10"/>
        <v>916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'24.Spieltag'!AI17</f>
        <v>867</v>
      </c>
      <c r="AI17" s="23">
        <f t="shared" si="10"/>
        <v>912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'24.Spieltag'!AI18</f>
        <v>866</v>
      </c>
      <c r="AI18" s="23">
        <f t="shared" si="10"/>
        <v>911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'24.Spieltag'!AI19</f>
        <v>861</v>
      </c>
      <c r="AI19" s="23">
        <f t="shared" ref="AI19:AI23" si="15">AG19+AH19</f>
        <v>906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'24.Spieltag'!AI20</f>
        <v>861</v>
      </c>
      <c r="AI20" s="23">
        <f t="shared" si="15"/>
        <v>906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'24.Spieltag'!AI21</f>
        <v>859</v>
      </c>
      <c r="AI21" s="23">
        <f t="shared" si="15"/>
        <v>904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'24.Spieltag'!AI22</f>
        <v>856</v>
      </c>
      <c r="AI22" s="23">
        <f t="shared" si="15"/>
        <v>901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'24.Spieltag'!AI23</f>
        <v>855</v>
      </c>
      <c r="AI23" s="23">
        <f t="shared" si="15"/>
        <v>900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'24.Spieltag'!AI24</f>
        <v>855</v>
      </c>
      <c r="AI24" s="23">
        <f t="shared" ref="AI24:AI26" si="17">AG24+AH24</f>
        <v>900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'24.Spieltag'!AI25</f>
        <v>851</v>
      </c>
      <c r="AI25" s="23">
        <f t="shared" si="17"/>
        <v>896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'24.Spieltag'!AI26</f>
        <v>847</v>
      </c>
      <c r="AI26" s="23">
        <f t="shared" si="17"/>
        <v>892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'24.Spieltag'!AI27</f>
        <v>843</v>
      </c>
      <c r="AI27" s="23">
        <f t="shared" ref="AI27:AI32" si="29">AG27+AH27</f>
        <v>888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'24.Spieltag'!AI28</f>
        <v>838</v>
      </c>
      <c r="AI28" s="23">
        <f t="shared" si="29"/>
        <v>883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'24.Spieltag'!AI29</f>
        <v>837</v>
      </c>
      <c r="AI29" s="23">
        <f t="shared" si="29"/>
        <v>882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'24.Spieltag'!AI30</f>
        <v>834</v>
      </c>
      <c r="AI30" s="23">
        <f t="shared" si="29"/>
        <v>879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'24.Spieltag'!AI31</f>
        <v>830</v>
      </c>
      <c r="AI31" s="23">
        <f t="shared" si="29"/>
        <v>875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'24.Spieltag'!AI32</f>
        <v>808</v>
      </c>
      <c r="AI32" s="23">
        <f t="shared" si="29"/>
        <v>853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'24.Spieltag'!AI33</f>
        <v>805</v>
      </c>
      <c r="AI33" s="23">
        <f t="shared" ref="AI33" si="40">AG33+AH33</f>
        <v>850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:A24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0" priority="1">
      <formula>($AG8&gt;40)</formula>
    </cfRule>
  </conditionalFormatting>
  <conditionalFormatting sqref="C1 I1 L1 U1 X1 AA1 C3 F3 I3 O3 R3 X3">
    <cfRule type="cellIs" dxfId="49" priority="4" operator="equal">
      <formula>"Schalke 04"</formula>
    </cfRule>
  </conditionalFormatting>
  <conditionalFormatting sqref="F1 O1 R1 L3 U3 AA3">
    <cfRule type="cellIs" dxfId="48" priority="3" operator="equal">
      <formula>"Schalke 04"</formula>
    </cfRule>
  </conditionalFormatting>
  <conditionalFormatting sqref="AG1:AG1048576">
    <cfRule type="top10" dxfId="47" priority="5" rank="3"/>
  </conditionalFormatting>
  <conditionalFormatting sqref="AK6">
    <cfRule type="top10" dxfId="46" priority="803" rank="3"/>
  </conditionalFormatting>
  <conditionalFormatting sqref="AK7:AK9">
    <cfRule type="top10" dxfId="45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63</v>
      </c>
      <c r="I1" s="16" t="s">
        <v>94</v>
      </c>
      <c r="L1" s="16" t="s">
        <v>65</v>
      </c>
      <c r="O1" s="16" t="s">
        <v>60</v>
      </c>
      <c r="R1" s="16" t="s">
        <v>11</v>
      </c>
      <c r="U1" s="16" t="s">
        <v>92</v>
      </c>
      <c r="X1" s="16" t="s">
        <v>62</v>
      </c>
      <c r="AA1" s="16" t="s">
        <v>93</v>
      </c>
      <c r="AE1" s="65"/>
      <c r="AF1" s="65"/>
      <c r="AJ1" s="31"/>
    </row>
    <row r="2" spans="1:40" ht="12" x14ac:dyDescent="0.2">
      <c r="B2" s="16"/>
      <c r="AD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61</v>
      </c>
      <c r="U3" s="16" t="s">
        <v>64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39</v>
      </c>
      <c r="B4" s="16"/>
      <c r="AE4" s="67"/>
      <c r="AF4" s="67"/>
      <c r="AJ4" s="44"/>
    </row>
    <row r="5" spans="1:40" ht="13.5" thickBot="1" x14ac:dyDescent="0.25">
      <c r="B5" s="16"/>
      <c r="AD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'25.Spieltag'!AI8</f>
        <v>940</v>
      </c>
      <c r="AI8" s="23">
        <f t="shared" ref="AI8:AI18" si="10">AG8+AH8</f>
        <v>985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'25.Spieltag'!AI9</f>
        <v>923</v>
      </c>
      <c r="AI9" s="23">
        <f t="shared" si="10"/>
        <v>968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'25.Spieltag'!AI10</f>
        <v>922</v>
      </c>
      <c r="AI10" s="23">
        <f t="shared" si="10"/>
        <v>967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'25.Spieltag'!AI11</f>
        <v>922</v>
      </c>
      <c r="AI11" s="23">
        <f t="shared" si="10"/>
        <v>967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'25.Spieltag'!AI12</f>
        <v>921</v>
      </c>
      <c r="AI12" s="23">
        <f t="shared" si="10"/>
        <v>966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'25.Spieltag'!AI13</f>
        <v>921</v>
      </c>
      <c r="AI13" s="23">
        <f t="shared" si="10"/>
        <v>966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'25.Spieltag'!AI14</f>
        <v>919</v>
      </c>
      <c r="AI14" s="23">
        <f t="shared" si="10"/>
        <v>964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'25.Spieltag'!AI15</f>
        <v>916</v>
      </c>
      <c r="AI15" s="23">
        <f t="shared" si="10"/>
        <v>961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'25.Spieltag'!AI16</f>
        <v>916</v>
      </c>
      <c r="AI16" s="23">
        <f t="shared" si="10"/>
        <v>961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'25.Spieltag'!AI17</f>
        <v>912</v>
      </c>
      <c r="AI17" s="23">
        <f t="shared" si="10"/>
        <v>957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'25.Spieltag'!AI18</f>
        <v>911</v>
      </c>
      <c r="AI18" s="23">
        <f t="shared" si="10"/>
        <v>956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'25.Spieltag'!AI19</f>
        <v>906</v>
      </c>
      <c r="AI19" s="23">
        <f t="shared" ref="AI19:AI23" si="15">AG19+AH19</f>
        <v>951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'25.Spieltag'!AI20</f>
        <v>906</v>
      </c>
      <c r="AI20" s="23">
        <f t="shared" si="15"/>
        <v>951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'25.Spieltag'!AI21</f>
        <v>904</v>
      </c>
      <c r="AI21" s="23">
        <f t="shared" si="15"/>
        <v>949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'25.Spieltag'!AI22</f>
        <v>901</v>
      </c>
      <c r="AI22" s="23">
        <f t="shared" si="15"/>
        <v>946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'25.Spieltag'!AI23</f>
        <v>900</v>
      </c>
      <c r="AI23" s="23">
        <f t="shared" si="15"/>
        <v>945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'25.Spieltag'!AI24</f>
        <v>900</v>
      </c>
      <c r="AI24" s="23">
        <f t="shared" ref="AI24:AI26" si="17">AG24+AH24</f>
        <v>945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'25.Spieltag'!AI25</f>
        <v>896</v>
      </c>
      <c r="AI25" s="23">
        <f t="shared" si="17"/>
        <v>941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'25.Spieltag'!AI26</f>
        <v>892</v>
      </c>
      <c r="AI26" s="23">
        <f t="shared" si="17"/>
        <v>937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'25.Spieltag'!AI27</f>
        <v>888</v>
      </c>
      <c r="AI27" s="23">
        <f t="shared" ref="AI27:AI32" si="29">AG27+AH27</f>
        <v>933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'25.Spieltag'!AI28</f>
        <v>883</v>
      </c>
      <c r="AI28" s="23">
        <f t="shared" si="29"/>
        <v>928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'25.Spieltag'!AI29</f>
        <v>882</v>
      </c>
      <c r="AI29" s="23">
        <f t="shared" si="29"/>
        <v>927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'25.Spieltag'!AI30</f>
        <v>879</v>
      </c>
      <c r="AI30" s="23">
        <f t="shared" si="29"/>
        <v>924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'25.Spieltag'!AI31</f>
        <v>875</v>
      </c>
      <c r="AI31" s="23">
        <f t="shared" si="29"/>
        <v>920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'25.Spieltag'!AI32</f>
        <v>853</v>
      </c>
      <c r="AI32" s="23">
        <f t="shared" si="29"/>
        <v>898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'25.Spieltag'!AI33</f>
        <v>850</v>
      </c>
      <c r="AI33" s="23">
        <f t="shared" ref="AI33" si="40">AG33+AH33</f>
        <v>895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4" priority="1">
      <formula>($AG8&gt;40)</formula>
    </cfRule>
  </conditionalFormatting>
  <conditionalFormatting sqref="C1 F1 R1 U1 X1 C3 F3 I3 O3 R3 U3 X3">
    <cfRule type="cellIs" dxfId="43" priority="4" operator="equal">
      <formula>"Schalke 04"</formula>
    </cfRule>
  </conditionalFormatting>
  <conditionalFormatting sqref="I1 L1 O1 AA1 L3 AA3">
    <cfRule type="cellIs" dxfId="42" priority="3" operator="equal">
      <formula>"Schalke 04"</formula>
    </cfRule>
  </conditionalFormatting>
  <conditionalFormatting sqref="AG1:AG1048576">
    <cfRule type="top10" dxfId="41" priority="5" rank="3"/>
  </conditionalFormatting>
  <conditionalFormatting sqref="AK6:AK9">
    <cfRule type="top10" dxfId="40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91</v>
      </c>
      <c r="F1" s="16" t="s">
        <v>67</v>
      </c>
      <c r="I1" s="16" t="s">
        <v>64</v>
      </c>
      <c r="L1" s="16" t="s">
        <v>57</v>
      </c>
      <c r="O1" s="16" t="s">
        <v>59</v>
      </c>
      <c r="R1" s="16" t="s">
        <v>68</v>
      </c>
      <c r="U1" s="16" t="s">
        <v>61</v>
      </c>
      <c r="X1" s="16" t="s">
        <v>66</v>
      </c>
      <c r="AA1" s="16" t="s">
        <v>58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56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40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'26.Spieltag'!AI8</f>
        <v>985</v>
      </c>
      <c r="AI8" s="23">
        <f t="shared" ref="AI8:AI18" si="10">AG8+AH8</f>
        <v>1030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'26.Spieltag'!AI9</f>
        <v>968</v>
      </c>
      <c r="AI9" s="23">
        <f t="shared" si="10"/>
        <v>1013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'26.Spieltag'!AI10</f>
        <v>967</v>
      </c>
      <c r="AI10" s="23">
        <f t="shared" si="10"/>
        <v>1012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'26.Spieltag'!AI11</f>
        <v>967</v>
      </c>
      <c r="AI11" s="23">
        <f t="shared" si="10"/>
        <v>1012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'26.Spieltag'!AI12</f>
        <v>966</v>
      </c>
      <c r="AI12" s="23">
        <f t="shared" si="10"/>
        <v>1011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'26.Spieltag'!AI13</f>
        <v>966</v>
      </c>
      <c r="AI13" s="23">
        <f t="shared" si="10"/>
        <v>1011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'26.Spieltag'!AI14</f>
        <v>964</v>
      </c>
      <c r="AI14" s="23">
        <f t="shared" si="10"/>
        <v>1009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'26.Spieltag'!AI15</f>
        <v>961</v>
      </c>
      <c r="AI15" s="23">
        <f t="shared" si="10"/>
        <v>1006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'26.Spieltag'!AI16</f>
        <v>961</v>
      </c>
      <c r="AI16" s="23">
        <f t="shared" si="10"/>
        <v>1006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'26.Spieltag'!AI17</f>
        <v>957</v>
      </c>
      <c r="AI17" s="23">
        <f t="shared" si="10"/>
        <v>1002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'26.Spieltag'!AI18</f>
        <v>956</v>
      </c>
      <c r="AI18" s="23">
        <f t="shared" si="10"/>
        <v>1001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'26.Spieltag'!AI19</f>
        <v>951</v>
      </c>
      <c r="AI19" s="23">
        <f t="shared" ref="AI19:AI23" si="15">AG19+AH19</f>
        <v>996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'26.Spieltag'!AI20</f>
        <v>951</v>
      </c>
      <c r="AI20" s="23">
        <f t="shared" si="15"/>
        <v>996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'26.Spieltag'!AI21</f>
        <v>949</v>
      </c>
      <c r="AI21" s="23">
        <f t="shared" si="15"/>
        <v>994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'26.Spieltag'!AI22</f>
        <v>946</v>
      </c>
      <c r="AI22" s="23">
        <f t="shared" si="15"/>
        <v>991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'26.Spieltag'!AI23</f>
        <v>945</v>
      </c>
      <c r="AI23" s="23">
        <f t="shared" si="15"/>
        <v>990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'26.Spieltag'!AI24</f>
        <v>945</v>
      </c>
      <c r="AI24" s="23">
        <f t="shared" ref="AI24:AI26" si="17">AG24+AH24</f>
        <v>990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'26.Spieltag'!AI25</f>
        <v>941</v>
      </c>
      <c r="AI25" s="23">
        <f t="shared" si="17"/>
        <v>986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'26.Spieltag'!AI26</f>
        <v>937</v>
      </c>
      <c r="AI26" s="23">
        <f t="shared" si="17"/>
        <v>982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'26.Spieltag'!AI27</f>
        <v>933</v>
      </c>
      <c r="AI27" s="23">
        <f t="shared" ref="AI27:AI32" si="29">AG27+AH27</f>
        <v>978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'26.Spieltag'!AI28</f>
        <v>928</v>
      </c>
      <c r="AI28" s="23">
        <f t="shared" si="29"/>
        <v>973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'26.Spieltag'!AI29</f>
        <v>927</v>
      </c>
      <c r="AI29" s="23">
        <f t="shared" si="29"/>
        <v>972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'26.Spieltag'!AI30</f>
        <v>924</v>
      </c>
      <c r="AI30" s="23">
        <f t="shared" si="29"/>
        <v>969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'26.Spieltag'!AI31</f>
        <v>920</v>
      </c>
      <c r="AI31" s="23">
        <f t="shared" si="29"/>
        <v>965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'26.Spieltag'!AI32</f>
        <v>898</v>
      </c>
      <c r="AI32" s="23">
        <f t="shared" si="29"/>
        <v>943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'26.Spieltag'!AI33</f>
        <v>895</v>
      </c>
      <c r="AI33" s="23">
        <f t="shared" ref="AI33" si="40">AG33+AH33</f>
        <v>940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9" priority="1">
      <formula>($AG8&gt;40)</formula>
    </cfRule>
  </conditionalFormatting>
  <conditionalFormatting sqref="C1 F1 I1 L1 O1 R1 X1 AA1 C3 F3 L3 O3 R3 U3 X3 AA3">
    <cfRule type="cellIs" dxfId="38" priority="4" operator="equal">
      <formula>"Schalke 04"</formula>
    </cfRule>
  </conditionalFormatting>
  <conditionalFormatting sqref="U1 I3">
    <cfRule type="cellIs" dxfId="37" priority="3" operator="equal">
      <formula>"Schalke 04"</formula>
    </cfRule>
  </conditionalFormatting>
  <conditionalFormatting sqref="AG1:AG1048576">
    <cfRule type="top10" dxfId="36" priority="5" rank="3"/>
  </conditionalFormatting>
  <conditionalFormatting sqref="AK6:AK9">
    <cfRule type="top10" dxfId="35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topLeftCell="B1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62</v>
      </c>
      <c r="F1" s="16" t="s">
        <v>61</v>
      </c>
      <c r="I1" s="16" t="s">
        <v>63</v>
      </c>
      <c r="L1" s="16" t="s">
        <v>60</v>
      </c>
      <c r="O1" s="16" t="s">
        <v>11</v>
      </c>
      <c r="R1" s="16" t="s">
        <v>65</v>
      </c>
      <c r="U1" s="16" t="s">
        <v>93</v>
      </c>
      <c r="X1" s="16" t="s">
        <v>94</v>
      </c>
      <c r="AA1" s="16" t="s">
        <v>92</v>
      </c>
      <c r="AD1" s="16"/>
      <c r="AF1" s="65"/>
      <c r="AJ1" s="31"/>
    </row>
    <row r="2" spans="1:40" ht="12" x14ac:dyDescent="0.2">
      <c r="B2" s="16"/>
      <c r="AE2" s="66"/>
      <c r="AF2" s="66"/>
    </row>
    <row r="3" spans="1:40" ht="12" x14ac:dyDescent="0.2">
      <c r="B3" s="16"/>
      <c r="C3" s="16" t="s">
        <v>91</v>
      </c>
      <c r="F3" s="16" t="s">
        <v>66</v>
      </c>
      <c r="I3" s="16" t="s">
        <v>58</v>
      </c>
      <c r="L3" s="16" t="s">
        <v>57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  <c r="AD3" s="16"/>
      <c r="AE3" s="65"/>
      <c r="AF3" s="65"/>
    </row>
    <row r="4" spans="1:40" ht="16.5" thickBot="1" x14ac:dyDescent="0.3">
      <c r="A4" s="2" t="s">
        <v>41</v>
      </c>
      <c r="B4" s="16"/>
      <c r="AE4" s="67"/>
      <c r="AF4" s="67"/>
      <c r="AJ4" s="44"/>
    </row>
    <row r="5" spans="1:40" ht="13.5" thickBot="1" x14ac:dyDescent="0.25">
      <c r="B5" s="16"/>
      <c r="AE5" s="65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'27.Spieltag'!AI8</f>
        <v>1030</v>
      </c>
      <c r="AI8" s="23">
        <f t="shared" ref="AI8:AI18" si="10">AG8+AH8</f>
        <v>1075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'27.Spieltag'!AI9</f>
        <v>1013</v>
      </c>
      <c r="AI9" s="23">
        <f t="shared" si="10"/>
        <v>1058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'27.Spieltag'!AI10</f>
        <v>1012</v>
      </c>
      <c r="AI10" s="23">
        <f t="shared" si="10"/>
        <v>1057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'27.Spieltag'!AI11</f>
        <v>1012</v>
      </c>
      <c r="AI11" s="23">
        <f t="shared" si="10"/>
        <v>1057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'27.Spieltag'!AI12</f>
        <v>1011</v>
      </c>
      <c r="AI12" s="23">
        <f t="shared" si="10"/>
        <v>1056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'27.Spieltag'!AI13</f>
        <v>1011</v>
      </c>
      <c r="AI13" s="23">
        <f t="shared" si="10"/>
        <v>1056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'27.Spieltag'!AI14</f>
        <v>1009</v>
      </c>
      <c r="AI14" s="23">
        <f t="shared" si="10"/>
        <v>1054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'27.Spieltag'!AI15</f>
        <v>1006</v>
      </c>
      <c r="AI15" s="23">
        <f t="shared" si="10"/>
        <v>1051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'27.Spieltag'!AI16</f>
        <v>1006</v>
      </c>
      <c r="AI16" s="23">
        <f t="shared" si="10"/>
        <v>1051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'27.Spieltag'!AI17</f>
        <v>1002</v>
      </c>
      <c r="AI17" s="23">
        <f t="shared" si="10"/>
        <v>1047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'27.Spieltag'!AI18</f>
        <v>1001</v>
      </c>
      <c r="AI18" s="23">
        <f t="shared" si="10"/>
        <v>1046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'27.Spieltag'!AI19</f>
        <v>996</v>
      </c>
      <c r="AI19" s="23">
        <f t="shared" ref="AI19:AI23" si="15">AG19+AH19</f>
        <v>1041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'27.Spieltag'!AI20</f>
        <v>996</v>
      </c>
      <c r="AI20" s="23">
        <f t="shared" si="15"/>
        <v>1041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'27.Spieltag'!AI21</f>
        <v>994</v>
      </c>
      <c r="AI21" s="23">
        <f t="shared" si="15"/>
        <v>1039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'27.Spieltag'!AI22</f>
        <v>991</v>
      </c>
      <c r="AI22" s="23">
        <f t="shared" si="15"/>
        <v>1036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'27.Spieltag'!AI23</f>
        <v>990</v>
      </c>
      <c r="AI23" s="23">
        <f t="shared" si="15"/>
        <v>1035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'27.Spieltag'!AI24</f>
        <v>990</v>
      </c>
      <c r="AI24" s="23">
        <f t="shared" ref="AI24:AI26" si="17">AG24+AH24</f>
        <v>1035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'27.Spieltag'!AI25</f>
        <v>986</v>
      </c>
      <c r="AI25" s="23">
        <f t="shared" si="17"/>
        <v>1031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'27.Spieltag'!AI26</f>
        <v>982</v>
      </c>
      <c r="AI26" s="23">
        <f t="shared" si="17"/>
        <v>1027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'27.Spieltag'!AI27</f>
        <v>978</v>
      </c>
      <c r="AI27" s="23">
        <f t="shared" ref="AI27:AI32" si="29">AG27+AH27</f>
        <v>1023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'27.Spieltag'!AI28</f>
        <v>973</v>
      </c>
      <c r="AI28" s="23">
        <f t="shared" si="29"/>
        <v>1018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'27.Spieltag'!AI29</f>
        <v>972</v>
      </c>
      <c r="AI29" s="23">
        <f t="shared" si="29"/>
        <v>1017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'27.Spieltag'!AI30</f>
        <v>969</v>
      </c>
      <c r="AI30" s="23">
        <f t="shared" si="29"/>
        <v>1014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'27.Spieltag'!AI31</f>
        <v>965</v>
      </c>
      <c r="AI31" s="23">
        <f t="shared" si="29"/>
        <v>1010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'27.Spieltag'!AI32</f>
        <v>943</v>
      </c>
      <c r="AI32" s="23">
        <f t="shared" si="29"/>
        <v>988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'27.Spieltag'!AI33</f>
        <v>940</v>
      </c>
      <c r="AI33" s="23">
        <f t="shared" ref="AI33" si="40">AG33+AH33</f>
        <v>985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4" priority="1">
      <formula>($AG8&gt;40)</formula>
    </cfRule>
  </conditionalFormatting>
  <conditionalFormatting sqref="C1 F1 I1 AA1 R3 U3">
    <cfRule type="cellIs" dxfId="33" priority="4" operator="equal">
      <formula>"Schalke 04"</formula>
    </cfRule>
  </conditionalFormatting>
  <conditionalFormatting sqref="L1 O1 R1 U1 X1 C3 F3 I3 L3 O3 X3 AA3">
    <cfRule type="cellIs" dxfId="32" priority="3" operator="equal">
      <formula>"Schalke 04"</formula>
    </cfRule>
  </conditionalFormatting>
  <conditionalFormatting sqref="AG1:AG1048576">
    <cfRule type="top10" dxfId="31" priority="5" rank="3"/>
  </conditionalFormatting>
  <conditionalFormatting sqref="AK6:AK9">
    <cfRule type="top10" dxfId="30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58</v>
      </c>
      <c r="I1" s="16" t="s">
        <v>56</v>
      </c>
      <c r="L1" s="16" t="s">
        <v>68</v>
      </c>
      <c r="O1" s="16" t="s">
        <v>67</v>
      </c>
      <c r="R1" s="16" t="s">
        <v>66</v>
      </c>
      <c r="U1" s="16" t="s">
        <v>91</v>
      </c>
      <c r="X1" s="16" t="s">
        <v>59</v>
      </c>
      <c r="AA1" s="16" t="s">
        <v>64</v>
      </c>
    </row>
    <row r="3" spans="1:40" ht="12" x14ac:dyDescent="0.2">
      <c r="C3" s="16" t="s">
        <v>92</v>
      </c>
      <c r="F3" s="16" t="s">
        <v>62</v>
      </c>
      <c r="I3" s="16" t="s">
        <v>60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42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'28.Spieltag'!AI8</f>
        <v>1075</v>
      </c>
      <c r="AI8" s="23">
        <f t="shared" ref="AI8:AI23" si="10">AG8+AH8</f>
        <v>1120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'28.Spieltag'!AI9</f>
        <v>1058</v>
      </c>
      <c r="AI9" s="23">
        <f t="shared" si="10"/>
        <v>1103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'28.Spieltag'!AI10</f>
        <v>1057</v>
      </c>
      <c r="AI10" s="23">
        <f t="shared" si="10"/>
        <v>1102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'28.Spieltag'!AI11</f>
        <v>1057</v>
      </c>
      <c r="AI11" s="23">
        <f t="shared" si="10"/>
        <v>1102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'28.Spieltag'!AI12</f>
        <v>1056</v>
      </c>
      <c r="AI12" s="23">
        <f t="shared" si="10"/>
        <v>1101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'28.Spieltag'!AI13</f>
        <v>1056</v>
      </c>
      <c r="AI13" s="23">
        <f t="shared" si="10"/>
        <v>1101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'28.Spieltag'!AI14</f>
        <v>1054</v>
      </c>
      <c r="AI14" s="23">
        <f t="shared" si="10"/>
        <v>1099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'28.Spieltag'!AI15</f>
        <v>1051</v>
      </c>
      <c r="AI15" s="23">
        <f t="shared" si="10"/>
        <v>1096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'28.Spieltag'!AI16</f>
        <v>1051</v>
      </c>
      <c r="AI16" s="23">
        <f t="shared" si="10"/>
        <v>1096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'28.Spieltag'!AI17</f>
        <v>1047</v>
      </c>
      <c r="AI17" s="23">
        <f t="shared" si="10"/>
        <v>1092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'28.Spieltag'!AI18</f>
        <v>1046</v>
      </c>
      <c r="AI18" s="23">
        <f t="shared" si="10"/>
        <v>1091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'28.Spieltag'!AI19</f>
        <v>1041</v>
      </c>
      <c r="AI19" s="23">
        <f t="shared" si="10"/>
        <v>1086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'28.Spieltag'!AI20</f>
        <v>1041</v>
      </c>
      <c r="AI20" s="23">
        <f t="shared" si="10"/>
        <v>1086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'28.Spieltag'!AI21</f>
        <v>1039</v>
      </c>
      <c r="AI21" s="23">
        <f t="shared" si="10"/>
        <v>1084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'28.Spieltag'!AI22</f>
        <v>1036</v>
      </c>
      <c r="AI22" s="23">
        <f t="shared" si="10"/>
        <v>1081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'28.Spieltag'!AI23</f>
        <v>1035</v>
      </c>
      <c r="AI23" s="23">
        <f t="shared" si="10"/>
        <v>1080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'28.Spieltag'!AI24</f>
        <v>1035</v>
      </c>
      <c r="AI24" s="23">
        <f t="shared" ref="AI24:AI26" si="14">AG24+AH24</f>
        <v>1080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'28.Spieltag'!AI25</f>
        <v>1031</v>
      </c>
      <c r="AI25" s="23">
        <f t="shared" si="14"/>
        <v>1076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'28.Spieltag'!AI26</f>
        <v>1027</v>
      </c>
      <c r="AI26" s="23">
        <f t="shared" si="14"/>
        <v>1072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'28.Spieltag'!AI27</f>
        <v>1023</v>
      </c>
      <c r="AI27" s="23">
        <f t="shared" ref="AI27:AI32" si="27">AG27+AH27</f>
        <v>1068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'28.Spieltag'!AI28</f>
        <v>1018</v>
      </c>
      <c r="AI28" s="23">
        <f t="shared" si="27"/>
        <v>1063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'28.Spieltag'!AI29</f>
        <v>1017</v>
      </c>
      <c r="AI29" s="23">
        <f t="shared" si="27"/>
        <v>1062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'28.Spieltag'!AI30</f>
        <v>1014</v>
      </c>
      <c r="AI30" s="23">
        <f t="shared" si="27"/>
        <v>1059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'28.Spieltag'!AI31</f>
        <v>1010</v>
      </c>
      <c r="AI31" s="23">
        <f t="shared" si="27"/>
        <v>1055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'28.Spieltag'!AI32</f>
        <v>988</v>
      </c>
      <c r="AI32" s="23">
        <f t="shared" si="27"/>
        <v>1033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'28.Spieltag'!AI33</f>
        <v>985</v>
      </c>
      <c r="AI33" s="23">
        <f t="shared" ref="AI33" si="38">AG33+AH33</f>
        <v>1030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9" priority="1">
      <formula>($AG8&gt;40)</formula>
    </cfRule>
  </conditionalFormatting>
  <conditionalFormatting sqref="C1 F1 I1 L1 O1 R1 U1 X1 AA1 C3 F3 O3 R3 U3">
    <cfRule type="cellIs" dxfId="28" priority="4" operator="equal">
      <formula>"Schalke 04"</formula>
    </cfRule>
  </conditionalFormatting>
  <conditionalFormatting sqref="I3 L3 X3 AA3">
    <cfRule type="cellIs" dxfId="27" priority="3" operator="equal">
      <formula>"Schalke 04"</formula>
    </cfRule>
  </conditionalFormatting>
  <conditionalFormatting sqref="AG1:AG1048576">
    <cfRule type="top10" dxfId="26" priority="5" rank="3"/>
  </conditionalFormatting>
  <conditionalFormatting sqref="AK6:AK9">
    <cfRule type="top10" dxfId="25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61</v>
      </c>
      <c r="I1" s="16" t="s">
        <v>62</v>
      </c>
      <c r="L1" s="16" t="s">
        <v>92</v>
      </c>
      <c r="O1" s="16" t="s">
        <v>66</v>
      </c>
      <c r="R1" s="16" t="s">
        <v>94</v>
      </c>
      <c r="U1" s="16" t="s">
        <v>65</v>
      </c>
      <c r="X1" s="16" t="s">
        <v>63</v>
      </c>
      <c r="AA1" s="16" t="s">
        <v>11</v>
      </c>
    </row>
    <row r="3" spans="1:40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59</v>
      </c>
      <c r="R3" s="16" t="s">
        <v>64</v>
      </c>
      <c r="U3" s="16" t="s">
        <v>56</v>
      </c>
      <c r="X3" s="16" t="s">
        <v>68</v>
      </c>
      <c r="AA3" s="16" t="s">
        <v>67</v>
      </c>
    </row>
    <row r="4" spans="1:40" ht="16.5" thickBot="1" x14ac:dyDescent="0.3">
      <c r="A4" s="2" t="s">
        <v>43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23" si="9">E8+H8+K8+N8+Q8+T8+W8+Z8+AC8+AF8</f>
        <v>45</v>
      </c>
      <c r="AH8" s="21">
        <f>'29.Spieltag'!AI8</f>
        <v>1120</v>
      </c>
      <c r="AI8" s="23">
        <f t="shared" ref="AI8:AI23" si="10">AG8+AH8</f>
        <v>1165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'29.Spieltag'!AI9</f>
        <v>1103</v>
      </c>
      <c r="AI9" s="23">
        <f t="shared" si="10"/>
        <v>1148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'29.Spieltag'!AI10</f>
        <v>1102</v>
      </c>
      <c r="AI10" s="23">
        <f t="shared" si="10"/>
        <v>1147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'29.Spieltag'!AI11</f>
        <v>1102</v>
      </c>
      <c r="AI11" s="23">
        <f t="shared" si="10"/>
        <v>1147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'29.Spieltag'!AI12</f>
        <v>1101</v>
      </c>
      <c r="AI12" s="23">
        <f t="shared" si="10"/>
        <v>1146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'29.Spieltag'!AI13</f>
        <v>1101</v>
      </c>
      <c r="AI13" s="23">
        <f t="shared" si="10"/>
        <v>1146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'29.Spieltag'!AI14</f>
        <v>1099</v>
      </c>
      <c r="AI14" s="23">
        <f t="shared" si="10"/>
        <v>1144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'29.Spieltag'!AI15</f>
        <v>1096</v>
      </c>
      <c r="AI15" s="23">
        <f t="shared" si="10"/>
        <v>1141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'29.Spieltag'!AI16</f>
        <v>1096</v>
      </c>
      <c r="AI16" s="23">
        <f t="shared" si="10"/>
        <v>1141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'29.Spieltag'!AI17</f>
        <v>1092</v>
      </c>
      <c r="AI17" s="23">
        <f t="shared" si="10"/>
        <v>1137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'29.Spieltag'!AI18</f>
        <v>1091</v>
      </c>
      <c r="AI18" s="23">
        <f t="shared" si="10"/>
        <v>1136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si="9"/>
        <v>45</v>
      </c>
      <c r="AH19" s="21">
        <f>'29.Spieltag'!AI19</f>
        <v>1086</v>
      </c>
      <c r="AI19" s="23">
        <f t="shared" si="10"/>
        <v>1131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9"/>
        <v>45</v>
      </c>
      <c r="AH20" s="21">
        <f>'29.Spieltag'!AI20</f>
        <v>1086</v>
      </c>
      <c r="AI20" s="23">
        <f t="shared" si="10"/>
        <v>1131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0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9"/>
        <v>45</v>
      </c>
      <c r="AH21" s="21">
        <f>'29.Spieltag'!AI21</f>
        <v>1084</v>
      </c>
      <c r="AI21" s="23">
        <f t="shared" si="10"/>
        <v>1129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0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9"/>
        <v>45</v>
      </c>
      <c r="AH22" s="21">
        <f>'29.Spieltag'!AI22</f>
        <v>1081</v>
      </c>
      <c r="AI22" s="23">
        <f t="shared" si="10"/>
        <v>1126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0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9"/>
        <v>45</v>
      </c>
      <c r="AH23" s="21">
        <f>'29.Spieltag'!AI23</f>
        <v>1080</v>
      </c>
      <c r="AI23" s="23">
        <f t="shared" si="10"/>
        <v>1125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0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3">E24+H24+K24+N24+Q24+T24+W24+Z24+AC24+AF24</f>
        <v>45</v>
      </c>
      <c r="AH24" s="21">
        <f>'29.Spieltag'!AI24</f>
        <v>1080</v>
      </c>
      <c r="AI24" s="23">
        <f t="shared" ref="AI24:AI26" si="14">AG24+AH24</f>
        <v>1125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ref="A25:A26" si="15">AJ25</f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3"/>
        <v>45</v>
      </c>
      <c r="AH25" s="21">
        <f>'29.Spieltag'!AI25</f>
        <v>1076</v>
      </c>
      <c r="AI25" s="23">
        <f t="shared" si="14"/>
        <v>1121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5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3"/>
        <v>45</v>
      </c>
      <c r="AH26" s="21">
        <f>'29.Spieltag'!AI26</f>
        <v>1072</v>
      </c>
      <c r="AI26" s="23">
        <f t="shared" si="14"/>
        <v>1117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6">AJ27</f>
        <v>20</v>
      </c>
      <c r="B27" s="20" t="str">
        <f>'1.Spieltag'!B27</f>
        <v>Schalt04</v>
      </c>
      <c r="C27" s="17"/>
      <c r="D27" s="18"/>
      <c r="E27" s="19" t="str">
        <f t="shared" ref="E27:E32" si="17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8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19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0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1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2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3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4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5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6">E27+H27+K27+N27+Q27+T27+W27+Z27+AC27+AF27</f>
        <v>45</v>
      </c>
      <c r="AH27" s="21">
        <f>'29.Spieltag'!AI27</f>
        <v>1068</v>
      </c>
      <c r="AI27" s="23">
        <f t="shared" ref="AI27:AI32" si="27">AG27+AH27</f>
        <v>1113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6"/>
        <v>21</v>
      </c>
      <c r="B28" s="20" t="str">
        <f>'1.Spieltag'!B28</f>
        <v>schmiddi04</v>
      </c>
      <c r="C28" s="17"/>
      <c r="D28" s="18"/>
      <c r="E28" s="19" t="str">
        <f t="shared" si="17"/>
        <v>5</v>
      </c>
      <c r="F28" s="17"/>
      <c r="G28" s="18"/>
      <c r="H28" s="19" t="str">
        <f t="shared" si="18"/>
        <v>5</v>
      </c>
      <c r="I28" s="17"/>
      <c r="J28" s="18"/>
      <c r="K28" s="19" t="str">
        <f t="shared" si="19"/>
        <v>5</v>
      </c>
      <c r="L28" s="17"/>
      <c r="M28" s="18"/>
      <c r="N28" s="19" t="str">
        <f t="shared" si="20"/>
        <v>5</v>
      </c>
      <c r="O28" s="17"/>
      <c r="P28" s="18"/>
      <c r="Q28" s="19" t="str">
        <f t="shared" si="21"/>
        <v>5</v>
      </c>
      <c r="R28" s="17"/>
      <c r="S28" s="18"/>
      <c r="T28" s="19" t="str">
        <f t="shared" si="22"/>
        <v>5</v>
      </c>
      <c r="U28" s="17"/>
      <c r="V28" s="18"/>
      <c r="W28" s="19" t="str">
        <f t="shared" si="23"/>
        <v>5</v>
      </c>
      <c r="X28" s="17"/>
      <c r="Y28" s="18"/>
      <c r="Z28" s="19" t="str">
        <f t="shared" si="24"/>
        <v>5</v>
      </c>
      <c r="AA28" s="17"/>
      <c r="AB28" s="18"/>
      <c r="AC28" s="19" t="str">
        <f t="shared" si="25"/>
        <v>5</v>
      </c>
      <c r="AD28" s="27"/>
      <c r="AE28" s="25"/>
      <c r="AF28" s="19"/>
      <c r="AG28" s="20">
        <f t="shared" si="26"/>
        <v>45</v>
      </c>
      <c r="AH28" s="21">
        <f>'29.Spieltag'!AI28</f>
        <v>1063</v>
      </c>
      <c r="AI28" s="23">
        <f t="shared" si="27"/>
        <v>1108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6"/>
        <v>22</v>
      </c>
      <c r="B29" s="20" t="str">
        <f>'1.Spieltag'!B29</f>
        <v>shiny</v>
      </c>
      <c r="C29" s="17"/>
      <c r="D29" s="18"/>
      <c r="E29" s="19" t="str">
        <f t="shared" si="17"/>
        <v>5</v>
      </c>
      <c r="F29" s="17"/>
      <c r="G29" s="18"/>
      <c r="H29" s="19" t="str">
        <f t="shared" si="18"/>
        <v>5</v>
      </c>
      <c r="I29" s="17"/>
      <c r="J29" s="18"/>
      <c r="K29" s="19" t="str">
        <f t="shared" si="19"/>
        <v>5</v>
      </c>
      <c r="L29" s="17"/>
      <c r="M29" s="18"/>
      <c r="N29" s="19" t="str">
        <f t="shared" si="20"/>
        <v>5</v>
      </c>
      <c r="O29" s="17"/>
      <c r="P29" s="18"/>
      <c r="Q29" s="19" t="str">
        <f t="shared" si="21"/>
        <v>5</v>
      </c>
      <c r="R29" s="17"/>
      <c r="S29" s="18"/>
      <c r="T29" s="19" t="str">
        <f t="shared" si="22"/>
        <v>5</v>
      </c>
      <c r="U29" s="17"/>
      <c r="V29" s="18"/>
      <c r="W29" s="19" t="str">
        <f t="shared" si="23"/>
        <v>5</v>
      </c>
      <c r="X29" s="17"/>
      <c r="Y29" s="18"/>
      <c r="Z29" s="19" t="str">
        <f t="shared" si="24"/>
        <v>5</v>
      </c>
      <c r="AA29" s="17"/>
      <c r="AB29" s="18"/>
      <c r="AC29" s="19" t="str">
        <f t="shared" si="25"/>
        <v>5</v>
      </c>
      <c r="AD29" s="27"/>
      <c r="AE29" s="25"/>
      <c r="AF29" s="19"/>
      <c r="AG29" s="20">
        <f t="shared" si="26"/>
        <v>45</v>
      </c>
      <c r="AH29" s="21">
        <f>'29.Spieltag'!AI29</f>
        <v>1062</v>
      </c>
      <c r="AI29" s="23">
        <f t="shared" si="27"/>
        <v>1107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6"/>
        <v>23</v>
      </c>
      <c r="B30" s="20" t="str">
        <f>'1.Spieltag'!B30</f>
        <v>Silfa04</v>
      </c>
      <c r="C30" s="17"/>
      <c r="D30" s="18"/>
      <c r="E30" s="19" t="str">
        <f t="shared" si="17"/>
        <v>5</v>
      </c>
      <c r="F30" s="17"/>
      <c r="G30" s="18"/>
      <c r="H30" s="19" t="str">
        <f t="shared" si="18"/>
        <v>5</v>
      </c>
      <c r="I30" s="17"/>
      <c r="J30" s="18"/>
      <c r="K30" s="19" t="str">
        <f t="shared" si="19"/>
        <v>5</v>
      </c>
      <c r="L30" s="17"/>
      <c r="M30" s="18"/>
      <c r="N30" s="19" t="str">
        <f t="shared" si="20"/>
        <v>5</v>
      </c>
      <c r="O30" s="17"/>
      <c r="P30" s="18"/>
      <c r="Q30" s="19" t="str">
        <f t="shared" si="21"/>
        <v>5</v>
      </c>
      <c r="R30" s="17"/>
      <c r="S30" s="18"/>
      <c r="T30" s="19" t="str">
        <f t="shared" si="22"/>
        <v>5</v>
      </c>
      <c r="U30" s="17"/>
      <c r="V30" s="18"/>
      <c r="W30" s="19" t="str">
        <f t="shared" si="23"/>
        <v>5</v>
      </c>
      <c r="X30" s="17"/>
      <c r="Y30" s="18"/>
      <c r="Z30" s="19" t="str">
        <f t="shared" si="24"/>
        <v>5</v>
      </c>
      <c r="AA30" s="17"/>
      <c r="AB30" s="18"/>
      <c r="AC30" s="19" t="str">
        <f t="shared" si="25"/>
        <v>5</v>
      </c>
      <c r="AD30" s="27"/>
      <c r="AE30" s="25"/>
      <c r="AF30" s="19"/>
      <c r="AG30" s="20">
        <f t="shared" si="26"/>
        <v>45</v>
      </c>
      <c r="AH30" s="21">
        <f>'29.Spieltag'!AI30</f>
        <v>1059</v>
      </c>
      <c r="AI30" s="23">
        <f t="shared" si="27"/>
        <v>1104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6"/>
        <v>24</v>
      </c>
      <c r="B31" s="20" t="str">
        <f>'1.Spieltag'!B31</f>
        <v>Tanja04</v>
      </c>
      <c r="C31" s="17"/>
      <c r="D31" s="18"/>
      <c r="E31" s="19" t="str">
        <f t="shared" si="17"/>
        <v>5</v>
      </c>
      <c r="F31" s="17"/>
      <c r="G31" s="18"/>
      <c r="H31" s="19" t="str">
        <f t="shared" si="18"/>
        <v>5</v>
      </c>
      <c r="I31" s="17"/>
      <c r="J31" s="18"/>
      <c r="K31" s="19" t="str">
        <f t="shared" si="19"/>
        <v>5</v>
      </c>
      <c r="L31" s="17"/>
      <c r="M31" s="18"/>
      <c r="N31" s="19" t="str">
        <f t="shared" si="20"/>
        <v>5</v>
      </c>
      <c r="O31" s="17"/>
      <c r="P31" s="18"/>
      <c r="Q31" s="19" t="str">
        <f t="shared" si="21"/>
        <v>5</v>
      </c>
      <c r="R31" s="17"/>
      <c r="S31" s="18"/>
      <c r="T31" s="19" t="str">
        <f t="shared" si="22"/>
        <v>5</v>
      </c>
      <c r="U31" s="17"/>
      <c r="V31" s="18"/>
      <c r="W31" s="19" t="str">
        <f t="shared" si="23"/>
        <v>5</v>
      </c>
      <c r="X31" s="17"/>
      <c r="Y31" s="18"/>
      <c r="Z31" s="19" t="str">
        <f t="shared" si="24"/>
        <v>5</v>
      </c>
      <c r="AA31" s="17"/>
      <c r="AB31" s="18"/>
      <c r="AC31" s="19" t="str">
        <f t="shared" si="25"/>
        <v>5</v>
      </c>
      <c r="AD31" s="27"/>
      <c r="AE31" s="25"/>
      <c r="AF31" s="19"/>
      <c r="AG31" s="20">
        <f t="shared" si="26"/>
        <v>45</v>
      </c>
      <c r="AH31" s="21">
        <f>'29.Spieltag'!AI31</f>
        <v>1055</v>
      </c>
      <c r="AI31" s="23">
        <f t="shared" si="27"/>
        <v>1100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6"/>
        <v>25</v>
      </c>
      <c r="B32" s="20" t="str">
        <f>'1.Spieltag'!B32</f>
        <v>Th. Bülles</v>
      </c>
      <c r="C32" s="17"/>
      <c r="D32" s="18"/>
      <c r="E32" s="19" t="str">
        <f t="shared" si="17"/>
        <v>5</v>
      </c>
      <c r="F32" s="17"/>
      <c r="G32" s="18"/>
      <c r="H32" s="19" t="str">
        <f t="shared" si="18"/>
        <v>5</v>
      </c>
      <c r="I32" s="17"/>
      <c r="J32" s="18"/>
      <c r="K32" s="19" t="str">
        <f t="shared" si="19"/>
        <v>5</v>
      </c>
      <c r="L32" s="17"/>
      <c r="M32" s="18"/>
      <c r="N32" s="19" t="str">
        <f t="shared" si="20"/>
        <v>5</v>
      </c>
      <c r="O32" s="17"/>
      <c r="P32" s="18"/>
      <c r="Q32" s="19" t="str">
        <f t="shared" si="21"/>
        <v>5</v>
      </c>
      <c r="R32" s="17"/>
      <c r="S32" s="18"/>
      <c r="T32" s="19" t="str">
        <f t="shared" si="22"/>
        <v>5</v>
      </c>
      <c r="U32" s="17"/>
      <c r="V32" s="18"/>
      <c r="W32" s="19" t="str">
        <f t="shared" si="23"/>
        <v>5</v>
      </c>
      <c r="X32" s="17"/>
      <c r="Y32" s="18"/>
      <c r="Z32" s="19" t="str">
        <f t="shared" si="24"/>
        <v>5</v>
      </c>
      <c r="AA32" s="17"/>
      <c r="AB32" s="18"/>
      <c r="AC32" s="19" t="str">
        <f t="shared" si="25"/>
        <v>5</v>
      </c>
      <c r="AD32" s="27"/>
      <c r="AE32" s="25"/>
      <c r="AF32" s="19"/>
      <c r="AG32" s="20">
        <f t="shared" si="26"/>
        <v>45</v>
      </c>
      <c r="AH32" s="21">
        <f>'29.Spieltag'!AI32</f>
        <v>1033</v>
      </c>
      <c r="AI32" s="23">
        <f t="shared" si="27"/>
        <v>1078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6"/>
        <v>26</v>
      </c>
      <c r="B33" s="20" t="str">
        <f>'1.Spieltag'!B33</f>
        <v>UltraGE</v>
      </c>
      <c r="C33" s="17"/>
      <c r="D33" s="18"/>
      <c r="E33" s="19" t="str">
        <f t="shared" ref="E33" si="28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0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1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2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3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4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7">E33+H33+K33+N33+Q33+T33+W33+Z33+AC33+AF33</f>
        <v>45</v>
      </c>
      <c r="AH33" s="21">
        <f>'29.Spieltag'!AI33</f>
        <v>1030</v>
      </c>
      <c r="AI33" s="23">
        <f t="shared" ref="AI33" si="38">AG33+AH33</f>
        <v>1075</v>
      </c>
      <c r="AJ33" s="24">
        <f t="shared" ref="AJ33" si="39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5">
    <sortCondition ref="A8:A25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1 O1 R1 U1 C3 F3 I3 L3 R3 U3 X3 AA3">
    <cfRule type="cellIs" dxfId="23" priority="3" operator="equal">
      <formula>"Schalke 04"</formula>
    </cfRule>
  </conditionalFormatting>
  <conditionalFormatting sqref="F1 I1 L1 X1 AA1 O3">
    <cfRule type="cellIs" dxfId="22" priority="4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56</v>
      </c>
      <c r="F1" s="16" t="s">
        <v>68</v>
      </c>
      <c r="I1" s="16" t="s">
        <v>64</v>
      </c>
      <c r="L1" s="16" t="s">
        <v>59</v>
      </c>
      <c r="O1" s="16" t="s">
        <v>91</v>
      </c>
      <c r="R1" s="16" t="s">
        <v>58</v>
      </c>
      <c r="U1" s="16" t="s">
        <v>60</v>
      </c>
      <c r="X1" s="16" t="s">
        <v>67</v>
      </c>
      <c r="AA1" s="16" t="s">
        <v>57</v>
      </c>
    </row>
    <row r="3" spans="1:40" ht="12" x14ac:dyDescent="0.2">
      <c r="C3" s="16" t="s">
        <v>92</v>
      </c>
      <c r="F3" s="16" t="s">
        <v>66</v>
      </c>
      <c r="I3" s="16" t="s">
        <v>62</v>
      </c>
      <c r="L3" s="16" t="s">
        <v>61</v>
      </c>
      <c r="O3" s="16" t="s">
        <v>63</v>
      </c>
      <c r="R3" s="16" t="s">
        <v>11</v>
      </c>
      <c r="U3" s="16" t="s">
        <v>65</v>
      </c>
      <c r="X3" s="16" t="s">
        <v>94</v>
      </c>
      <c r="AA3" s="16" t="s">
        <v>93</v>
      </c>
    </row>
    <row r="4" spans="1:40" ht="16.5" thickBot="1" x14ac:dyDescent="0.3">
      <c r="A4" s="2" t="s">
        <v>44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1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'30.Spieltag'!AI8</f>
        <v>1165</v>
      </c>
      <c r="AI8" s="23">
        <f t="shared" ref="AI8:AI18" si="10">AG8+AH8</f>
        <v>1210</v>
      </c>
      <c r="AJ8" s="24">
        <f t="shared" ref="AJ8:AJ32" si="11">RANK(AI8,$AI$8:$AI$53)</f>
        <v>1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2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'30.Spieltag'!AI9</f>
        <v>1148</v>
      </c>
      <c r="AI9" s="23">
        <f t="shared" si="10"/>
        <v>1193</v>
      </c>
      <c r="AJ9" s="24">
        <f t="shared" si="11"/>
        <v>2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3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'30.Spieltag'!AI10</f>
        <v>1147</v>
      </c>
      <c r="AI10" s="23">
        <f t="shared" si="10"/>
        <v>1192</v>
      </c>
      <c r="AJ10" s="24">
        <f t="shared" si="11"/>
        <v>3</v>
      </c>
      <c r="AK10" s="1"/>
    </row>
    <row r="11" spans="1:40" ht="24.95" customHeight="1" thickBot="1" x14ac:dyDescent="0.25">
      <c r="A11" s="28">
        <f t="shared" si="0"/>
        <v>3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'30.Spieltag'!AI11</f>
        <v>1147</v>
      </c>
      <c r="AI11" s="23">
        <f t="shared" si="10"/>
        <v>1192</v>
      </c>
      <c r="AJ11" s="24">
        <f t="shared" si="11"/>
        <v>3</v>
      </c>
      <c r="AK11" s="1"/>
    </row>
    <row r="12" spans="1:40" ht="24.95" customHeight="1" thickBot="1" x14ac:dyDescent="0.25">
      <c r="A12" s="28">
        <f t="shared" si="0"/>
        <v>5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'30.Spieltag'!AI12</f>
        <v>1146</v>
      </c>
      <c r="AI12" s="23">
        <f t="shared" si="10"/>
        <v>1191</v>
      </c>
      <c r="AJ12" s="24">
        <f t="shared" si="11"/>
        <v>5</v>
      </c>
      <c r="AK12" s="1"/>
    </row>
    <row r="13" spans="1:40" ht="24.95" customHeight="1" thickBot="1" x14ac:dyDescent="0.25">
      <c r="A13" s="28">
        <f t="shared" si="0"/>
        <v>5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'30.Spieltag'!AI13</f>
        <v>1146</v>
      </c>
      <c r="AI13" s="23">
        <f t="shared" si="10"/>
        <v>1191</v>
      </c>
      <c r="AJ13" s="24">
        <f t="shared" si="11"/>
        <v>5</v>
      </c>
      <c r="AK13" s="1"/>
    </row>
    <row r="14" spans="1:40" ht="24.95" customHeight="1" thickBot="1" x14ac:dyDescent="0.25">
      <c r="A14" s="28">
        <f t="shared" si="0"/>
        <v>7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'30.Spieltag'!AI14</f>
        <v>1144</v>
      </c>
      <c r="AI14" s="23">
        <f t="shared" si="10"/>
        <v>1189</v>
      </c>
      <c r="AJ14" s="24">
        <f t="shared" si="11"/>
        <v>7</v>
      </c>
      <c r="AK14" s="1"/>
    </row>
    <row r="15" spans="1:40" ht="24.95" customHeight="1" thickBot="1" x14ac:dyDescent="0.25">
      <c r="A15" s="28">
        <f t="shared" si="0"/>
        <v>8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'30.Spieltag'!AI15</f>
        <v>1141</v>
      </c>
      <c r="AI15" s="23">
        <f t="shared" si="10"/>
        <v>1186</v>
      </c>
      <c r="AJ15" s="24">
        <f t="shared" si="11"/>
        <v>8</v>
      </c>
      <c r="AK15" s="1"/>
    </row>
    <row r="16" spans="1:40" ht="24.95" customHeight="1" thickBot="1" x14ac:dyDescent="0.25">
      <c r="A16" s="28">
        <f t="shared" si="0"/>
        <v>8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'30.Spieltag'!AI16</f>
        <v>1141</v>
      </c>
      <c r="AI16" s="23">
        <f t="shared" si="10"/>
        <v>1186</v>
      </c>
      <c r="AJ16" s="24">
        <f t="shared" si="11"/>
        <v>8</v>
      </c>
      <c r="AK16" s="1"/>
    </row>
    <row r="17" spans="1:37" ht="24.95" customHeight="1" thickBot="1" x14ac:dyDescent="0.25">
      <c r="A17" s="28">
        <f t="shared" si="0"/>
        <v>10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'30.Spieltag'!AI17</f>
        <v>1137</v>
      </c>
      <c r="AI17" s="23">
        <f t="shared" si="10"/>
        <v>1182</v>
      </c>
      <c r="AJ17" s="24">
        <f t="shared" si="11"/>
        <v>10</v>
      </c>
      <c r="AK17" s="1"/>
    </row>
    <row r="18" spans="1:37" ht="24.95" customHeight="1" thickBot="1" x14ac:dyDescent="0.25">
      <c r="A18" s="28">
        <f t="shared" si="0"/>
        <v>11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'30.Spieltag'!AI18</f>
        <v>1136</v>
      </c>
      <c r="AI18" s="23">
        <f t="shared" si="10"/>
        <v>1181</v>
      </c>
      <c r="AJ18" s="24">
        <f t="shared" si="11"/>
        <v>11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'30.Spieltag'!AI19</f>
        <v>1131</v>
      </c>
      <c r="AI19" s="23">
        <f t="shared" ref="AI19:AI23" si="15">AG19+AH19</f>
        <v>1176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12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'30.Spieltag'!AI20</f>
        <v>1131</v>
      </c>
      <c r="AI20" s="23">
        <f t="shared" si="15"/>
        <v>1176</v>
      </c>
      <c r="AJ20" s="24">
        <f t="shared" si="11"/>
        <v>12</v>
      </c>
      <c r="AK20" s="1"/>
    </row>
    <row r="21" spans="1:37" ht="24.95" customHeight="1" thickBot="1" x14ac:dyDescent="0.25">
      <c r="A21" s="28">
        <f t="shared" si="13"/>
        <v>14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'30.Spieltag'!AI21</f>
        <v>1129</v>
      </c>
      <c r="AI21" s="23">
        <f t="shared" si="15"/>
        <v>1174</v>
      </c>
      <c r="AJ21" s="24">
        <f t="shared" si="11"/>
        <v>14</v>
      </c>
      <c r="AK21" s="1"/>
    </row>
    <row r="22" spans="1:37" ht="24.95" customHeight="1" thickBot="1" x14ac:dyDescent="0.25">
      <c r="A22" s="28">
        <f t="shared" si="13"/>
        <v>15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'30.Spieltag'!AI22</f>
        <v>1126</v>
      </c>
      <c r="AI22" s="23">
        <f t="shared" si="15"/>
        <v>1171</v>
      </c>
      <c r="AJ22" s="24">
        <f t="shared" si="11"/>
        <v>15</v>
      </c>
      <c r="AK22" s="1"/>
    </row>
    <row r="23" spans="1:37" ht="24.95" customHeight="1" thickBot="1" x14ac:dyDescent="0.25">
      <c r="A23" s="28">
        <f t="shared" si="13"/>
        <v>16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'30.Spieltag'!AI23</f>
        <v>1125</v>
      </c>
      <c r="AI23" s="23">
        <f t="shared" si="15"/>
        <v>1170</v>
      </c>
      <c r="AJ23" s="24">
        <f t="shared" si="11"/>
        <v>16</v>
      </c>
      <c r="AK23" s="1"/>
    </row>
    <row r="24" spans="1:37" ht="24.95" customHeight="1" thickBot="1" x14ac:dyDescent="0.25">
      <c r="A24" s="28">
        <f t="shared" si="13"/>
        <v>16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'30.Spieltag'!AI24</f>
        <v>1125</v>
      </c>
      <c r="AI24" s="23">
        <f t="shared" ref="AI24:AI26" si="17">AG24+AH24</f>
        <v>1170</v>
      </c>
      <c r="AJ24" s="24">
        <f t="shared" si="11"/>
        <v>16</v>
      </c>
      <c r="AK24" s="1"/>
    </row>
    <row r="25" spans="1:37" ht="28.15" customHeight="1" thickBot="1" x14ac:dyDescent="0.25">
      <c r="A25" s="28">
        <f t="shared" si="13"/>
        <v>18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'30.Spieltag'!AI25</f>
        <v>1121</v>
      </c>
      <c r="AI25" s="23">
        <f t="shared" si="17"/>
        <v>1166</v>
      </c>
      <c r="AJ25" s="24">
        <f t="shared" si="11"/>
        <v>18</v>
      </c>
      <c r="AK25" s="1"/>
    </row>
    <row r="26" spans="1:37" ht="28.15" customHeight="1" thickBot="1" x14ac:dyDescent="0.25">
      <c r="A26" s="28">
        <f t="shared" si="13"/>
        <v>19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'30.Spieltag'!AI26</f>
        <v>1117</v>
      </c>
      <c r="AI26" s="23">
        <f t="shared" si="17"/>
        <v>1162</v>
      </c>
      <c r="AJ26" s="24">
        <f t="shared" si="11"/>
        <v>19</v>
      </c>
      <c r="AK26" s="1"/>
    </row>
    <row r="27" spans="1:37" ht="28.15" customHeight="1" thickBot="1" x14ac:dyDescent="0.25">
      <c r="A27" s="28">
        <f t="shared" ref="A27:A33" si="18">AJ27</f>
        <v>20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'30.Spieltag'!AI27</f>
        <v>1113</v>
      </c>
      <c r="AI27" s="23">
        <f t="shared" ref="AI27:AI32" si="29">AG27+AH27</f>
        <v>1158</v>
      </c>
      <c r="AJ27" s="24">
        <f t="shared" si="11"/>
        <v>20</v>
      </c>
      <c r="AK27" s="1"/>
    </row>
    <row r="28" spans="1:37" ht="28.15" customHeight="1" thickBot="1" x14ac:dyDescent="0.25">
      <c r="A28" s="28">
        <f t="shared" si="18"/>
        <v>21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'30.Spieltag'!AI28</f>
        <v>1108</v>
      </c>
      <c r="AI28" s="23">
        <f t="shared" si="29"/>
        <v>1153</v>
      </c>
      <c r="AJ28" s="24">
        <f t="shared" si="11"/>
        <v>21</v>
      </c>
      <c r="AK28" s="1"/>
    </row>
    <row r="29" spans="1:37" ht="28.15" customHeight="1" thickBot="1" x14ac:dyDescent="0.25">
      <c r="A29" s="28">
        <f t="shared" si="18"/>
        <v>22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'30.Spieltag'!AI29</f>
        <v>1107</v>
      </c>
      <c r="AI29" s="23">
        <f t="shared" si="29"/>
        <v>1152</v>
      </c>
      <c r="AJ29" s="24">
        <f t="shared" si="11"/>
        <v>22</v>
      </c>
      <c r="AK29" s="1"/>
    </row>
    <row r="30" spans="1:37" ht="28.15" customHeight="1" thickBot="1" x14ac:dyDescent="0.25">
      <c r="A30" s="28">
        <f t="shared" si="18"/>
        <v>23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'30.Spieltag'!AI30</f>
        <v>1104</v>
      </c>
      <c r="AI30" s="23">
        <f t="shared" si="29"/>
        <v>1149</v>
      </c>
      <c r="AJ30" s="24">
        <f t="shared" si="11"/>
        <v>23</v>
      </c>
      <c r="AK30" s="1"/>
    </row>
    <row r="31" spans="1:37" ht="28.15" customHeight="1" thickBot="1" x14ac:dyDescent="0.25">
      <c r="A31" s="28">
        <f t="shared" si="18"/>
        <v>24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'30.Spieltag'!AI31</f>
        <v>1100</v>
      </c>
      <c r="AI31" s="23">
        <f t="shared" si="29"/>
        <v>1145</v>
      </c>
      <c r="AJ31" s="24">
        <f t="shared" si="11"/>
        <v>24</v>
      </c>
      <c r="AK31" s="1"/>
    </row>
    <row r="32" spans="1:37" ht="28.15" customHeight="1" thickBot="1" x14ac:dyDescent="0.25">
      <c r="A32" s="28">
        <f t="shared" si="18"/>
        <v>25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'30.Spieltag'!AI32</f>
        <v>1078</v>
      </c>
      <c r="AI32" s="23">
        <f t="shared" si="29"/>
        <v>1123</v>
      </c>
      <c r="AJ32" s="24">
        <f t="shared" si="11"/>
        <v>25</v>
      </c>
      <c r="AK32" s="1"/>
    </row>
    <row r="33" spans="1:37" ht="28.15" customHeight="1" thickBot="1" x14ac:dyDescent="0.25">
      <c r="A33" s="28">
        <f t="shared" si="18"/>
        <v>26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'30.Spieltag'!AI33</f>
        <v>1075</v>
      </c>
      <c r="AI33" s="23">
        <f t="shared" ref="AI33" si="40">AG33+AH33</f>
        <v>1120</v>
      </c>
      <c r="AJ33" s="24">
        <f t="shared" ref="AJ33" si="41">RANK(AI33,$AI$8:$AI$53)</f>
        <v>26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1 F1 I1 L1 O1 R1 AA1 C3 I3 O3 R3 X3">
    <cfRule type="cellIs" dxfId="18" priority="4" operator="equal">
      <formula>"Schalke 04"</formula>
    </cfRule>
  </conditionalFormatting>
  <conditionalFormatting sqref="U1 X1 F3 L3 U3 AA3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6.2851562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94</v>
      </c>
      <c r="F1" s="16" t="s">
        <v>66</v>
      </c>
      <c r="I1" s="16" t="s">
        <v>11</v>
      </c>
      <c r="L1" s="16" t="s">
        <v>93</v>
      </c>
      <c r="O1" s="16" t="s">
        <v>63</v>
      </c>
      <c r="R1" s="16" t="s">
        <v>62</v>
      </c>
      <c r="U1" s="16" t="s">
        <v>59</v>
      </c>
      <c r="X1" s="16" t="s">
        <v>61</v>
      </c>
      <c r="AA1" s="16" t="s">
        <v>92</v>
      </c>
    </row>
    <row r="3" spans="1:41" ht="12" x14ac:dyDescent="0.2">
      <c r="C3" s="16" t="s">
        <v>91</v>
      </c>
      <c r="F3" s="16" t="s">
        <v>58</v>
      </c>
      <c r="I3" s="16" t="s">
        <v>57</v>
      </c>
      <c r="L3" s="16" t="s">
        <v>60</v>
      </c>
      <c r="O3" s="16" t="s">
        <v>64</v>
      </c>
      <c r="R3" s="16" t="s">
        <v>56</v>
      </c>
      <c r="U3" s="16" t="s">
        <v>68</v>
      </c>
      <c r="X3" s="16" t="s">
        <v>67</v>
      </c>
      <c r="AA3" s="16" t="s">
        <v>65</v>
      </c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2" t="s">
        <v>14</v>
      </c>
      <c r="AH5" s="29"/>
      <c r="AI5" s="29"/>
      <c r="AJ5" s="30"/>
      <c r="AK5" s="44"/>
      <c r="AL5" s="1"/>
    </row>
    <row r="6" spans="1:41" ht="16.5" thickBot="1" x14ac:dyDescent="0.3">
      <c r="AG6" s="73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8" si="0">AK8</f>
        <v>6</v>
      </c>
      <c r="B8" s="20" t="str">
        <f>'1.Spieltag'!B8</f>
        <v>ahaupt1904</v>
      </c>
      <c r="C8" s="17"/>
      <c r="D8" s="18"/>
      <c r="E8" s="19">
        <f>IF(OR(EXACT($C$7,C8)*(EXACT($D$7,D8)))=TRUE,$AN$9,IF(($D$7-$C$7=D8-C8),$AN$8,IF(OR(EXACT($C$7&gt;$D$7,C8&gt;D8)*EXACT($C$7=$D$7,C8=D8)*EXACT($C$7&lt;$D$7,C8&lt;D8)),$AN$7,0)))</f>
        <v>0</v>
      </c>
      <c r="F8" s="17"/>
      <c r="G8" s="18"/>
      <c r="H8" s="19">
        <f t="shared" ref="H8:H26" si="1">IF(OR(EXACT($F$7,F8)*(EXACT($G$7,G8)))=TRUE,$AN$9,IF(($G$7-$F$7=G8-F8),$AN$8,IF(OR(EXACT($F$7&gt;$G$7,F8&gt;G8)*EXACT($F$7=$G$7,F8=G8)*EXACT($F$7&lt;$G$7,F8&lt;G8)),$AN$7,0)))</f>
        <v>0</v>
      </c>
      <c r="I8" s="17"/>
      <c r="J8" s="18"/>
      <c r="K8" s="19">
        <f t="shared" ref="K8:K26" si="2">IF(OR(EXACT($I$7,I8)*(EXACT($J$7,J8)))=TRUE,$AN$9,IF(($J$7-$I$7=J8-I8),$AN$8,IF(OR(EXACT($I$7&gt;$J$7,I8&gt;J8)*EXACT($I$7=$J$7,I8=J8)*EXACT($I$7&lt;$J$7,I8&lt;J8)),$AN$7,0)))</f>
        <v>0</v>
      </c>
      <c r="L8" s="17"/>
      <c r="M8" s="18"/>
      <c r="N8" s="19">
        <f t="shared" ref="N8:N26" si="3">IF(OR(EXACT($L$7,L8)*(EXACT($M$7,M8)))=TRUE,$AN$9,IF(($M$7-$L$7=M8-L8),$AN$8,IF(OR(EXACT($L$7&gt;$M$7,L8&gt;M8)*EXACT($L$7=$M$7,L8=M8)*EXACT($L$7&lt;$M$7,L8&lt;M8)),$AN$7,0)))</f>
        <v>0</v>
      </c>
      <c r="O8" s="17"/>
      <c r="P8" s="18"/>
      <c r="Q8" s="19">
        <f t="shared" ref="Q8:Q26" si="4">IF(OR(EXACT($O$7,O8)*(EXACT($P$7,P8)))=TRUE,$AN$9,IF(($P$7-$O$7=P8-O8),$AN$8,IF(OR(EXACT($O$7&gt;$P$7,O8&gt;P8)*EXACT($O$7=$P$7,O8=P8)*EXACT($O$7&lt;$P$7,O8&lt;P8)),$AN$7,0)))</f>
        <v>0</v>
      </c>
      <c r="R8" s="17"/>
      <c r="S8" s="18"/>
      <c r="T8" s="19">
        <f t="shared" ref="T8:T26" si="5">IF(OR(EXACT($R$7,R8)*(EXACT($S$7,S8)))=TRUE,$AN$9,IF(($S$7-$R$7=S8-R8),$AN$8,IF(OR(EXACT($R$7&gt;$S$7,R8&gt;S8)*EXACT($R$7=$S$7,R8=S8)*EXACT($R$7&lt;$S$7,R8&lt;S8)),$AN$7,0)))</f>
        <v>0</v>
      </c>
      <c r="U8" s="17"/>
      <c r="V8" s="18"/>
      <c r="W8" s="19">
        <f t="shared" ref="W8:W26" si="6">IF(OR(EXACT($U$7,U8)*(EXACT($V$7,V8)))=TRUE,$AN$9,IF(($V$7-$U$7=V8-U8),$AN$8,IF(OR(EXACT($U$7&gt;$V$7,U8&gt;V8)*EXACT($U$7=$V$7,U8=V8)*EXACT($U$7&lt;$V$7,U8&lt;V8)),$AN$7,0)))</f>
        <v>0</v>
      </c>
      <c r="X8" s="17"/>
      <c r="Y8" s="18"/>
      <c r="Z8" s="19">
        <f t="shared" ref="Z8:Z26" si="7">IF(OR(EXACT($X$7,X8)*(EXACT($Y$7,Y8)))=TRUE,$AN$9,IF(($Y$7-$X$7=Y8-X8),$AN$8,IF(OR(EXACT($X$7&gt;$Y$7,X8&gt;Y8)*EXACT($X$7=$Y$7,X8=Y8)*EXACT($X$7&lt;$Y$7,X8&lt;Y8)),$AN$7,0)))</f>
        <v>0</v>
      </c>
      <c r="AA8" s="17"/>
      <c r="AB8" s="18"/>
      <c r="AC8" s="19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7"/>
      <c r="AE8" s="25"/>
      <c r="AF8" s="19"/>
      <c r="AG8" s="20">
        <f t="shared" ref="AG8:AG18" si="9">E8+H8+K8+N8+Q8+T8+W8+Z8+AC8+AF8</f>
        <v>0</v>
      </c>
      <c r="AH8" s="21">
        <f>'31.Spieltag'!AI8</f>
        <v>1210</v>
      </c>
      <c r="AI8" s="22">
        <f>'2.Spieltag '!AJ8</f>
        <v>8</v>
      </c>
      <c r="AJ8" s="23">
        <f t="shared" ref="AJ8:AJ32" si="10">RANK(AI8,$AI$8:$AI$53)</f>
        <v>18</v>
      </c>
      <c r="AK8" s="24">
        <f t="shared" ref="AK8:AK26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12</v>
      </c>
      <c r="B9" s="20" t="str">
        <f>'1.Spieltag'!B9</f>
        <v>Alexander18</v>
      </c>
      <c r="C9" s="17"/>
      <c r="D9" s="18"/>
      <c r="E9" s="19">
        <f t="shared" ref="E9:E26" si="12">IF(OR(EXACT($C$7,C9)*(EXACT($D$7,D9)))=TRUE,$AN$9,IF(($D$7-$C$7=D9-C9),$AN$8,IF(OR(EXACT($C$7&gt;$D$7,C9&gt;D9)*EXACT($C$7=$D$7,C9=D9)*EXACT($C$7&lt;$D$7,C9&lt;D9)),$AN$7,0)))</f>
        <v>0</v>
      </c>
      <c r="F9" s="17"/>
      <c r="G9" s="18"/>
      <c r="H9" s="19">
        <f t="shared" si="1"/>
        <v>0</v>
      </c>
      <c r="I9" s="17"/>
      <c r="J9" s="18"/>
      <c r="K9" s="19">
        <f t="shared" si="2"/>
        <v>0</v>
      </c>
      <c r="L9" s="17"/>
      <c r="M9" s="18"/>
      <c r="N9" s="19">
        <f t="shared" si="3"/>
        <v>0</v>
      </c>
      <c r="O9" s="17"/>
      <c r="P9" s="18"/>
      <c r="Q9" s="19">
        <f t="shared" si="4"/>
        <v>0</v>
      </c>
      <c r="R9" s="17"/>
      <c r="S9" s="18"/>
      <c r="T9" s="19">
        <f t="shared" si="5"/>
        <v>0</v>
      </c>
      <c r="U9" s="17"/>
      <c r="V9" s="18"/>
      <c r="W9" s="19">
        <f t="shared" si="6"/>
        <v>0</v>
      </c>
      <c r="X9" s="17"/>
      <c r="Y9" s="18"/>
      <c r="Z9" s="19">
        <f t="shared" si="7"/>
        <v>0</v>
      </c>
      <c r="AA9" s="17"/>
      <c r="AB9" s="18"/>
      <c r="AC9" s="19">
        <f t="shared" si="8"/>
        <v>0</v>
      </c>
      <c r="AD9" s="27"/>
      <c r="AE9" s="25"/>
      <c r="AF9" s="19"/>
      <c r="AG9" s="20">
        <f t="shared" si="9"/>
        <v>0</v>
      </c>
      <c r="AH9" s="21">
        <f>'31.Spieltag'!AI9</f>
        <v>1193</v>
      </c>
      <c r="AI9" s="22">
        <f>'2.Spieltag '!AJ9</f>
        <v>15</v>
      </c>
      <c r="AJ9" s="23">
        <f t="shared" si="10"/>
        <v>11</v>
      </c>
      <c r="AK9" s="24">
        <f t="shared" si="11"/>
        <v>12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5</v>
      </c>
      <c r="B10" s="20" t="str">
        <f>'1.Spieltag'!B10</f>
        <v>atschi91</v>
      </c>
      <c r="C10" s="17"/>
      <c r="D10" s="18"/>
      <c r="E10" s="19">
        <f t="shared" si="12"/>
        <v>0</v>
      </c>
      <c r="F10" s="17"/>
      <c r="G10" s="18"/>
      <c r="H10" s="19">
        <f t="shared" si="1"/>
        <v>0</v>
      </c>
      <c r="I10" s="17"/>
      <c r="J10" s="18"/>
      <c r="K10" s="19">
        <f t="shared" si="2"/>
        <v>0</v>
      </c>
      <c r="L10" s="17"/>
      <c r="M10" s="18"/>
      <c r="N10" s="19">
        <f t="shared" si="3"/>
        <v>0</v>
      </c>
      <c r="O10" s="17"/>
      <c r="P10" s="18"/>
      <c r="Q10" s="19">
        <f t="shared" si="4"/>
        <v>0</v>
      </c>
      <c r="R10" s="17"/>
      <c r="S10" s="18"/>
      <c r="T10" s="19">
        <f t="shared" si="5"/>
        <v>0</v>
      </c>
      <c r="U10" s="17"/>
      <c r="V10" s="18"/>
      <c r="W10" s="19">
        <f t="shared" si="6"/>
        <v>0</v>
      </c>
      <c r="X10" s="17"/>
      <c r="Y10" s="18"/>
      <c r="Z10" s="19">
        <f t="shared" si="7"/>
        <v>0</v>
      </c>
      <c r="AA10" s="17"/>
      <c r="AB10" s="18"/>
      <c r="AC10" s="19">
        <f t="shared" si="8"/>
        <v>0</v>
      </c>
      <c r="AD10" s="27"/>
      <c r="AE10" s="25"/>
      <c r="AF10" s="19"/>
      <c r="AG10" s="20">
        <f t="shared" si="9"/>
        <v>0</v>
      </c>
      <c r="AH10" s="21">
        <f>'31.Spieltag'!AI10</f>
        <v>1192</v>
      </c>
      <c r="AI10" s="22">
        <f>'2.Spieltag '!AJ10</f>
        <v>6</v>
      </c>
      <c r="AJ10" s="23">
        <f t="shared" si="10"/>
        <v>21</v>
      </c>
      <c r="AK10" s="24">
        <f t="shared" si="11"/>
        <v>5</v>
      </c>
      <c r="AL10" s="1"/>
    </row>
    <row r="11" spans="1:41" ht="24.95" customHeight="1" thickBot="1" x14ac:dyDescent="0.25">
      <c r="A11" s="28">
        <f t="shared" si="0"/>
        <v>9</v>
      </c>
      <c r="B11" s="87" t="str">
        <f>'1.Spieltag'!B11</f>
        <v>CathaHaupt1904</v>
      </c>
      <c r="C11" s="17"/>
      <c r="D11" s="18"/>
      <c r="E11" s="19">
        <f t="shared" si="12"/>
        <v>0</v>
      </c>
      <c r="F11" s="17"/>
      <c r="G11" s="18"/>
      <c r="H11" s="19">
        <f t="shared" si="1"/>
        <v>0</v>
      </c>
      <c r="I11" s="17"/>
      <c r="J11" s="18"/>
      <c r="K11" s="19">
        <f t="shared" si="2"/>
        <v>0</v>
      </c>
      <c r="L11" s="17"/>
      <c r="M11" s="18"/>
      <c r="N11" s="19">
        <f t="shared" si="3"/>
        <v>0</v>
      </c>
      <c r="O11" s="17"/>
      <c r="P11" s="18"/>
      <c r="Q11" s="19">
        <f t="shared" si="4"/>
        <v>0</v>
      </c>
      <c r="R11" s="17"/>
      <c r="S11" s="18"/>
      <c r="T11" s="19">
        <f t="shared" si="5"/>
        <v>0</v>
      </c>
      <c r="U11" s="17"/>
      <c r="V11" s="18"/>
      <c r="W11" s="19">
        <f t="shared" si="6"/>
        <v>0</v>
      </c>
      <c r="X11" s="17"/>
      <c r="Y11" s="18"/>
      <c r="Z11" s="19">
        <f t="shared" si="7"/>
        <v>0</v>
      </c>
      <c r="AA11" s="17"/>
      <c r="AB11" s="18"/>
      <c r="AC11" s="19">
        <f t="shared" si="8"/>
        <v>0</v>
      </c>
      <c r="AD11" s="26"/>
      <c r="AE11" s="25"/>
      <c r="AF11" s="19"/>
      <c r="AG11" s="20">
        <f t="shared" si="9"/>
        <v>0</v>
      </c>
      <c r="AH11" s="21">
        <f>'31.Spieltag'!AI11</f>
        <v>1192</v>
      </c>
      <c r="AI11" s="22">
        <f>'2.Spieltag '!AJ11</f>
        <v>12</v>
      </c>
      <c r="AJ11" s="23">
        <f t="shared" si="10"/>
        <v>13</v>
      </c>
      <c r="AK11" s="24">
        <f t="shared" si="11"/>
        <v>9</v>
      </c>
      <c r="AL11" s="1"/>
    </row>
    <row r="12" spans="1:41" ht="24.95" customHeight="1" thickBot="1" x14ac:dyDescent="0.25">
      <c r="A12" s="28">
        <f t="shared" si="0"/>
        <v>14</v>
      </c>
      <c r="B12" s="20" t="str">
        <f>'1.Spieltag'!B12</f>
        <v>Dickmeis04</v>
      </c>
      <c r="C12" s="17"/>
      <c r="D12" s="18"/>
      <c r="E12" s="19">
        <f t="shared" si="12"/>
        <v>0</v>
      </c>
      <c r="F12" s="17"/>
      <c r="G12" s="18"/>
      <c r="H12" s="19">
        <f t="shared" si="1"/>
        <v>0</v>
      </c>
      <c r="I12" s="17"/>
      <c r="J12" s="18"/>
      <c r="K12" s="19">
        <f t="shared" si="2"/>
        <v>0</v>
      </c>
      <c r="L12" s="17"/>
      <c r="M12" s="18"/>
      <c r="N12" s="19">
        <f t="shared" si="3"/>
        <v>0</v>
      </c>
      <c r="O12" s="17"/>
      <c r="P12" s="18"/>
      <c r="Q12" s="19">
        <f t="shared" si="4"/>
        <v>0</v>
      </c>
      <c r="R12" s="17"/>
      <c r="S12" s="18"/>
      <c r="T12" s="19">
        <f t="shared" si="5"/>
        <v>0</v>
      </c>
      <c r="U12" s="17"/>
      <c r="V12" s="18"/>
      <c r="W12" s="19">
        <f t="shared" si="6"/>
        <v>0</v>
      </c>
      <c r="X12" s="17"/>
      <c r="Y12" s="18"/>
      <c r="Z12" s="19">
        <f t="shared" si="7"/>
        <v>0</v>
      </c>
      <c r="AA12" s="17"/>
      <c r="AB12" s="18"/>
      <c r="AC12" s="19">
        <f t="shared" si="8"/>
        <v>0</v>
      </c>
      <c r="AD12" s="27"/>
      <c r="AE12" s="25"/>
      <c r="AF12" s="19"/>
      <c r="AG12" s="20">
        <f t="shared" si="9"/>
        <v>0</v>
      </c>
      <c r="AH12" s="21">
        <f>'31.Spieltag'!AI12</f>
        <v>1191</v>
      </c>
      <c r="AI12" s="22">
        <f>'2.Spieltag '!AJ12</f>
        <v>17</v>
      </c>
      <c r="AJ12" s="23">
        <f t="shared" si="10"/>
        <v>10</v>
      </c>
      <c r="AK12" s="24">
        <f t="shared" si="11"/>
        <v>14</v>
      </c>
      <c r="AL12" s="1"/>
    </row>
    <row r="13" spans="1:41" ht="24.95" customHeight="1" thickBot="1" x14ac:dyDescent="0.25">
      <c r="A13" s="28">
        <f t="shared" si="0"/>
        <v>15</v>
      </c>
      <c r="B13" s="20" t="str">
        <f>'1.Spieltag'!B13</f>
        <v>fabian1904</v>
      </c>
      <c r="C13" s="17"/>
      <c r="D13" s="18"/>
      <c r="E13" s="19">
        <f t="shared" si="12"/>
        <v>0</v>
      </c>
      <c r="F13" s="17"/>
      <c r="G13" s="18"/>
      <c r="H13" s="19">
        <f t="shared" si="1"/>
        <v>0</v>
      </c>
      <c r="I13" s="17"/>
      <c r="J13" s="18"/>
      <c r="K13" s="19">
        <f t="shared" si="2"/>
        <v>0</v>
      </c>
      <c r="L13" s="17"/>
      <c r="M13" s="18"/>
      <c r="N13" s="19">
        <f t="shared" si="3"/>
        <v>0</v>
      </c>
      <c r="O13" s="17"/>
      <c r="P13" s="18"/>
      <c r="Q13" s="19">
        <f t="shared" si="4"/>
        <v>0</v>
      </c>
      <c r="R13" s="17"/>
      <c r="S13" s="18"/>
      <c r="T13" s="19">
        <f t="shared" si="5"/>
        <v>0</v>
      </c>
      <c r="U13" s="17"/>
      <c r="V13" s="18"/>
      <c r="W13" s="19">
        <f t="shared" si="6"/>
        <v>0</v>
      </c>
      <c r="X13" s="17"/>
      <c r="Y13" s="18"/>
      <c r="Z13" s="19">
        <f t="shared" si="7"/>
        <v>0</v>
      </c>
      <c r="AA13" s="17"/>
      <c r="AB13" s="18"/>
      <c r="AC13" s="19">
        <f t="shared" si="8"/>
        <v>0</v>
      </c>
      <c r="AD13" s="27"/>
      <c r="AE13" s="25"/>
      <c r="AF13" s="19"/>
      <c r="AG13" s="20">
        <f t="shared" si="9"/>
        <v>0</v>
      </c>
      <c r="AH13" s="21">
        <f>'31.Spieltag'!AI13</f>
        <v>1191</v>
      </c>
      <c r="AI13" s="22">
        <f>'2.Spieltag '!AJ13</f>
        <v>18</v>
      </c>
      <c r="AJ13" s="23">
        <f t="shared" si="10"/>
        <v>8</v>
      </c>
      <c r="AK13" s="24">
        <f t="shared" si="11"/>
        <v>15</v>
      </c>
      <c r="AL13" s="1"/>
    </row>
    <row r="14" spans="1:41" ht="24.95" customHeight="1" thickBot="1" x14ac:dyDescent="0.25">
      <c r="A14" s="28">
        <f t="shared" si="0"/>
        <v>9</v>
      </c>
      <c r="B14" s="20" t="str">
        <f>'1.Spieltag'!B14</f>
        <v>FlorianS04</v>
      </c>
      <c r="C14" s="17"/>
      <c r="D14" s="18"/>
      <c r="E14" s="19">
        <f t="shared" si="12"/>
        <v>0</v>
      </c>
      <c r="F14" s="17"/>
      <c r="G14" s="18"/>
      <c r="H14" s="19">
        <f t="shared" si="1"/>
        <v>0</v>
      </c>
      <c r="I14" s="17"/>
      <c r="J14" s="18"/>
      <c r="K14" s="19">
        <f t="shared" si="2"/>
        <v>0</v>
      </c>
      <c r="L14" s="17"/>
      <c r="M14" s="18"/>
      <c r="N14" s="19">
        <f t="shared" si="3"/>
        <v>0</v>
      </c>
      <c r="O14" s="17"/>
      <c r="P14" s="18"/>
      <c r="Q14" s="19">
        <f t="shared" si="4"/>
        <v>0</v>
      </c>
      <c r="R14" s="17"/>
      <c r="S14" s="18"/>
      <c r="T14" s="19">
        <f t="shared" si="5"/>
        <v>0</v>
      </c>
      <c r="U14" s="17"/>
      <c r="V14" s="18"/>
      <c r="W14" s="19">
        <f t="shared" si="6"/>
        <v>0</v>
      </c>
      <c r="X14" s="17"/>
      <c r="Y14" s="18"/>
      <c r="Z14" s="19">
        <f t="shared" si="7"/>
        <v>0</v>
      </c>
      <c r="AA14" s="17"/>
      <c r="AB14" s="18"/>
      <c r="AC14" s="19">
        <f t="shared" si="8"/>
        <v>0</v>
      </c>
      <c r="AD14" s="27"/>
      <c r="AE14" s="25"/>
      <c r="AF14" s="19"/>
      <c r="AG14" s="20">
        <f t="shared" si="9"/>
        <v>0</v>
      </c>
      <c r="AH14" s="21">
        <f>'31.Spieltag'!AI14</f>
        <v>1189</v>
      </c>
      <c r="AI14" s="22">
        <f>'2.Spieltag '!AJ14</f>
        <v>12</v>
      </c>
      <c r="AJ14" s="23">
        <f t="shared" si="10"/>
        <v>13</v>
      </c>
      <c r="AK14" s="24">
        <f t="shared" si="11"/>
        <v>9</v>
      </c>
      <c r="AL14" s="1"/>
    </row>
    <row r="15" spans="1:41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>
        <f t="shared" si="12"/>
        <v>0</v>
      </c>
      <c r="F15" s="17"/>
      <c r="G15" s="18"/>
      <c r="H15" s="19">
        <f t="shared" si="1"/>
        <v>0</v>
      </c>
      <c r="I15" s="17"/>
      <c r="J15" s="18"/>
      <c r="K15" s="19">
        <f t="shared" si="2"/>
        <v>0</v>
      </c>
      <c r="L15" s="17"/>
      <c r="M15" s="18"/>
      <c r="N15" s="19">
        <f t="shared" si="3"/>
        <v>0</v>
      </c>
      <c r="O15" s="17"/>
      <c r="P15" s="18"/>
      <c r="Q15" s="19">
        <f t="shared" si="4"/>
        <v>0</v>
      </c>
      <c r="R15" s="17"/>
      <c r="S15" s="18"/>
      <c r="T15" s="19">
        <f t="shared" si="5"/>
        <v>0</v>
      </c>
      <c r="U15" s="17"/>
      <c r="V15" s="18"/>
      <c r="W15" s="19">
        <f t="shared" si="6"/>
        <v>0</v>
      </c>
      <c r="X15" s="17"/>
      <c r="Y15" s="18"/>
      <c r="Z15" s="19">
        <f t="shared" si="7"/>
        <v>0</v>
      </c>
      <c r="AA15" s="17"/>
      <c r="AB15" s="18"/>
      <c r="AC15" s="19">
        <f t="shared" si="8"/>
        <v>0</v>
      </c>
      <c r="AD15" s="27"/>
      <c r="AE15" s="25"/>
      <c r="AF15" s="19"/>
      <c r="AG15" s="20">
        <f t="shared" si="9"/>
        <v>0</v>
      </c>
      <c r="AH15" s="21">
        <f>'31.Spieltag'!AI15</f>
        <v>1186</v>
      </c>
      <c r="AI15" s="22">
        <f>'2.Spieltag '!AJ15</f>
        <v>1</v>
      </c>
      <c r="AJ15" s="23">
        <f t="shared" si="10"/>
        <v>26</v>
      </c>
      <c r="AK15" s="24">
        <f t="shared" si="11"/>
        <v>1</v>
      </c>
      <c r="AL15" s="1"/>
    </row>
    <row r="16" spans="1:41" ht="24.95" customHeight="1" thickBot="1" x14ac:dyDescent="0.25">
      <c r="A16" s="28">
        <f t="shared" si="0"/>
        <v>12</v>
      </c>
      <c r="B16" s="20" t="str">
        <f>'1.Spieltag'!B16</f>
        <v>Jean-Pierre</v>
      </c>
      <c r="C16" s="17"/>
      <c r="D16" s="18"/>
      <c r="E16" s="19">
        <f t="shared" si="12"/>
        <v>0</v>
      </c>
      <c r="F16" s="17"/>
      <c r="G16" s="18"/>
      <c r="H16" s="19">
        <f t="shared" si="1"/>
        <v>0</v>
      </c>
      <c r="I16" s="17"/>
      <c r="J16" s="18"/>
      <c r="K16" s="19">
        <f t="shared" si="2"/>
        <v>0</v>
      </c>
      <c r="L16" s="17"/>
      <c r="M16" s="18"/>
      <c r="N16" s="19">
        <f t="shared" si="3"/>
        <v>0</v>
      </c>
      <c r="O16" s="17"/>
      <c r="P16" s="18"/>
      <c r="Q16" s="19">
        <f t="shared" si="4"/>
        <v>0</v>
      </c>
      <c r="R16" s="17"/>
      <c r="S16" s="18"/>
      <c r="T16" s="19">
        <f t="shared" si="5"/>
        <v>0</v>
      </c>
      <c r="U16" s="17"/>
      <c r="V16" s="18"/>
      <c r="W16" s="19">
        <f t="shared" si="6"/>
        <v>0</v>
      </c>
      <c r="X16" s="17"/>
      <c r="Y16" s="18"/>
      <c r="Z16" s="19">
        <f t="shared" si="7"/>
        <v>0</v>
      </c>
      <c r="AA16" s="17"/>
      <c r="AB16" s="18"/>
      <c r="AC16" s="19">
        <f t="shared" si="8"/>
        <v>0</v>
      </c>
      <c r="AD16" s="27"/>
      <c r="AE16" s="25"/>
      <c r="AF16" s="19"/>
      <c r="AG16" s="20">
        <f t="shared" si="9"/>
        <v>0</v>
      </c>
      <c r="AH16" s="21">
        <f>'31.Spieltag'!AI16</f>
        <v>1186</v>
      </c>
      <c r="AI16" s="22">
        <f>'2.Spieltag '!AJ16</f>
        <v>15</v>
      </c>
      <c r="AJ16" s="23">
        <f t="shared" si="10"/>
        <v>11</v>
      </c>
      <c r="AK16" s="24">
        <f t="shared" si="11"/>
        <v>12</v>
      </c>
      <c r="AL16" s="1"/>
    </row>
    <row r="17" spans="1:38" ht="24.95" customHeight="1" thickBot="1" x14ac:dyDescent="0.25">
      <c r="A17" s="28">
        <f t="shared" si="0"/>
        <v>19</v>
      </c>
      <c r="B17" s="20" t="str">
        <f>'1.Spieltag'!B17</f>
        <v>jupp04</v>
      </c>
      <c r="C17" s="17"/>
      <c r="D17" s="18"/>
      <c r="E17" s="19">
        <f t="shared" si="12"/>
        <v>0</v>
      </c>
      <c r="F17" s="17"/>
      <c r="G17" s="18"/>
      <c r="H17" s="19">
        <f t="shared" si="1"/>
        <v>0</v>
      </c>
      <c r="I17" s="17"/>
      <c r="J17" s="18"/>
      <c r="K17" s="19">
        <f t="shared" si="2"/>
        <v>0</v>
      </c>
      <c r="L17" s="17"/>
      <c r="M17" s="18"/>
      <c r="N17" s="19">
        <f t="shared" si="3"/>
        <v>0</v>
      </c>
      <c r="O17" s="17"/>
      <c r="P17" s="18"/>
      <c r="Q17" s="19">
        <f t="shared" si="4"/>
        <v>0</v>
      </c>
      <c r="R17" s="17"/>
      <c r="S17" s="18"/>
      <c r="T17" s="19">
        <f t="shared" si="5"/>
        <v>0</v>
      </c>
      <c r="U17" s="17"/>
      <c r="V17" s="18"/>
      <c r="W17" s="19">
        <f t="shared" si="6"/>
        <v>0</v>
      </c>
      <c r="X17" s="17"/>
      <c r="Y17" s="18"/>
      <c r="Z17" s="19">
        <f t="shared" si="7"/>
        <v>0</v>
      </c>
      <c r="AA17" s="17"/>
      <c r="AB17" s="18"/>
      <c r="AC17" s="19">
        <f t="shared" si="8"/>
        <v>0</v>
      </c>
      <c r="AD17" s="27"/>
      <c r="AE17" s="25"/>
      <c r="AF17" s="19"/>
      <c r="AG17" s="20">
        <f t="shared" si="9"/>
        <v>0</v>
      </c>
      <c r="AH17" s="21">
        <f>'31.Spieltag'!AI17</f>
        <v>1182</v>
      </c>
      <c r="AI17" s="22">
        <f>'2.Spieltag '!AJ17</f>
        <v>26</v>
      </c>
      <c r="AJ17" s="23">
        <f t="shared" si="10"/>
        <v>1</v>
      </c>
      <c r="AK17" s="24">
        <f t="shared" si="11"/>
        <v>19</v>
      </c>
      <c r="AL17" s="1"/>
    </row>
    <row r="18" spans="1:38" ht="24.95" customHeight="1" thickBot="1" x14ac:dyDescent="0.25">
      <c r="A18" s="28">
        <f t="shared" si="0"/>
        <v>8</v>
      </c>
      <c r="B18" s="20" t="str">
        <f>'1.Spieltag'!B18</f>
        <v>Justin_Ignr</v>
      </c>
      <c r="C18" s="17"/>
      <c r="D18" s="18"/>
      <c r="E18" s="19">
        <f t="shared" si="12"/>
        <v>0</v>
      </c>
      <c r="F18" s="17"/>
      <c r="G18" s="18"/>
      <c r="H18" s="19">
        <f t="shared" si="1"/>
        <v>0</v>
      </c>
      <c r="I18" s="17"/>
      <c r="J18" s="18"/>
      <c r="K18" s="19">
        <f t="shared" si="2"/>
        <v>0</v>
      </c>
      <c r="L18" s="17"/>
      <c r="M18" s="18"/>
      <c r="N18" s="19">
        <f t="shared" si="3"/>
        <v>0</v>
      </c>
      <c r="O18" s="17"/>
      <c r="P18" s="18"/>
      <c r="Q18" s="19">
        <f t="shared" si="4"/>
        <v>0</v>
      </c>
      <c r="R18" s="17"/>
      <c r="S18" s="18"/>
      <c r="T18" s="19">
        <f t="shared" si="5"/>
        <v>0</v>
      </c>
      <c r="U18" s="17"/>
      <c r="V18" s="18"/>
      <c r="W18" s="19">
        <f t="shared" si="6"/>
        <v>0</v>
      </c>
      <c r="X18" s="17"/>
      <c r="Y18" s="18"/>
      <c r="Z18" s="19">
        <f t="shared" si="7"/>
        <v>0</v>
      </c>
      <c r="AA18" s="17"/>
      <c r="AB18" s="18"/>
      <c r="AC18" s="19">
        <f t="shared" si="8"/>
        <v>0</v>
      </c>
      <c r="AD18" s="27"/>
      <c r="AE18" s="25"/>
      <c r="AF18" s="19"/>
      <c r="AG18" s="20">
        <f t="shared" si="9"/>
        <v>0</v>
      </c>
      <c r="AH18" s="21">
        <f>'31.Spieltag'!AI18</f>
        <v>1181</v>
      </c>
      <c r="AI18" s="22">
        <f>'2.Spieltag '!AJ18</f>
        <v>10</v>
      </c>
      <c r="AJ18" s="23">
        <f t="shared" si="10"/>
        <v>16</v>
      </c>
      <c r="AK18" s="24">
        <f t="shared" si="11"/>
        <v>8</v>
      </c>
      <c r="AL18" s="1"/>
    </row>
    <row r="19" spans="1:38" ht="24.95" customHeight="1" thickBot="1" x14ac:dyDescent="0.25">
      <c r="A19" s="28">
        <f t="shared" ref="A19:A26" si="13">AK19</f>
        <v>9</v>
      </c>
      <c r="B19" s="20" t="str">
        <f>'1.Spieltag'!B19</f>
        <v>Kiki</v>
      </c>
      <c r="C19" s="17"/>
      <c r="D19" s="18"/>
      <c r="E19" s="19">
        <f t="shared" si="12"/>
        <v>0</v>
      </c>
      <c r="F19" s="17"/>
      <c r="G19" s="18"/>
      <c r="H19" s="19">
        <f t="shared" si="1"/>
        <v>0</v>
      </c>
      <c r="I19" s="17"/>
      <c r="J19" s="18"/>
      <c r="K19" s="19">
        <f t="shared" si="2"/>
        <v>0</v>
      </c>
      <c r="L19" s="17"/>
      <c r="M19" s="18"/>
      <c r="N19" s="19">
        <f t="shared" si="3"/>
        <v>0</v>
      </c>
      <c r="O19" s="17"/>
      <c r="P19" s="18"/>
      <c r="Q19" s="19">
        <f t="shared" si="4"/>
        <v>0</v>
      </c>
      <c r="R19" s="17"/>
      <c r="S19" s="18"/>
      <c r="T19" s="19">
        <f t="shared" si="5"/>
        <v>0</v>
      </c>
      <c r="U19" s="17"/>
      <c r="V19" s="18"/>
      <c r="W19" s="19">
        <f t="shared" si="6"/>
        <v>0</v>
      </c>
      <c r="X19" s="17"/>
      <c r="Y19" s="18"/>
      <c r="Z19" s="19">
        <f t="shared" si="7"/>
        <v>0</v>
      </c>
      <c r="AA19" s="17"/>
      <c r="AB19" s="18"/>
      <c r="AC19" s="19">
        <f t="shared" si="8"/>
        <v>0</v>
      </c>
      <c r="AD19" s="27"/>
      <c r="AE19" s="25"/>
      <c r="AF19" s="19"/>
      <c r="AG19" s="20">
        <f t="shared" ref="AG19:AG23" si="14">E19+H19+K19+N19+Q19+T19+W19+Z19+AC19+AF19</f>
        <v>0</v>
      </c>
      <c r="AH19" s="21">
        <f>'31.Spieltag'!AI19</f>
        <v>1176</v>
      </c>
      <c r="AI19" s="22">
        <f>'2.Spieltag '!AJ19</f>
        <v>12</v>
      </c>
      <c r="AJ19" s="23">
        <f t="shared" si="10"/>
        <v>13</v>
      </c>
      <c r="AK19" s="24">
        <f t="shared" si="11"/>
        <v>9</v>
      </c>
      <c r="AL19" s="1"/>
    </row>
    <row r="20" spans="1:38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>
        <f t="shared" si="12"/>
        <v>0</v>
      </c>
      <c r="F20" s="17"/>
      <c r="G20" s="18"/>
      <c r="H20" s="19">
        <f t="shared" si="1"/>
        <v>0</v>
      </c>
      <c r="I20" s="17"/>
      <c r="J20" s="18"/>
      <c r="K20" s="19">
        <f t="shared" si="2"/>
        <v>0</v>
      </c>
      <c r="L20" s="17"/>
      <c r="M20" s="18"/>
      <c r="N20" s="19">
        <f t="shared" si="3"/>
        <v>0</v>
      </c>
      <c r="O20" s="17"/>
      <c r="P20" s="18"/>
      <c r="Q20" s="19">
        <f t="shared" si="4"/>
        <v>0</v>
      </c>
      <c r="R20" s="17"/>
      <c r="S20" s="18"/>
      <c r="T20" s="19">
        <f t="shared" si="5"/>
        <v>0</v>
      </c>
      <c r="U20" s="17"/>
      <c r="V20" s="18"/>
      <c r="W20" s="19">
        <f t="shared" si="6"/>
        <v>0</v>
      </c>
      <c r="X20" s="17"/>
      <c r="Y20" s="18"/>
      <c r="Z20" s="19">
        <f t="shared" si="7"/>
        <v>0</v>
      </c>
      <c r="AA20" s="17"/>
      <c r="AB20" s="18"/>
      <c r="AC20" s="19">
        <f t="shared" si="8"/>
        <v>0</v>
      </c>
      <c r="AD20" s="27"/>
      <c r="AE20" s="25"/>
      <c r="AF20" s="19"/>
      <c r="AG20" s="20">
        <f t="shared" si="14"/>
        <v>0</v>
      </c>
      <c r="AH20" s="21">
        <f>'31.Spieltag'!AI20</f>
        <v>1176</v>
      </c>
      <c r="AI20" s="22">
        <f>'2.Spieltag '!AJ20</f>
        <v>3</v>
      </c>
      <c r="AJ20" s="23">
        <f t="shared" si="10"/>
        <v>23</v>
      </c>
      <c r="AK20" s="24">
        <f t="shared" si="11"/>
        <v>3</v>
      </c>
      <c r="AL20" s="1"/>
    </row>
    <row r="21" spans="1:38" ht="24.95" customHeight="1" thickBot="1" x14ac:dyDescent="0.25">
      <c r="A21" s="28">
        <f t="shared" si="13"/>
        <v>15</v>
      </c>
      <c r="B21" s="20" t="str">
        <f>'1.Spieltag'!B21</f>
        <v>Master1</v>
      </c>
      <c r="C21" s="17"/>
      <c r="D21" s="18"/>
      <c r="E21" s="19">
        <f t="shared" si="12"/>
        <v>0</v>
      </c>
      <c r="F21" s="17"/>
      <c r="G21" s="18"/>
      <c r="H21" s="19">
        <f t="shared" si="1"/>
        <v>0</v>
      </c>
      <c r="I21" s="17"/>
      <c r="J21" s="18"/>
      <c r="K21" s="19">
        <f t="shared" si="2"/>
        <v>0</v>
      </c>
      <c r="L21" s="17"/>
      <c r="M21" s="18"/>
      <c r="N21" s="19">
        <f t="shared" si="3"/>
        <v>0</v>
      </c>
      <c r="O21" s="17"/>
      <c r="P21" s="18"/>
      <c r="Q21" s="19">
        <f t="shared" si="4"/>
        <v>0</v>
      </c>
      <c r="R21" s="17"/>
      <c r="S21" s="18"/>
      <c r="T21" s="19">
        <f t="shared" si="5"/>
        <v>0</v>
      </c>
      <c r="U21" s="17"/>
      <c r="V21" s="18"/>
      <c r="W21" s="19">
        <f t="shared" si="6"/>
        <v>0</v>
      </c>
      <c r="X21" s="17"/>
      <c r="Y21" s="18"/>
      <c r="Z21" s="19">
        <f t="shared" si="7"/>
        <v>0</v>
      </c>
      <c r="AA21" s="17"/>
      <c r="AB21" s="18"/>
      <c r="AC21" s="19">
        <f t="shared" si="8"/>
        <v>0</v>
      </c>
      <c r="AD21" s="27"/>
      <c r="AE21" s="25"/>
      <c r="AF21" s="19"/>
      <c r="AG21" s="20">
        <f t="shared" si="14"/>
        <v>0</v>
      </c>
      <c r="AH21" s="21">
        <f>'31.Spieltag'!AI21</f>
        <v>1174</v>
      </c>
      <c r="AI21" s="22">
        <f>'2.Spieltag '!AJ21</f>
        <v>18</v>
      </c>
      <c r="AJ21" s="23">
        <f t="shared" si="10"/>
        <v>8</v>
      </c>
      <c r="AK21" s="24">
        <f t="shared" si="11"/>
        <v>15</v>
      </c>
      <c r="AL21" s="1"/>
    </row>
    <row r="22" spans="1:38" ht="24.95" customHeight="1" thickBot="1" x14ac:dyDescent="0.25">
      <c r="A22" s="28">
        <f t="shared" si="13"/>
        <v>17</v>
      </c>
      <c r="B22" s="20" t="str">
        <f>'1.Spieltag'!B22</f>
        <v>Mike04</v>
      </c>
      <c r="C22" s="17"/>
      <c r="D22" s="18"/>
      <c r="E22" s="19">
        <f t="shared" si="12"/>
        <v>0</v>
      </c>
      <c r="F22" s="17"/>
      <c r="G22" s="18"/>
      <c r="H22" s="19">
        <f t="shared" si="1"/>
        <v>0</v>
      </c>
      <c r="I22" s="17"/>
      <c r="J22" s="18"/>
      <c r="K22" s="19">
        <f t="shared" si="2"/>
        <v>0</v>
      </c>
      <c r="L22" s="17"/>
      <c r="M22" s="18"/>
      <c r="N22" s="19">
        <f t="shared" si="3"/>
        <v>0</v>
      </c>
      <c r="O22" s="17"/>
      <c r="P22" s="18"/>
      <c r="Q22" s="19">
        <f t="shared" si="4"/>
        <v>0</v>
      </c>
      <c r="R22" s="17"/>
      <c r="S22" s="18"/>
      <c r="T22" s="19">
        <f t="shared" si="5"/>
        <v>0</v>
      </c>
      <c r="U22" s="17"/>
      <c r="V22" s="18"/>
      <c r="W22" s="19">
        <f t="shared" si="6"/>
        <v>0</v>
      </c>
      <c r="X22" s="17"/>
      <c r="Y22" s="18"/>
      <c r="Z22" s="19">
        <f t="shared" si="7"/>
        <v>0</v>
      </c>
      <c r="AA22" s="17"/>
      <c r="AB22" s="18"/>
      <c r="AC22" s="19">
        <f t="shared" si="8"/>
        <v>0</v>
      </c>
      <c r="AD22" s="27"/>
      <c r="AE22" s="25"/>
      <c r="AF22" s="19"/>
      <c r="AG22" s="20">
        <f t="shared" si="14"/>
        <v>0</v>
      </c>
      <c r="AH22" s="21">
        <f>'31.Spieltag'!AI22</f>
        <v>1171</v>
      </c>
      <c r="AI22" s="22">
        <f>'2.Spieltag '!AJ22</f>
        <v>20</v>
      </c>
      <c r="AJ22" s="23">
        <f t="shared" si="10"/>
        <v>6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13"/>
        <v>18</v>
      </c>
      <c r="B23" s="20" t="str">
        <f>'1.Spieltag'!B23</f>
        <v>Nico1904</v>
      </c>
      <c r="C23" s="17"/>
      <c r="D23" s="18"/>
      <c r="E23" s="19">
        <f t="shared" si="12"/>
        <v>0</v>
      </c>
      <c r="F23" s="17"/>
      <c r="G23" s="18"/>
      <c r="H23" s="19">
        <f t="shared" si="1"/>
        <v>0</v>
      </c>
      <c r="I23" s="17"/>
      <c r="J23" s="18"/>
      <c r="K23" s="19">
        <f t="shared" si="2"/>
        <v>0</v>
      </c>
      <c r="L23" s="17"/>
      <c r="M23" s="18"/>
      <c r="N23" s="19">
        <f t="shared" si="3"/>
        <v>0</v>
      </c>
      <c r="O23" s="17"/>
      <c r="P23" s="18"/>
      <c r="Q23" s="19">
        <f t="shared" si="4"/>
        <v>0</v>
      </c>
      <c r="R23" s="17"/>
      <c r="S23" s="18"/>
      <c r="T23" s="19">
        <f t="shared" si="5"/>
        <v>0</v>
      </c>
      <c r="U23" s="17"/>
      <c r="V23" s="18"/>
      <c r="W23" s="19">
        <f t="shared" si="6"/>
        <v>0</v>
      </c>
      <c r="X23" s="17"/>
      <c r="Y23" s="18"/>
      <c r="Z23" s="19">
        <f t="shared" si="7"/>
        <v>0</v>
      </c>
      <c r="AA23" s="17"/>
      <c r="AB23" s="18"/>
      <c r="AC23" s="19">
        <f t="shared" si="8"/>
        <v>0</v>
      </c>
      <c r="AD23" s="27"/>
      <c r="AE23" s="25"/>
      <c r="AF23" s="19"/>
      <c r="AG23" s="20">
        <f t="shared" si="14"/>
        <v>0</v>
      </c>
      <c r="AH23" s="21">
        <f>'31.Spieltag'!AI23</f>
        <v>1170</v>
      </c>
      <c r="AI23" s="22">
        <f>'2.Spieltag '!AJ23</f>
        <v>25</v>
      </c>
      <c r="AJ23" s="23">
        <f t="shared" si="10"/>
        <v>2</v>
      </c>
      <c r="AK23" s="24">
        <f t="shared" si="11"/>
        <v>18</v>
      </c>
      <c r="AL23" s="1"/>
    </row>
    <row r="24" spans="1:38" ht="24.95" customHeight="1" thickBot="1" x14ac:dyDescent="0.25">
      <c r="A24" s="28">
        <f t="shared" si="13"/>
        <v>4</v>
      </c>
      <c r="B24" s="20" t="str">
        <f>'1.Spieltag'!B24</f>
        <v>Reinhold</v>
      </c>
      <c r="C24" s="17"/>
      <c r="D24" s="18"/>
      <c r="E24" s="19">
        <f t="shared" si="12"/>
        <v>0</v>
      </c>
      <c r="F24" s="17"/>
      <c r="G24" s="18"/>
      <c r="H24" s="19">
        <f t="shared" si="1"/>
        <v>0</v>
      </c>
      <c r="I24" s="17"/>
      <c r="J24" s="18"/>
      <c r="K24" s="19">
        <f t="shared" si="2"/>
        <v>0</v>
      </c>
      <c r="L24" s="17"/>
      <c r="M24" s="18"/>
      <c r="N24" s="19">
        <f t="shared" si="3"/>
        <v>0</v>
      </c>
      <c r="O24" s="17"/>
      <c r="P24" s="18"/>
      <c r="Q24" s="19">
        <f t="shared" si="4"/>
        <v>0</v>
      </c>
      <c r="R24" s="17"/>
      <c r="S24" s="18"/>
      <c r="T24" s="19">
        <f t="shared" si="5"/>
        <v>0</v>
      </c>
      <c r="U24" s="17"/>
      <c r="V24" s="18"/>
      <c r="W24" s="19">
        <f t="shared" si="6"/>
        <v>0</v>
      </c>
      <c r="X24" s="17"/>
      <c r="Y24" s="18"/>
      <c r="Z24" s="19">
        <f t="shared" si="7"/>
        <v>0</v>
      </c>
      <c r="AA24" s="17"/>
      <c r="AB24" s="18"/>
      <c r="AC24" s="19">
        <f t="shared" si="8"/>
        <v>0</v>
      </c>
      <c r="AD24" s="27"/>
      <c r="AE24" s="25"/>
      <c r="AF24" s="19"/>
      <c r="AG24" s="20">
        <f t="shared" ref="AG24:AG26" si="15">E24+H24+K24+N24+Q24+T24+W24+Z24+AC24+AF24</f>
        <v>0</v>
      </c>
      <c r="AH24" s="21">
        <f>'31.Spieltag'!AI24</f>
        <v>1170</v>
      </c>
      <c r="AI24" s="22">
        <f>'2.Spieltag '!AJ24</f>
        <v>5</v>
      </c>
      <c r="AJ24" s="23">
        <f t="shared" si="10"/>
        <v>22</v>
      </c>
      <c r="AK24" s="24">
        <f t="shared" si="11"/>
        <v>4</v>
      </c>
      <c r="AL24" s="1"/>
    </row>
    <row r="25" spans="1:38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>
        <f t="shared" si="12"/>
        <v>0</v>
      </c>
      <c r="F25" s="17"/>
      <c r="G25" s="18"/>
      <c r="H25" s="19">
        <f t="shared" si="1"/>
        <v>0</v>
      </c>
      <c r="I25" s="17"/>
      <c r="J25" s="18"/>
      <c r="K25" s="19">
        <f t="shared" si="2"/>
        <v>0</v>
      </c>
      <c r="L25" s="17"/>
      <c r="M25" s="18"/>
      <c r="N25" s="19">
        <f t="shared" si="3"/>
        <v>0</v>
      </c>
      <c r="O25" s="17"/>
      <c r="P25" s="18"/>
      <c r="Q25" s="19">
        <f t="shared" si="4"/>
        <v>0</v>
      </c>
      <c r="R25" s="17"/>
      <c r="S25" s="18"/>
      <c r="T25" s="19">
        <f t="shared" si="5"/>
        <v>0</v>
      </c>
      <c r="U25" s="17"/>
      <c r="V25" s="18"/>
      <c r="W25" s="19">
        <f t="shared" si="6"/>
        <v>0</v>
      </c>
      <c r="X25" s="17"/>
      <c r="Y25" s="18"/>
      <c r="Z25" s="19">
        <f t="shared" si="7"/>
        <v>0</v>
      </c>
      <c r="AA25" s="17"/>
      <c r="AB25" s="18"/>
      <c r="AC25" s="19">
        <f t="shared" si="8"/>
        <v>0</v>
      </c>
      <c r="AD25" s="27"/>
      <c r="AE25" s="25"/>
      <c r="AF25" s="19"/>
      <c r="AG25" s="20">
        <f t="shared" si="15"/>
        <v>0</v>
      </c>
      <c r="AH25" s="21">
        <f>'31.Spieltag'!AI25</f>
        <v>1166</v>
      </c>
      <c r="AI25" s="22">
        <f>'2.Spieltag '!AJ25</f>
        <v>2</v>
      </c>
      <c r="AJ25" s="23">
        <f t="shared" si="10"/>
        <v>25</v>
      </c>
      <c r="AK25" s="24">
        <f t="shared" si="11"/>
        <v>2</v>
      </c>
      <c r="AL25" s="1"/>
    </row>
    <row r="26" spans="1:38" ht="28.15" customHeight="1" thickBot="1" x14ac:dyDescent="0.25">
      <c r="A26" s="28">
        <f t="shared" si="13"/>
        <v>6</v>
      </c>
      <c r="B26" s="20" t="str">
        <f>'1.Spieltag'!B26</f>
        <v>Ricardo04</v>
      </c>
      <c r="C26" s="17"/>
      <c r="D26" s="18"/>
      <c r="E26" s="19">
        <f t="shared" si="12"/>
        <v>0</v>
      </c>
      <c r="F26" s="17"/>
      <c r="G26" s="18"/>
      <c r="H26" s="19">
        <f t="shared" si="1"/>
        <v>0</v>
      </c>
      <c r="I26" s="17"/>
      <c r="J26" s="18"/>
      <c r="K26" s="19">
        <f t="shared" si="2"/>
        <v>0</v>
      </c>
      <c r="L26" s="17"/>
      <c r="M26" s="18"/>
      <c r="N26" s="19">
        <f t="shared" si="3"/>
        <v>0</v>
      </c>
      <c r="O26" s="17"/>
      <c r="P26" s="18"/>
      <c r="Q26" s="19">
        <f t="shared" si="4"/>
        <v>0</v>
      </c>
      <c r="R26" s="17"/>
      <c r="S26" s="18"/>
      <c r="T26" s="19">
        <f t="shared" si="5"/>
        <v>0</v>
      </c>
      <c r="U26" s="17"/>
      <c r="V26" s="18"/>
      <c r="W26" s="19">
        <f t="shared" si="6"/>
        <v>0</v>
      </c>
      <c r="X26" s="17"/>
      <c r="Y26" s="18"/>
      <c r="Z26" s="19">
        <f t="shared" si="7"/>
        <v>0</v>
      </c>
      <c r="AA26" s="17"/>
      <c r="AB26" s="18"/>
      <c r="AC26" s="19">
        <f t="shared" si="8"/>
        <v>0</v>
      </c>
      <c r="AD26" s="27"/>
      <c r="AE26" s="25"/>
      <c r="AF26" s="19"/>
      <c r="AG26" s="20">
        <f t="shared" si="15"/>
        <v>0</v>
      </c>
      <c r="AH26" s="21">
        <f>'31.Spieltag'!AI26</f>
        <v>1162</v>
      </c>
      <c r="AI26" s="22">
        <f>'2.Spieltag '!AJ26</f>
        <v>8</v>
      </c>
      <c r="AJ26" s="23">
        <f t="shared" si="10"/>
        <v>18</v>
      </c>
      <c r="AK26" s="24">
        <f t="shared" si="11"/>
        <v>6</v>
      </c>
      <c r="AL26" s="1"/>
    </row>
    <row r="27" spans="1:38" ht="28.15" customHeight="1" thickBot="1" x14ac:dyDescent="0.25">
      <c r="A27" s="28">
        <f t="shared" ref="A27:A33" si="16">AK27</f>
        <v>0</v>
      </c>
      <c r="B27" s="20" t="str">
        <f>'1.Spieltag'!B27</f>
        <v>Schalt04</v>
      </c>
      <c r="C27" s="17"/>
      <c r="D27" s="18"/>
      <c r="E27" s="19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7"/>
      <c r="G27" s="18"/>
      <c r="H27" s="19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7"/>
      <c r="J27" s="18"/>
      <c r="K27" s="19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7"/>
      <c r="M27" s="18"/>
      <c r="N27" s="19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7"/>
      <c r="P27" s="18"/>
      <c r="Q27" s="19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7"/>
      <c r="S27" s="18"/>
      <c r="T27" s="19">
        <f t="shared" ref="T27:T32" si="22">IF(OR(EXACT($R$7,R27)*(EXACT($S$7,S27)))=TRUE,$AN$9,IF(($S$7-$R$7=S27-R27),$AN$8,IF(OR(EXACT($R$7&gt;$S$7,R27&gt;S27)*EXACT($R$7=$S$7,R27=S27)*EXACT($R$7&lt;$S$7,R27&lt;S27)),$AN$7,0)))</f>
        <v>0</v>
      </c>
      <c r="U27" s="17"/>
      <c r="V27" s="18"/>
      <c r="W27" s="19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7"/>
      <c r="Y27" s="18"/>
      <c r="Z27" s="19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7"/>
      <c r="AB27" s="18"/>
      <c r="AC27" s="19">
        <f t="shared" ref="AC27:AC32" si="25">IF(OR(EXACT($AA$7,AA27)*(EXACT($AB$7,AB27)))=TRUE,$AN$9,IF(($AB$7-$AA$7=AB27-AA27),$AN$8,IF(OR(EXACT($AA$7&gt;$AB$7,AA27&gt;AB27)*EXACT($AA$7=$AB$7,AA27=AB27)*EXACT($AA$7&lt;$AB$7,AA27&lt;AB27)),$AN$7,0)))</f>
        <v>0</v>
      </c>
      <c r="AD27" s="27"/>
      <c r="AE27" s="25"/>
      <c r="AF27" s="19"/>
      <c r="AG27" s="20">
        <f t="shared" ref="AG27:AG32" si="26">E27+H27+K27+N27+Q27+T27+W27+Z27+AC27+AF27</f>
        <v>0</v>
      </c>
      <c r="AH27" s="21">
        <f>'31.Spieltag'!AI27</f>
        <v>1158</v>
      </c>
      <c r="AI27" s="22">
        <f>'2.Spieltag '!AJ27</f>
        <v>24</v>
      </c>
      <c r="AJ27" s="23">
        <f t="shared" si="10"/>
        <v>3</v>
      </c>
      <c r="AK27" s="24"/>
      <c r="AL27" s="1"/>
    </row>
    <row r="28" spans="1:38" ht="28.15" customHeight="1" thickBot="1" x14ac:dyDescent="0.25">
      <c r="A28" s="28">
        <f t="shared" si="16"/>
        <v>0</v>
      </c>
      <c r="B28" s="20" t="str">
        <f>'1.Spieltag'!B28</f>
        <v>schmiddi04</v>
      </c>
      <c r="C28" s="17"/>
      <c r="D28" s="18"/>
      <c r="E28" s="19">
        <f t="shared" si="17"/>
        <v>0</v>
      </c>
      <c r="F28" s="17"/>
      <c r="G28" s="18"/>
      <c r="H28" s="19">
        <f t="shared" si="18"/>
        <v>0</v>
      </c>
      <c r="I28" s="17"/>
      <c r="J28" s="18"/>
      <c r="K28" s="19">
        <f t="shared" si="19"/>
        <v>0</v>
      </c>
      <c r="L28" s="17"/>
      <c r="M28" s="18"/>
      <c r="N28" s="19">
        <f t="shared" si="20"/>
        <v>0</v>
      </c>
      <c r="O28" s="17"/>
      <c r="P28" s="18"/>
      <c r="Q28" s="19">
        <f t="shared" si="21"/>
        <v>0</v>
      </c>
      <c r="R28" s="17"/>
      <c r="S28" s="18"/>
      <c r="T28" s="19">
        <f t="shared" si="22"/>
        <v>0</v>
      </c>
      <c r="U28" s="17"/>
      <c r="V28" s="18"/>
      <c r="W28" s="19">
        <f t="shared" si="23"/>
        <v>0</v>
      </c>
      <c r="X28" s="17"/>
      <c r="Y28" s="18"/>
      <c r="Z28" s="19">
        <f t="shared" si="24"/>
        <v>0</v>
      </c>
      <c r="AA28" s="17"/>
      <c r="AB28" s="18"/>
      <c r="AC28" s="19">
        <f t="shared" si="25"/>
        <v>0</v>
      </c>
      <c r="AD28" s="27"/>
      <c r="AE28" s="25"/>
      <c r="AF28" s="19"/>
      <c r="AG28" s="20">
        <f t="shared" si="26"/>
        <v>0</v>
      </c>
      <c r="AH28" s="21">
        <f>'31.Spieltag'!AI28</f>
        <v>1153</v>
      </c>
      <c r="AI28" s="22">
        <f>'2.Spieltag '!AJ28</f>
        <v>10</v>
      </c>
      <c r="AJ28" s="23">
        <f t="shared" si="10"/>
        <v>16</v>
      </c>
      <c r="AK28" s="24"/>
      <c r="AL28" s="1"/>
    </row>
    <row r="29" spans="1:38" ht="28.15" customHeight="1" thickBot="1" x14ac:dyDescent="0.25">
      <c r="A29" s="28">
        <f t="shared" si="16"/>
        <v>0</v>
      </c>
      <c r="B29" s="20" t="str">
        <f>'1.Spieltag'!B29</f>
        <v>shiny</v>
      </c>
      <c r="C29" s="17"/>
      <c r="D29" s="18"/>
      <c r="E29" s="19">
        <f t="shared" si="17"/>
        <v>0</v>
      </c>
      <c r="F29" s="17"/>
      <c r="G29" s="18"/>
      <c r="H29" s="19">
        <f t="shared" si="18"/>
        <v>0</v>
      </c>
      <c r="I29" s="17"/>
      <c r="J29" s="18"/>
      <c r="K29" s="19">
        <f t="shared" si="19"/>
        <v>0</v>
      </c>
      <c r="L29" s="17"/>
      <c r="M29" s="18"/>
      <c r="N29" s="19">
        <f t="shared" si="20"/>
        <v>0</v>
      </c>
      <c r="O29" s="17"/>
      <c r="P29" s="18"/>
      <c r="Q29" s="19">
        <f t="shared" si="21"/>
        <v>0</v>
      </c>
      <c r="R29" s="17"/>
      <c r="S29" s="18"/>
      <c r="T29" s="19">
        <f t="shared" si="22"/>
        <v>0</v>
      </c>
      <c r="U29" s="17"/>
      <c r="V29" s="18"/>
      <c r="W29" s="19">
        <f t="shared" si="23"/>
        <v>0</v>
      </c>
      <c r="X29" s="17"/>
      <c r="Y29" s="18"/>
      <c r="Z29" s="19">
        <f t="shared" si="24"/>
        <v>0</v>
      </c>
      <c r="AA29" s="17"/>
      <c r="AB29" s="18"/>
      <c r="AC29" s="19">
        <f t="shared" si="25"/>
        <v>0</v>
      </c>
      <c r="AD29" s="27"/>
      <c r="AE29" s="25"/>
      <c r="AF29" s="19"/>
      <c r="AG29" s="20">
        <f t="shared" si="26"/>
        <v>0</v>
      </c>
      <c r="AH29" s="21">
        <f>'31.Spieltag'!AI29</f>
        <v>1152</v>
      </c>
      <c r="AI29" s="22">
        <f>'2.Spieltag '!AJ29</f>
        <v>7</v>
      </c>
      <c r="AJ29" s="23">
        <f t="shared" si="10"/>
        <v>20</v>
      </c>
      <c r="AK29" s="24"/>
      <c r="AL29" s="1"/>
    </row>
    <row r="30" spans="1:38" ht="28.15" customHeight="1" thickBot="1" x14ac:dyDescent="0.25">
      <c r="A30" s="28">
        <f t="shared" si="16"/>
        <v>0</v>
      </c>
      <c r="B30" s="20" t="str">
        <f>'1.Spieltag'!B30</f>
        <v>Silfa04</v>
      </c>
      <c r="C30" s="17"/>
      <c r="D30" s="18"/>
      <c r="E30" s="19">
        <f t="shared" si="17"/>
        <v>0</v>
      </c>
      <c r="F30" s="17"/>
      <c r="G30" s="18"/>
      <c r="H30" s="19">
        <f t="shared" si="18"/>
        <v>0</v>
      </c>
      <c r="I30" s="17"/>
      <c r="J30" s="18"/>
      <c r="K30" s="19">
        <f t="shared" si="19"/>
        <v>0</v>
      </c>
      <c r="L30" s="17"/>
      <c r="M30" s="18"/>
      <c r="N30" s="19">
        <f t="shared" si="20"/>
        <v>0</v>
      </c>
      <c r="O30" s="17"/>
      <c r="P30" s="18"/>
      <c r="Q30" s="19">
        <f t="shared" si="21"/>
        <v>0</v>
      </c>
      <c r="R30" s="17"/>
      <c r="S30" s="18"/>
      <c r="T30" s="19">
        <f t="shared" si="22"/>
        <v>0</v>
      </c>
      <c r="U30" s="17"/>
      <c r="V30" s="18"/>
      <c r="W30" s="19">
        <f t="shared" si="23"/>
        <v>0</v>
      </c>
      <c r="X30" s="17"/>
      <c r="Y30" s="18"/>
      <c r="Z30" s="19">
        <f t="shared" si="24"/>
        <v>0</v>
      </c>
      <c r="AA30" s="17"/>
      <c r="AB30" s="18"/>
      <c r="AC30" s="19">
        <f t="shared" si="25"/>
        <v>0</v>
      </c>
      <c r="AD30" s="27"/>
      <c r="AE30" s="25"/>
      <c r="AF30" s="19"/>
      <c r="AG30" s="20">
        <f t="shared" si="26"/>
        <v>0</v>
      </c>
      <c r="AH30" s="21">
        <f>'31.Spieltag'!AI30</f>
        <v>1149</v>
      </c>
      <c r="AI30" s="22">
        <f>'2.Spieltag '!AJ30</f>
        <v>20</v>
      </c>
      <c r="AJ30" s="23">
        <f t="shared" si="10"/>
        <v>6</v>
      </c>
      <c r="AK30" s="24"/>
      <c r="AL30" s="1"/>
    </row>
    <row r="31" spans="1:38" ht="28.15" customHeight="1" thickBot="1" x14ac:dyDescent="0.25">
      <c r="A31" s="28">
        <f t="shared" si="16"/>
        <v>0</v>
      </c>
      <c r="B31" s="20" t="str">
        <f>'1.Spieltag'!B31</f>
        <v>Tanja04</v>
      </c>
      <c r="C31" s="17"/>
      <c r="D31" s="18"/>
      <c r="E31" s="19">
        <f t="shared" si="17"/>
        <v>0</v>
      </c>
      <c r="F31" s="17"/>
      <c r="G31" s="18"/>
      <c r="H31" s="19">
        <f t="shared" si="18"/>
        <v>0</v>
      </c>
      <c r="I31" s="17"/>
      <c r="J31" s="18"/>
      <c r="K31" s="19">
        <f t="shared" si="19"/>
        <v>0</v>
      </c>
      <c r="L31" s="17"/>
      <c r="M31" s="18"/>
      <c r="N31" s="19">
        <f t="shared" si="20"/>
        <v>0</v>
      </c>
      <c r="O31" s="17"/>
      <c r="P31" s="18"/>
      <c r="Q31" s="19">
        <f t="shared" si="21"/>
        <v>0</v>
      </c>
      <c r="R31" s="17"/>
      <c r="S31" s="18"/>
      <c r="T31" s="19">
        <f t="shared" si="22"/>
        <v>0</v>
      </c>
      <c r="U31" s="17"/>
      <c r="V31" s="18"/>
      <c r="W31" s="19">
        <f t="shared" si="23"/>
        <v>0</v>
      </c>
      <c r="X31" s="17"/>
      <c r="Y31" s="18"/>
      <c r="Z31" s="19">
        <f t="shared" si="24"/>
        <v>0</v>
      </c>
      <c r="AA31" s="17"/>
      <c r="AB31" s="18"/>
      <c r="AC31" s="19">
        <f t="shared" si="25"/>
        <v>0</v>
      </c>
      <c r="AD31" s="27"/>
      <c r="AE31" s="25"/>
      <c r="AF31" s="19"/>
      <c r="AG31" s="20">
        <f t="shared" si="26"/>
        <v>0</v>
      </c>
      <c r="AH31" s="21">
        <f>'31.Spieltag'!AI31</f>
        <v>1145</v>
      </c>
      <c r="AI31" s="22">
        <f>'2.Spieltag '!AJ31</f>
        <v>3</v>
      </c>
      <c r="AJ31" s="23">
        <f t="shared" si="10"/>
        <v>23</v>
      </c>
      <c r="AK31" s="24"/>
      <c r="AL31" s="1"/>
    </row>
    <row r="32" spans="1:38" ht="28.15" customHeight="1" thickBot="1" x14ac:dyDescent="0.25">
      <c r="A32" s="28">
        <f t="shared" si="16"/>
        <v>0</v>
      </c>
      <c r="B32" s="20" t="str">
        <f>'1.Spieltag'!B32</f>
        <v>Th. Bülles</v>
      </c>
      <c r="C32" s="17"/>
      <c r="D32" s="18"/>
      <c r="E32" s="19">
        <f t="shared" si="17"/>
        <v>0</v>
      </c>
      <c r="F32" s="17"/>
      <c r="G32" s="18"/>
      <c r="H32" s="19">
        <f t="shared" si="18"/>
        <v>0</v>
      </c>
      <c r="I32" s="17"/>
      <c r="J32" s="18"/>
      <c r="K32" s="19">
        <f t="shared" si="19"/>
        <v>0</v>
      </c>
      <c r="L32" s="17"/>
      <c r="M32" s="18"/>
      <c r="N32" s="19">
        <f t="shared" si="20"/>
        <v>0</v>
      </c>
      <c r="O32" s="17"/>
      <c r="P32" s="18"/>
      <c r="Q32" s="19">
        <f t="shared" si="21"/>
        <v>0</v>
      </c>
      <c r="R32" s="17"/>
      <c r="S32" s="18"/>
      <c r="T32" s="19">
        <f t="shared" si="22"/>
        <v>0</v>
      </c>
      <c r="U32" s="17"/>
      <c r="V32" s="18"/>
      <c r="W32" s="19">
        <f t="shared" si="23"/>
        <v>0</v>
      </c>
      <c r="X32" s="17"/>
      <c r="Y32" s="18"/>
      <c r="Z32" s="19">
        <f t="shared" si="24"/>
        <v>0</v>
      </c>
      <c r="AA32" s="17"/>
      <c r="AB32" s="18"/>
      <c r="AC32" s="19">
        <f t="shared" si="25"/>
        <v>0</v>
      </c>
      <c r="AD32" s="27"/>
      <c r="AE32" s="25"/>
      <c r="AF32" s="19"/>
      <c r="AG32" s="20">
        <f t="shared" si="26"/>
        <v>0</v>
      </c>
      <c r="AH32" s="21">
        <f>'31.Spieltag'!AI32</f>
        <v>1123</v>
      </c>
      <c r="AI32" s="22">
        <f>'2.Spieltag '!AJ32</f>
        <v>23</v>
      </c>
      <c r="AJ32" s="23">
        <f t="shared" si="10"/>
        <v>4</v>
      </c>
      <c r="AK32" s="24"/>
      <c r="AL32" s="1"/>
    </row>
    <row r="33" spans="1:38" ht="28.15" customHeight="1" thickBot="1" x14ac:dyDescent="0.25">
      <c r="A33" s="28">
        <f t="shared" si="16"/>
        <v>0</v>
      </c>
      <c r="B33" s="20" t="str">
        <f>'1.Spieltag'!B33</f>
        <v>UltraGE</v>
      </c>
      <c r="C33" s="17"/>
      <c r="D33" s="18"/>
      <c r="E33" s="19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7"/>
      <c r="G33" s="18"/>
      <c r="H33" s="19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7"/>
      <c r="J33" s="18"/>
      <c r="K33" s="19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7"/>
      <c r="M33" s="18"/>
      <c r="N33" s="19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7"/>
      <c r="P33" s="18"/>
      <c r="Q33" s="19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7"/>
      <c r="S33" s="18"/>
      <c r="T33" s="19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7"/>
      <c r="V33" s="18"/>
      <c r="W33" s="19">
        <f t="shared" ref="W33" si="33">IF(OR(EXACT($U$7,U33)*(EXACT($V$7,V33)))=TRUE,$AN$9,IF(($V$7-$U$7=V33-U33),$AN$8,IF(OR(EXACT($U$7&gt;$V$7,U33&gt;V33)*EXACT($U$7=$V$7,U33=V33)*EXACT($U$7&lt;$V$7,U33&lt;V33)),$AN$7,0)))</f>
        <v>0</v>
      </c>
      <c r="X33" s="17"/>
      <c r="Y33" s="18"/>
      <c r="Z33" s="19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7"/>
      <c r="AB33" s="18"/>
      <c r="AC33" s="19">
        <f t="shared" ref="AC33" si="35">IF(OR(EXACT($AA$7,AA33)*(EXACT($AB$7,AB33)))=TRUE,$AN$9,IF(($AB$7-$AA$7=AB33-AA33),$AN$8,IF(OR(EXACT($AA$7&gt;$AB$7,AA33&gt;AB33)*EXACT($AA$7=$AB$7,AA33=AB33)*EXACT($AA$7&lt;$AB$7,AA33&lt;AB33)),$AN$7,0)))</f>
        <v>0</v>
      </c>
      <c r="AD33" s="27"/>
      <c r="AE33" s="25"/>
      <c r="AF33" s="19"/>
      <c r="AG33" s="20">
        <f t="shared" ref="AG33" si="36">E33+H33+K33+N33+Q33+T33+W33+Z33+AC33+AF33</f>
        <v>0</v>
      </c>
      <c r="AH33" s="21">
        <f>'31.Spieltag'!AI33</f>
        <v>1120</v>
      </c>
      <c r="AI33" s="22">
        <f>'2.Spieltag '!AJ33</f>
        <v>22</v>
      </c>
      <c r="AJ33" s="23">
        <f t="shared" ref="AJ33" si="37">RANK(AI33,$AI$8:$AI$53)</f>
        <v>5</v>
      </c>
      <c r="AK33" s="24"/>
      <c r="AL33" s="1"/>
    </row>
    <row r="34" spans="1:38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2"/>
      <c r="AJ34" s="23"/>
      <c r="AK34" s="24"/>
      <c r="AL34" s="1"/>
    </row>
    <row r="35" spans="1:38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2"/>
      <c r="AJ35" s="23"/>
      <c r="AK35" s="24"/>
      <c r="AL35" s="1"/>
    </row>
    <row r="36" spans="1:38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2"/>
      <c r="AJ36" s="23"/>
      <c r="AK36" s="24"/>
      <c r="AL36" s="1"/>
    </row>
    <row r="37" spans="1:38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2"/>
      <c r="AJ37" s="23"/>
      <c r="AK37" s="24"/>
      <c r="AL37" s="1"/>
    </row>
    <row r="38" spans="1:38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2"/>
      <c r="AJ38" s="23"/>
      <c r="AK38" s="24"/>
      <c r="AL38" s="1"/>
    </row>
    <row r="39" spans="1:38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2"/>
      <c r="AJ39" s="23"/>
      <c r="AK39" s="24"/>
      <c r="AL39" s="1"/>
    </row>
    <row r="40" spans="1:38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2"/>
      <c r="AJ40" s="23"/>
      <c r="AK40" s="24"/>
      <c r="AL40" s="1"/>
    </row>
    <row r="41" spans="1:38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2"/>
      <c r="AJ41" s="23"/>
      <c r="AK41" s="24"/>
      <c r="AL41" s="1"/>
    </row>
    <row r="42" spans="1:38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2"/>
      <c r="AJ42" s="23"/>
      <c r="AK42" s="24"/>
      <c r="AL42" s="1"/>
    </row>
    <row r="43" spans="1:38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2"/>
      <c r="AJ43" s="23"/>
      <c r="AK43" s="24"/>
      <c r="AL43" s="1"/>
    </row>
    <row r="44" spans="1:38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2"/>
      <c r="AJ44" s="23"/>
      <c r="AK44" s="24"/>
      <c r="AL44" s="1"/>
    </row>
    <row r="45" spans="1:38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2"/>
      <c r="AJ45" s="23"/>
      <c r="AK45" s="24"/>
      <c r="AL45" s="1"/>
    </row>
    <row r="46" spans="1:38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2"/>
      <c r="AJ46" s="23"/>
      <c r="AK46" s="24"/>
      <c r="AL46" s="1"/>
    </row>
    <row r="47" spans="1:38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2"/>
      <c r="AJ47" s="23"/>
      <c r="AK47" s="24"/>
      <c r="AL47" s="1"/>
    </row>
    <row r="48" spans="1:38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2"/>
      <c r="AJ48" s="23"/>
      <c r="AK48" s="24"/>
      <c r="AL48" s="1"/>
    </row>
    <row r="49" spans="1:38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2"/>
      <c r="AJ49" s="23"/>
      <c r="AK49" s="24"/>
      <c r="AL49" s="1"/>
    </row>
    <row r="50" spans="1:38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2"/>
      <c r="AJ50" s="23"/>
      <c r="AK50" s="24"/>
      <c r="AL50" s="1"/>
    </row>
    <row r="51" spans="1:38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2"/>
      <c r="AJ51" s="23"/>
      <c r="AK51" s="24"/>
      <c r="AL51" s="1"/>
    </row>
    <row r="52" spans="1:38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2"/>
      <c r="AJ52" s="23"/>
      <c r="AK52" s="24"/>
      <c r="AL52" s="1"/>
    </row>
    <row r="53" spans="1:38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2"/>
      <c r="AJ53" s="23"/>
      <c r="AK53" s="24"/>
      <c r="AL53" s="1"/>
    </row>
  </sheetData>
  <sortState xmlns:xlrd2="http://schemas.microsoft.com/office/spreadsheetml/2017/richdata2" ref="A8:AK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1 F1 L1 I3 L3 X3">
    <cfRule type="cellIs" dxfId="13" priority="3" operator="equal">
      <formula>"Schalke 04"</formula>
    </cfRule>
  </conditionalFormatting>
  <conditionalFormatting sqref="I1 O1 R1 U1 X1 AA1 C3 F3 O3 R3 U3 AA3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L6:AL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N53"/>
  <sheetViews>
    <sheetView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57</v>
      </c>
      <c r="F1" s="16" t="s">
        <v>92</v>
      </c>
      <c r="I1" s="16" t="s">
        <v>58</v>
      </c>
      <c r="L1" s="16" t="s">
        <v>91</v>
      </c>
      <c r="O1" s="16" t="s">
        <v>67</v>
      </c>
      <c r="R1" s="16" t="s">
        <v>56</v>
      </c>
      <c r="U1" s="16" t="s">
        <v>64</v>
      </c>
      <c r="X1" s="16" t="s">
        <v>60</v>
      </c>
      <c r="AA1" s="16" t="s">
        <v>65</v>
      </c>
    </row>
    <row r="3" spans="1:40" ht="12" x14ac:dyDescent="0.2">
      <c r="C3" s="16" t="s">
        <v>66</v>
      </c>
      <c r="F3" s="16" t="s">
        <v>62</v>
      </c>
      <c r="I3" s="16" t="s">
        <v>59</v>
      </c>
      <c r="L3" s="16" t="s">
        <v>61</v>
      </c>
      <c r="O3" s="16" t="s">
        <v>68</v>
      </c>
      <c r="R3" s="16" t="s">
        <v>63</v>
      </c>
      <c r="U3" s="16" t="s">
        <v>11</v>
      </c>
      <c r="X3" s="16" t="s">
        <v>94</v>
      </c>
      <c r="AA3" s="16" t="s">
        <v>93</v>
      </c>
    </row>
    <row r="4" spans="1:40" ht="16.5" thickBot="1" x14ac:dyDescent="0.3">
      <c r="A4" s="2" t="s">
        <v>46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18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'32.Spieltag'!AJ8</f>
        <v>18</v>
      </c>
      <c r="AI8" s="23">
        <f t="shared" ref="AI8:AI18" si="10">AG8+AH8</f>
        <v>63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'32.Spieltag'!AJ9</f>
        <v>11</v>
      </c>
      <c r="AI9" s="23">
        <f t="shared" si="10"/>
        <v>56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'32.Spieltag'!AJ10</f>
        <v>21</v>
      </c>
      <c r="AI10" s="23">
        <f t="shared" si="10"/>
        <v>66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6"/>
      <c r="AE11" s="25"/>
      <c r="AF11" s="19"/>
      <c r="AG11" s="20">
        <f t="shared" si="9"/>
        <v>45</v>
      </c>
      <c r="AH11" s="21">
        <f>'32.Spieltag'!AJ11</f>
        <v>13</v>
      </c>
      <c r="AI11" s="23">
        <f t="shared" si="10"/>
        <v>58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'32.Spieltag'!AJ12</f>
        <v>10</v>
      </c>
      <c r="AI12" s="23">
        <f t="shared" si="10"/>
        <v>55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'32.Spieltag'!AJ13</f>
        <v>8</v>
      </c>
      <c r="AI13" s="23">
        <f t="shared" si="10"/>
        <v>53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'32.Spieltag'!AJ14</f>
        <v>13</v>
      </c>
      <c r="AI14" s="23">
        <f t="shared" si="10"/>
        <v>58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'32.Spieltag'!AJ15</f>
        <v>26</v>
      </c>
      <c r="AI15" s="23">
        <f t="shared" si="10"/>
        <v>71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'32.Spieltag'!AJ16</f>
        <v>11</v>
      </c>
      <c r="AI16" s="23">
        <f t="shared" si="10"/>
        <v>56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'32.Spieltag'!AJ17</f>
        <v>1</v>
      </c>
      <c r="AI17" s="23">
        <f t="shared" si="10"/>
        <v>46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'32.Spieltag'!AJ18</f>
        <v>16</v>
      </c>
      <c r="AI18" s="23">
        <f t="shared" si="10"/>
        <v>61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ref="A19:A26" si="13">AJ19</f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4">E19+H19+K19+N19+Q19+T19+W19+Z19+AC19+AF19</f>
        <v>45</v>
      </c>
      <c r="AH19" s="21">
        <f>'32.Spieltag'!AJ19</f>
        <v>13</v>
      </c>
      <c r="AI19" s="23">
        <f t="shared" ref="AI19:AI23" si="15">AG19+AH19</f>
        <v>58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13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4"/>
        <v>45</v>
      </c>
      <c r="AH20" s="21">
        <f>'32.Spieltag'!AJ20</f>
        <v>23</v>
      </c>
      <c r="AI20" s="23">
        <f t="shared" si="15"/>
        <v>68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13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4"/>
        <v>45</v>
      </c>
      <c r="AH21" s="21">
        <f>'32.Spieltag'!AJ21</f>
        <v>8</v>
      </c>
      <c r="AI21" s="23">
        <f t="shared" si="15"/>
        <v>53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13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4"/>
        <v>45</v>
      </c>
      <c r="AH22" s="21">
        <f>'32.Spieltag'!AJ22</f>
        <v>6</v>
      </c>
      <c r="AI22" s="23">
        <f t="shared" si="15"/>
        <v>51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13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4"/>
        <v>45</v>
      </c>
      <c r="AH23" s="21">
        <f>'32.Spieltag'!AJ23</f>
        <v>2</v>
      </c>
      <c r="AI23" s="23">
        <f t="shared" si="15"/>
        <v>47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13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6">E24+H24+K24+N24+Q24+T24+W24+Z24+AC24+AF24</f>
        <v>45</v>
      </c>
      <c r="AH24" s="21">
        <f>'32.Spieltag'!AJ24</f>
        <v>22</v>
      </c>
      <c r="AI24" s="23">
        <f t="shared" ref="AI24:AI26" si="17">AG24+AH24</f>
        <v>67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si="13"/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6"/>
        <v>45</v>
      </c>
      <c r="AH25" s="21">
        <f>'32.Spieltag'!AJ25</f>
        <v>25</v>
      </c>
      <c r="AI25" s="23">
        <f t="shared" si="17"/>
        <v>70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3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6"/>
        <v>45</v>
      </c>
      <c r="AH26" s="21">
        <f>'32.Spieltag'!AJ26</f>
        <v>18</v>
      </c>
      <c r="AI26" s="23">
        <f t="shared" si="17"/>
        <v>63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8">AJ27</f>
        <v>24</v>
      </c>
      <c r="B27" s="20" t="str">
        <f>'1.Spieltag'!B27</f>
        <v>Schalt04</v>
      </c>
      <c r="C27" s="17"/>
      <c r="D27" s="18"/>
      <c r="E27" s="19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8">E27+H27+K27+N27+Q27+T27+W27+Z27+AC27+AF27</f>
        <v>45</v>
      </c>
      <c r="AH27" s="21">
        <f>'32.Spieltag'!AJ27</f>
        <v>3</v>
      </c>
      <c r="AI27" s="23">
        <f t="shared" ref="AI27:AI32" si="29">AG27+AH27</f>
        <v>48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8"/>
        <v>10</v>
      </c>
      <c r="B28" s="20" t="str">
        <f>'1.Spieltag'!B28</f>
        <v>schmiddi04</v>
      </c>
      <c r="C28" s="17"/>
      <c r="D28" s="18"/>
      <c r="E28" s="19" t="str">
        <f t="shared" si="19"/>
        <v>5</v>
      </c>
      <c r="F28" s="17"/>
      <c r="G28" s="18"/>
      <c r="H28" s="19" t="str">
        <f t="shared" si="20"/>
        <v>5</v>
      </c>
      <c r="I28" s="17"/>
      <c r="J28" s="18"/>
      <c r="K28" s="19" t="str">
        <f t="shared" si="21"/>
        <v>5</v>
      </c>
      <c r="L28" s="17"/>
      <c r="M28" s="18"/>
      <c r="N28" s="19" t="str">
        <f t="shared" si="22"/>
        <v>5</v>
      </c>
      <c r="O28" s="17"/>
      <c r="P28" s="18"/>
      <c r="Q28" s="19" t="str">
        <f t="shared" si="23"/>
        <v>5</v>
      </c>
      <c r="R28" s="17"/>
      <c r="S28" s="18"/>
      <c r="T28" s="19" t="str">
        <f t="shared" si="24"/>
        <v>5</v>
      </c>
      <c r="U28" s="17"/>
      <c r="V28" s="18"/>
      <c r="W28" s="19" t="str">
        <f t="shared" si="25"/>
        <v>5</v>
      </c>
      <c r="X28" s="17"/>
      <c r="Y28" s="18"/>
      <c r="Z28" s="19" t="str">
        <f t="shared" si="26"/>
        <v>5</v>
      </c>
      <c r="AA28" s="17"/>
      <c r="AB28" s="18"/>
      <c r="AC28" s="19" t="str">
        <f t="shared" si="27"/>
        <v>5</v>
      </c>
      <c r="AD28" s="27"/>
      <c r="AE28" s="25"/>
      <c r="AF28" s="19"/>
      <c r="AG28" s="20">
        <f t="shared" si="28"/>
        <v>45</v>
      </c>
      <c r="AH28" s="21">
        <f>'32.Spieltag'!AJ28</f>
        <v>16</v>
      </c>
      <c r="AI28" s="23">
        <f t="shared" si="29"/>
        <v>61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8"/>
        <v>7</v>
      </c>
      <c r="B29" s="20" t="str">
        <f>'1.Spieltag'!B29</f>
        <v>shiny</v>
      </c>
      <c r="C29" s="17"/>
      <c r="D29" s="18"/>
      <c r="E29" s="19" t="str">
        <f t="shared" si="19"/>
        <v>5</v>
      </c>
      <c r="F29" s="17"/>
      <c r="G29" s="18"/>
      <c r="H29" s="19" t="str">
        <f t="shared" si="20"/>
        <v>5</v>
      </c>
      <c r="I29" s="17"/>
      <c r="J29" s="18"/>
      <c r="K29" s="19" t="str">
        <f t="shared" si="21"/>
        <v>5</v>
      </c>
      <c r="L29" s="17"/>
      <c r="M29" s="18"/>
      <c r="N29" s="19" t="str">
        <f t="shared" si="22"/>
        <v>5</v>
      </c>
      <c r="O29" s="17"/>
      <c r="P29" s="18"/>
      <c r="Q29" s="19" t="str">
        <f t="shared" si="23"/>
        <v>5</v>
      </c>
      <c r="R29" s="17"/>
      <c r="S29" s="18"/>
      <c r="T29" s="19" t="str">
        <f t="shared" si="24"/>
        <v>5</v>
      </c>
      <c r="U29" s="17"/>
      <c r="V29" s="18"/>
      <c r="W29" s="19" t="str">
        <f t="shared" si="25"/>
        <v>5</v>
      </c>
      <c r="X29" s="17"/>
      <c r="Y29" s="18"/>
      <c r="Z29" s="19" t="str">
        <f t="shared" si="26"/>
        <v>5</v>
      </c>
      <c r="AA29" s="17"/>
      <c r="AB29" s="18"/>
      <c r="AC29" s="19" t="str">
        <f t="shared" si="27"/>
        <v>5</v>
      </c>
      <c r="AD29" s="27"/>
      <c r="AE29" s="25"/>
      <c r="AF29" s="19"/>
      <c r="AG29" s="20">
        <f t="shared" si="28"/>
        <v>45</v>
      </c>
      <c r="AH29" s="21">
        <f>'32.Spieltag'!AJ29</f>
        <v>20</v>
      </c>
      <c r="AI29" s="23">
        <f t="shared" si="29"/>
        <v>65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8"/>
        <v>20</v>
      </c>
      <c r="B30" s="20" t="str">
        <f>'1.Spieltag'!B30</f>
        <v>Silfa04</v>
      </c>
      <c r="C30" s="17"/>
      <c r="D30" s="18"/>
      <c r="E30" s="19" t="str">
        <f t="shared" si="19"/>
        <v>5</v>
      </c>
      <c r="F30" s="17"/>
      <c r="G30" s="18"/>
      <c r="H30" s="19" t="str">
        <f t="shared" si="20"/>
        <v>5</v>
      </c>
      <c r="I30" s="17"/>
      <c r="J30" s="18"/>
      <c r="K30" s="19" t="str">
        <f t="shared" si="21"/>
        <v>5</v>
      </c>
      <c r="L30" s="17"/>
      <c r="M30" s="18"/>
      <c r="N30" s="19" t="str">
        <f t="shared" si="22"/>
        <v>5</v>
      </c>
      <c r="O30" s="17"/>
      <c r="P30" s="18"/>
      <c r="Q30" s="19" t="str">
        <f t="shared" si="23"/>
        <v>5</v>
      </c>
      <c r="R30" s="17"/>
      <c r="S30" s="18"/>
      <c r="T30" s="19" t="str">
        <f t="shared" si="24"/>
        <v>5</v>
      </c>
      <c r="U30" s="17"/>
      <c r="V30" s="18"/>
      <c r="W30" s="19" t="str">
        <f t="shared" si="25"/>
        <v>5</v>
      </c>
      <c r="X30" s="17"/>
      <c r="Y30" s="18"/>
      <c r="Z30" s="19" t="str">
        <f t="shared" si="26"/>
        <v>5</v>
      </c>
      <c r="AA30" s="17"/>
      <c r="AB30" s="18"/>
      <c r="AC30" s="19" t="str">
        <f t="shared" si="27"/>
        <v>5</v>
      </c>
      <c r="AD30" s="27"/>
      <c r="AE30" s="25"/>
      <c r="AF30" s="19"/>
      <c r="AG30" s="20">
        <f t="shared" si="28"/>
        <v>45</v>
      </c>
      <c r="AH30" s="21">
        <f>'32.Spieltag'!AJ30</f>
        <v>6</v>
      </c>
      <c r="AI30" s="23">
        <f t="shared" si="29"/>
        <v>51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8"/>
        <v>3</v>
      </c>
      <c r="B31" s="20" t="str">
        <f>'1.Spieltag'!B31</f>
        <v>Tanja04</v>
      </c>
      <c r="C31" s="17"/>
      <c r="D31" s="18"/>
      <c r="E31" s="19" t="str">
        <f t="shared" si="19"/>
        <v>5</v>
      </c>
      <c r="F31" s="17"/>
      <c r="G31" s="18"/>
      <c r="H31" s="19" t="str">
        <f t="shared" si="20"/>
        <v>5</v>
      </c>
      <c r="I31" s="17"/>
      <c r="J31" s="18"/>
      <c r="K31" s="19" t="str">
        <f t="shared" si="21"/>
        <v>5</v>
      </c>
      <c r="L31" s="17"/>
      <c r="M31" s="18"/>
      <c r="N31" s="19" t="str">
        <f t="shared" si="22"/>
        <v>5</v>
      </c>
      <c r="O31" s="17"/>
      <c r="P31" s="18"/>
      <c r="Q31" s="19" t="str">
        <f t="shared" si="23"/>
        <v>5</v>
      </c>
      <c r="R31" s="17"/>
      <c r="S31" s="18"/>
      <c r="T31" s="19" t="str">
        <f t="shared" si="24"/>
        <v>5</v>
      </c>
      <c r="U31" s="17"/>
      <c r="V31" s="18"/>
      <c r="W31" s="19" t="str">
        <f t="shared" si="25"/>
        <v>5</v>
      </c>
      <c r="X31" s="17"/>
      <c r="Y31" s="18"/>
      <c r="Z31" s="19" t="str">
        <f t="shared" si="26"/>
        <v>5</v>
      </c>
      <c r="AA31" s="17"/>
      <c r="AB31" s="18"/>
      <c r="AC31" s="19" t="str">
        <f t="shared" si="27"/>
        <v>5</v>
      </c>
      <c r="AD31" s="27"/>
      <c r="AE31" s="25"/>
      <c r="AF31" s="19"/>
      <c r="AG31" s="20">
        <f t="shared" si="28"/>
        <v>45</v>
      </c>
      <c r="AH31" s="21">
        <f>'32.Spieltag'!AJ31</f>
        <v>23</v>
      </c>
      <c r="AI31" s="23">
        <f t="shared" si="29"/>
        <v>68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8"/>
        <v>23</v>
      </c>
      <c r="B32" s="20" t="str">
        <f>'1.Spieltag'!B32</f>
        <v>Th. Bülles</v>
      </c>
      <c r="C32" s="17"/>
      <c r="D32" s="18"/>
      <c r="E32" s="19" t="str">
        <f t="shared" si="19"/>
        <v>5</v>
      </c>
      <c r="F32" s="17"/>
      <c r="G32" s="18"/>
      <c r="H32" s="19" t="str">
        <f t="shared" si="20"/>
        <v>5</v>
      </c>
      <c r="I32" s="17"/>
      <c r="J32" s="18"/>
      <c r="K32" s="19" t="str">
        <f t="shared" si="21"/>
        <v>5</v>
      </c>
      <c r="L32" s="17"/>
      <c r="M32" s="18"/>
      <c r="N32" s="19" t="str">
        <f t="shared" si="22"/>
        <v>5</v>
      </c>
      <c r="O32" s="17"/>
      <c r="P32" s="18"/>
      <c r="Q32" s="19" t="str">
        <f t="shared" si="23"/>
        <v>5</v>
      </c>
      <c r="R32" s="17"/>
      <c r="S32" s="18"/>
      <c r="T32" s="19" t="str">
        <f t="shared" si="24"/>
        <v>5</v>
      </c>
      <c r="U32" s="17"/>
      <c r="V32" s="18"/>
      <c r="W32" s="19" t="str">
        <f t="shared" si="25"/>
        <v>5</v>
      </c>
      <c r="X32" s="17"/>
      <c r="Y32" s="18"/>
      <c r="Z32" s="19" t="str">
        <f t="shared" si="26"/>
        <v>5</v>
      </c>
      <c r="AA32" s="17"/>
      <c r="AB32" s="18"/>
      <c r="AC32" s="19" t="str">
        <f t="shared" si="27"/>
        <v>5</v>
      </c>
      <c r="AD32" s="27"/>
      <c r="AE32" s="25"/>
      <c r="AF32" s="19"/>
      <c r="AG32" s="20">
        <f t="shared" si="28"/>
        <v>45</v>
      </c>
      <c r="AH32" s="21">
        <f>'32.Spieltag'!AJ32</f>
        <v>4</v>
      </c>
      <c r="AI32" s="23">
        <f t="shared" si="29"/>
        <v>49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8"/>
        <v>22</v>
      </c>
      <c r="B33" s="20" t="str">
        <f>'1.Spieltag'!B33</f>
        <v>UltraGE</v>
      </c>
      <c r="C33" s="17"/>
      <c r="D33" s="18"/>
      <c r="E33" s="19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9">E33+H33+K33+N33+Q33+T33+W33+Z33+AC33+AF33</f>
        <v>45</v>
      </c>
      <c r="AH33" s="21">
        <f>'32.Spieltag'!AJ33</f>
        <v>5</v>
      </c>
      <c r="AI33" s="23">
        <f t="shared" ref="AI33" si="40">AG33+AH33</f>
        <v>50</v>
      </c>
      <c r="AJ33" s="24">
        <f t="shared" ref="AJ33" si="41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1 O1 X1 AA1 L3 X3">
    <cfRule type="cellIs" dxfId="8" priority="3" operator="equal">
      <formula>"Schalke 04"</formula>
    </cfRule>
  </conditionalFormatting>
  <conditionalFormatting sqref="F1 I1 L1 R1 U1 C3 F3 I3 O3 R3 U3 AA3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N53"/>
  <sheetViews>
    <sheetView topLeftCell="A15" workbookViewId="0">
      <selection activeCell="AN33" sqref="AI33: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C1" s="16" t="s">
        <v>93</v>
      </c>
      <c r="F1" s="16" t="s">
        <v>59</v>
      </c>
      <c r="I1" s="16" t="s">
        <v>68</v>
      </c>
      <c r="L1" s="16" t="s">
        <v>63</v>
      </c>
      <c r="O1" s="16" t="s">
        <v>62</v>
      </c>
      <c r="R1" s="16" t="s">
        <v>61</v>
      </c>
      <c r="U1" s="16" t="s">
        <v>94</v>
      </c>
      <c r="X1" s="16" t="s">
        <v>66</v>
      </c>
      <c r="AA1" s="16" t="s">
        <v>11</v>
      </c>
    </row>
    <row r="3" spans="1:40" ht="12" x14ac:dyDescent="0.2">
      <c r="C3" s="16" t="s">
        <v>92</v>
      </c>
      <c r="F3" s="16" t="s">
        <v>91</v>
      </c>
      <c r="I3" s="16" t="s">
        <v>58</v>
      </c>
      <c r="L3" s="16" t="s">
        <v>57</v>
      </c>
      <c r="O3" s="16" t="s">
        <v>60</v>
      </c>
      <c r="R3" s="16" t="s">
        <v>64</v>
      </c>
      <c r="U3" s="16" t="s">
        <v>56</v>
      </c>
      <c r="X3" s="16" t="s">
        <v>67</v>
      </c>
      <c r="AA3" s="16" t="s">
        <v>65</v>
      </c>
    </row>
    <row r="4" spans="1:40" ht="16.5" thickBot="1" x14ac:dyDescent="0.3">
      <c r="A4" s="2" t="s">
        <v>47</v>
      </c>
      <c r="B4" s="16"/>
      <c r="AE4" s="67"/>
      <c r="AF4" s="67"/>
      <c r="AJ4" s="44"/>
    </row>
    <row r="5" spans="1:40" ht="13.5" thickBot="1" x14ac:dyDescent="0.25">
      <c r="B5" s="16"/>
      <c r="AE5" s="67"/>
      <c r="AF5" s="67"/>
      <c r="AG5" s="72" t="s">
        <v>14</v>
      </c>
      <c r="AH5" s="29"/>
      <c r="AI5" s="30"/>
      <c r="AJ5" s="44"/>
      <c r="AK5" s="1"/>
    </row>
    <row r="6" spans="1:40" ht="16.5" thickBot="1" x14ac:dyDescent="0.3">
      <c r="AG6" s="73" t="s">
        <v>3</v>
      </c>
      <c r="AH6" s="4" t="s">
        <v>3</v>
      </c>
      <c r="AI6" s="6" t="s">
        <v>5</v>
      </c>
      <c r="AJ6" s="7" t="s">
        <v>4</v>
      </c>
      <c r="AK6" s="32" t="s">
        <v>0</v>
      </c>
      <c r="AL6" s="33"/>
      <c r="AM6" s="34"/>
      <c r="AN6" s="35"/>
    </row>
    <row r="7" spans="1:40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1" t="s">
        <v>3</v>
      </c>
      <c r="AJ7" s="12"/>
      <c r="AK7" s="36" t="s">
        <v>53</v>
      </c>
      <c r="AL7" s="37"/>
      <c r="AM7" s="33"/>
      <c r="AN7" s="38" t="s">
        <v>12</v>
      </c>
    </row>
    <row r="8" spans="1:40" ht="24.95" customHeight="1" thickBot="1" x14ac:dyDescent="0.25">
      <c r="A8" s="28">
        <f t="shared" ref="A8:A24" si="0">AJ8</f>
        <v>8</v>
      </c>
      <c r="B8" s="20" t="str">
        <f>'1.Spieltag'!B8</f>
        <v>ahaupt1904</v>
      </c>
      <c r="C8" s="17"/>
      <c r="D8" s="18"/>
      <c r="E8" s="19" t="str">
        <f>IF(OR(EXACT($C$7,C8)*(EXACT($D$7,D8)))=TRUE,$AN$9,IF(($D$7-$C$7=D8-C8),$AN$8,IF(OR(EXACT($C$7&gt;$D$7,C8&gt;D8)*EXACT($C$7=$D$7,C8=D8)*EXACT($C$7&lt;$D$7,C8&lt;D8)),$AN$7,0)))</f>
        <v>5</v>
      </c>
      <c r="F8" s="17"/>
      <c r="G8" s="18"/>
      <c r="H8" s="19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7"/>
      <c r="J8" s="18"/>
      <c r="K8" s="19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7"/>
      <c r="M8" s="18"/>
      <c r="N8" s="19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7"/>
      <c r="P8" s="18"/>
      <c r="Q8" s="19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7"/>
      <c r="S8" s="18"/>
      <c r="T8" s="19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7"/>
      <c r="V8" s="18"/>
      <c r="W8" s="19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7"/>
      <c r="Y8" s="18"/>
      <c r="Z8" s="19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7"/>
      <c r="AB8" s="18"/>
      <c r="AC8" s="19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7"/>
      <c r="AE8" s="25"/>
      <c r="AF8" s="19"/>
      <c r="AG8" s="20">
        <f t="shared" ref="AG8:AG18" si="9">E8+H8+K8+N8+Q8+T8+W8+Z8+AC8+AF8</f>
        <v>45</v>
      </c>
      <c r="AH8" s="21">
        <f>'33.Spieltag'!AI8</f>
        <v>63</v>
      </c>
      <c r="AI8" s="23">
        <f t="shared" ref="AI8:AI23" si="10">AG8+AH8</f>
        <v>108</v>
      </c>
      <c r="AJ8" s="24">
        <f t="shared" ref="AJ8:AJ32" si="11">RANK(AI8,$AI$8:$AI$53)</f>
        <v>8</v>
      </c>
      <c r="AK8" s="39" t="s">
        <v>54</v>
      </c>
      <c r="AL8" s="40"/>
      <c r="AM8" s="40"/>
      <c r="AN8" s="41" t="s">
        <v>2</v>
      </c>
    </row>
    <row r="9" spans="1:40" ht="24.95" customHeight="1" thickBot="1" x14ac:dyDescent="0.25">
      <c r="A9" s="28">
        <f t="shared" si="0"/>
        <v>15</v>
      </c>
      <c r="B9" s="20" t="str">
        <f>'1.Spieltag'!B9</f>
        <v>Alexander18</v>
      </c>
      <c r="C9" s="17"/>
      <c r="D9" s="18"/>
      <c r="E9" s="19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19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si="5"/>
        <v>5</v>
      </c>
      <c r="U9" s="17"/>
      <c r="V9" s="18"/>
      <c r="W9" s="19" t="str">
        <f t="shared" si="6"/>
        <v>5</v>
      </c>
      <c r="X9" s="17"/>
      <c r="Y9" s="18"/>
      <c r="Z9" s="19" t="str">
        <f t="shared" si="7"/>
        <v>5</v>
      </c>
      <c r="AA9" s="17"/>
      <c r="AB9" s="18"/>
      <c r="AC9" s="19" t="str">
        <f t="shared" si="8"/>
        <v>5</v>
      </c>
      <c r="AD9" s="27"/>
      <c r="AE9" s="25"/>
      <c r="AF9" s="19"/>
      <c r="AG9" s="20">
        <f t="shared" si="9"/>
        <v>45</v>
      </c>
      <c r="AH9" s="21">
        <f>'33.Spieltag'!AI9</f>
        <v>56</v>
      </c>
      <c r="AI9" s="23">
        <f t="shared" si="10"/>
        <v>101</v>
      </c>
      <c r="AJ9" s="24">
        <f t="shared" si="11"/>
        <v>15</v>
      </c>
      <c r="AK9" s="36" t="s">
        <v>15</v>
      </c>
      <c r="AL9" s="33"/>
      <c r="AM9" s="42"/>
      <c r="AN9" s="43" t="s">
        <v>13</v>
      </c>
    </row>
    <row r="10" spans="1:40" ht="24.95" customHeight="1" thickBot="1" x14ac:dyDescent="0.25">
      <c r="A10" s="28">
        <f t="shared" si="0"/>
        <v>6</v>
      </c>
      <c r="B10" s="20" t="str">
        <f>'1.Spieltag'!B10</f>
        <v>atschi91</v>
      </c>
      <c r="C10" s="17"/>
      <c r="D10" s="18"/>
      <c r="E10" s="19" t="str">
        <f t="shared" si="12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19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5"/>
        <v>5</v>
      </c>
      <c r="U10" s="17"/>
      <c r="V10" s="18"/>
      <c r="W10" s="19" t="str">
        <f t="shared" si="6"/>
        <v>5</v>
      </c>
      <c r="X10" s="17"/>
      <c r="Y10" s="18"/>
      <c r="Z10" s="19" t="str">
        <f t="shared" si="7"/>
        <v>5</v>
      </c>
      <c r="AA10" s="17"/>
      <c r="AB10" s="18"/>
      <c r="AC10" s="19" t="str">
        <f t="shared" si="8"/>
        <v>5</v>
      </c>
      <c r="AD10" s="27"/>
      <c r="AE10" s="25"/>
      <c r="AF10" s="19"/>
      <c r="AG10" s="20">
        <f t="shared" si="9"/>
        <v>45</v>
      </c>
      <c r="AH10" s="21">
        <f>'33.Spieltag'!AI10</f>
        <v>66</v>
      </c>
      <c r="AI10" s="23">
        <f t="shared" si="10"/>
        <v>111</v>
      </c>
      <c r="AJ10" s="24">
        <f t="shared" si="11"/>
        <v>6</v>
      </c>
      <c r="AK10" s="1"/>
    </row>
    <row r="11" spans="1:40" ht="24.95" customHeight="1" thickBot="1" x14ac:dyDescent="0.25">
      <c r="A11" s="28">
        <f t="shared" si="0"/>
        <v>12</v>
      </c>
      <c r="B11" s="87" t="str">
        <f>'1.Spieltag'!B11</f>
        <v>CathaHaupt1904</v>
      </c>
      <c r="C11" s="17"/>
      <c r="D11" s="18"/>
      <c r="E11" s="19" t="str">
        <f t="shared" si="12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19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5"/>
        <v>5</v>
      </c>
      <c r="U11" s="17"/>
      <c r="V11" s="18"/>
      <c r="W11" s="19" t="str">
        <f t="shared" si="6"/>
        <v>5</v>
      </c>
      <c r="X11" s="17"/>
      <c r="Y11" s="18"/>
      <c r="Z11" s="19" t="str">
        <f t="shared" si="7"/>
        <v>5</v>
      </c>
      <c r="AA11" s="17"/>
      <c r="AB11" s="18"/>
      <c r="AC11" s="19" t="str">
        <f t="shared" si="8"/>
        <v>5</v>
      </c>
      <c r="AD11" s="27"/>
      <c r="AE11" s="25"/>
      <c r="AF11" s="19"/>
      <c r="AG11" s="20">
        <f t="shared" si="9"/>
        <v>45</v>
      </c>
      <c r="AH11" s="21">
        <f>'33.Spieltag'!AI11</f>
        <v>58</v>
      </c>
      <c r="AI11" s="23">
        <f t="shared" si="10"/>
        <v>103</v>
      </c>
      <c r="AJ11" s="24">
        <f t="shared" si="11"/>
        <v>12</v>
      </c>
      <c r="AK11" s="1"/>
    </row>
    <row r="12" spans="1:40" ht="24.95" customHeight="1" thickBot="1" x14ac:dyDescent="0.25">
      <c r="A12" s="28">
        <f t="shared" si="0"/>
        <v>17</v>
      </c>
      <c r="B12" s="20" t="str">
        <f>'1.Spieltag'!B12</f>
        <v>Dickmeis04</v>
      </c>
      <c r="C12" s="17"/>
      <c r="D12" s="18"/>
      <c r="E12" s="19" t="str">
        <f t="shared" si="12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19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5"/>
        <v>5</v>
      </c>
      <c r="U12" s="17"/>
      <c r="V12" s="18"/>
      <c r="W12" s="19" t="str">
        <f t="shared" si="6"/>
        <v>5</v>
      </c>
      <c r="X12" s="17"/>
      <c r="Y12" s="18"/>
      <c r="Z12" s="19" t="str">
        <f t="shared" si="7"/>
        <v>5</v>
      </c>
      <c r="AA12" s="17"/>
      <c r="AB12" s="18"/>
      <c r="AC12" s="19" t="str">
        <f t="shared" si="8"/>
        <v>5</v>
      </c>
      <c r="AD12" s="27"/>
      <c r="AE12" s="25"/>
      <c r="AF12" s="19"/>
      <c r="AG12" s="20">
        <f t="shared" si="9"/>
        <v>45</v>
      </c>
      <c r="AH12" s="21">
        <f>'33.Spieltag'!AI12</f>
        <v>55</v>
      </c>
      <c r="AI12" s="23">
        <f t="shared" si="10"/>
        <v>100</v>
      </c>
      <c r="AJ12" s="24">
        <f t="shared" si="11"/>
        <v>17</v>
      </c>
      <c r="AK12" s="1"/>
    </row>
    <row r="13" spans="1:40" ht="24.95" customHeight="1" thickBot="1" x14ac:dyDescent="0.25">
      <c r="A13" s="28">
        <f t="shared" si="0"/>
        <v>18</v>
      </c>
      <c r="B13" s="20" t="str">
        <f>'1.Spieltag'!B13</f>
        <v>fabian1904</v>
      </c>
      <c r="C13" s="17"/>
      <c r="D13" s="18"/>
      <c r="E13" s="19" t="str">
        <f t="shared" si="12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19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5"/>
        <v>5</v>
      </c>
      <c r="U13" s="17"/>
      <c r="V13" s="18"/>
      <c r="W13" s="19" t="str">
        <f t="shared" si="6"/>
        <v>5</v>
      </c>
      <c r="X13" s="17"/>
      <c r="Y13" s="18"/>
      <c r="Z13" s="19" t="str">
        <f t="shared" si="7"/>
        <v>5</v>
      </c>
      <c r="AA13" s="17"/>
      <c r="AB13" s="18"/>
      <c r="AC13" s="19" t="str">
        <f t="shared" si="8"/>
        <v>5</v>
      </c>
      <c r="AD13" s="27"/>
      <c r="AE13" s="25"/>
      <c r="AF13" s="19"/>
      <c r="AG13" s="20">
        <f t="shared" si="9"/>
        <v>45</v>
      </c>
      <c r="AH13" s="21">
        <f>'33.Spieltag'!AI13</f>
        <v>53</v>
      </c>
      <c r="AI13" s="23">
        <f t="shared" si="10"/>
        <v>98</v>
      </c>
      <c r="AJ13" s="24">
        <f t="shared" si="11"/>
        <v>18</v>
      </c>
      <c r="AK13" s="1"/>
    </row>
    <row r="14" spans="1:40" ht="24.95" customHeight="1" thickBot="1" x14ac:dyDescent="0.25">
      <c r="A14" s="28">
        <f t="shared" si="0"/>
        <v>12</v>
      </c>
      <c r="B14" s="20" t="str">
        <f>'1.Spieltag'!B14</f>
        <v>FlorianS04</v>
      </c>
      <c r="C14" s="17"/>
      <c r="D14" s="18"/>
      <c r="E14" s="19" t="str">
        <f t="shared" si="12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19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5"/>
        <v>5</v>
      </c>
      <c r="U14" s="17"/>
      <c r="V14" s="18"/>
      <c r="W14" s="19" t="str">
        <f t="shared" si="6"/>
        <v>5</v>
      </c>
      <c r="X14" s="17"/>
      <c r="Y14" s="18"/>
      <c r="Z14" s="19" t="str">
        <f t="shared" si="7"/>
        <v>5</v>
      </c>
      <c r="AA14" s="17"/>
      <c r="AB14" s="18"/>
      <c r="AC14" s="19" t="str">
        <f t="shared" si="8"/>
        <v>5</v>
      </c>
      <c r="AD14" s="27"/>
      <c r="AE14" s="25"/>
      <c r="AF14" s="19"/>
      <c r="AG14" s="20">
        <f t="shared" si="9"/>
        <v>45</v>
      </c>
      <c r="AH14" s="21">
        <f>'33.Spieltag'!AI14</f>
        <v>58</v>
      </c>
      <c r="AI14" s="23">
        <f t="shared" si="10"/>
        <v>103</v>
      </c>
      <c r="AJ14" s="24">
        <f t="shared" si="11"/>
        <v>12</v>
      </c>
      <c r="AK14" s="1"/>
    </row>
    <row r="15" spans="1:40" ht="24.95" customHeight="1" thickBot="1" x14ac:dyDescent="0.25">
      <c r="A15" s="28">
        <f t="shared" si="0"/>
        <v>1</v>
      </c>
      <c r="B15" s="20" t="str">
        <f>'1.Spieltag'!B15</f>
        <v>Franzi04</v>
      </c>
      <c r="C15" s="17"/>
      <c r="D15" s="18"/>
      <c r="E15" s="19" t="str">
        <f t="shared" si="12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19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5"/>
        <v>5</v>
      </c>
      <c r="U15" s="17"/>
      <c r="V15" s="18"/>
      <c r="W15" s="19" t="str">
        <f t="shared" si="6"/>
        <v>5</v>
      </c>
      <c r="X15" s="17"/>
      <c r="Y15" s="18"/>
      <c r="Z15" s="19" t="str">
        <f t="shared" si="7"/>
        <v>5</v>
      </c>
      <c r="AA15" s="17"/>
      <c r="AB15" s="18"/>
      <c r="AC15" s="19" t="str">
        <f t="shared" si="8"/>
        <v>5</v>
      </c>
      <c r="AD15" s="27"/>
      <c r="AE15" s="25"/>
      <c r="AF15" s="19"/>
      <c r="AG15" s="20">
        <f t="shared" si="9"/>
        <v>45</v>
      </c>
      <c r="AH15" s="21">
        <f>'33.Spieltag'!AI15</f>
        <v>71</v>
      </c>
      <c r="AI15" s="23">
        <f t="shared" si="10"/>
        <v>116</v>
      </c>
      <c r="AJ15" s="24">
        <f t="shared" si="11"/>
        <v>1</v>
      </c>
      <c r="AK15" s="1"/>
    </row>
    <row r="16" spans="1:40" ht="24.95" customHeight="1" thickBot="1" x14ac:dyDescent="0.25">
      <c r="A16" s="28">
        <f t="shared" si="0"/>
        <v>15</v>
      </c>
      <c r="B16" s="20" t="str">
        <f>'1.Spieltag'!B16</f>
        <v>Jean-Pierre</v>
      </c>
      <c r="C16" s="17"/>
      <c r="D16" s="18"/>
      <c r="E16" s="19" t="str">
        <f t="shared" si="12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19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5"/>
        <v>5</v>
      </c>
      <c r="U16" s="17"/>
      <c r="V16" s="18"/>
      <c r="W16" s="19" t="str">
        <f t="shared" si="6"/>
        <v>5</v>
      </c>
      <c r="X16" s="17"/>
      <c r="Y16" s="18"/>
      <c r="Z16" s="19" t="str">
        <f t="shared" si="7"/>
        <v>5</v>
      </c>
      <c r="AA16" s="17"/>
      <c r="AB16" s="18"/>
      <c r="AC16" s="19" t="str">
        <f t="shared" si="8"/>
        <v>5</v>
      </c>
      <c r="AD16" s="27"/>
      <c r="AE16" s="25"/>
      <c r="AF16" s="19"/>
      <c r="AG16" s="20">
        <f t="shared" si="9"/>
        <v>45</v>
      </c>
      <c r="AH16" s="21">
        <f>'33.Spieltag'!AI16</f>
        <v>56</v>
      </c>
      <c r="AI16" s="23">
        <f t="shared" si="10"/>
        <v>101</v>
      </c>
      <c r="AJ16" s="24">
        <f t="shared" si="11"/>
        <v>15</v>
      </c>
      <c r="AK16" s="1"/>
    </row>
    <row r="17" spans="1:37" ht="24.95" customHeight="1" thickBot="1" x14ac:dyDescent="0.25">
      <c r="A17" s="28">
        <f t="shared" si="0"/>
        <v>26</v>
      </c>
      <c r="B17" s="20" t="str">
        <f>'1.Spieltag'!B17</f>
        <v>jupp04</v>
      </c>
      <c r="C17" s="17"/>
      <c r="D17" s="18"/>
      <c r="E17" s="19" t="str">
        <f t="shared" si="12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19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5"/>
        <v>5</v>
      </c>
      <c r="U17" s="17"/>
      <c r="V17" s="18"/>
      <c r="W17" s="19" t="str">
        <f t="shared" si="6"/>
        <v>5</v>
      </c>
      <c r="X17" s="17"/>
      <c r="Y17" s="18"/>
      <c r="Z17" s="19" t="str">
        <f t="shared" si="7"/>
        <v>5</v>
      </c>
      <c r="AA17" s="17"/>
      <c r="AB17" s="18"/>
      <c r="AC17" s="19" t="str">
        <f t="shared" si="8"/>
        <v>5</v>
      </c>
      <c r="AD17" s="27"/>
      <c r="AE17" s="25"/>
      <c r="AF17" s="19"/>
      <c r="AG17" s="20">
        <f t="shared" si="9"/>
        <v>45</v>
      </c>
      <c r="AH17" s="21">
        <f>'33.Spieltag'!AI17</f>
        <v>46</v>
      </c>
      <c r="AI17" s="23">
        <f t="shared" si="10"/>
        <v>91</v>
      </c>
      <c r="AJ17" s="24">
        <f t="shared" si="11"/>
        <v>26</v>
      </c>
      <c r="AK17" s="1"/>
    </row>
    <row r="18" spans="1:37" ht="24.95" customHeight="1" thickBot="1" x14ac:dyDescent="0.25">
      <c r="A18" s="28">
        <f t="shared" si="0"/>
        <v>10</v>
      </c>
      <c r="B18" s="20" t="str">
        <f>'1.Spieltag'!B18</f>
        <v>Justin_Ignr</v>
      </c>
      <c r="C18" s="17"/>
      <c r="D18" s="18"/>
      <c r="E18" s="19" t="str">
        <f t="shared" si="12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19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5"/>
        <v>5</v>
      </c>
      <c r="U18" s="17"/>
      <c r="V18" s="18"/>
      <c r="W18" s="19" t="str">
        <f t="shared" si="6"/>
        <v>5</v>
      </c>
      <c r="X18" s="17"/>
      <c r="Y18" s="18"/>
      <c r="Z18" s="19" t="str">
        <f t="shared" si="7"/>
        <v>5</v>
      </c>
      <c r="AA18" s="17"/>
      <c r="AB18" s="18"/>
      <c r="AC18" s="19" t="str">
        <f t="shared" si="8"/>
        <v>5</v>
      </c>
      <c r="AD18" s="27"/>
      <c r="AE18" s="25"/>
      <c r="AF18" s="19"/>
      <c r="AG18" s="20">
        <f t="shared" si="9"/>
        <v>45</v>
      </c>
      <c r="AH18" s="21">
        <f>'33.Spieltag'!AI18</f>
        <v>61</v>
      </c>
      <c r="AI18" s="23">
        <f t="shared" si="10"/>
        <v>106</v>
      </c>
      <c r="AJ18" s="24">
        <f t="shared" si="11"/>
        <v>10</v>
      </c>
      <c r="AK18" s="1"/>
    </row>
    <row r="19" spans="1:37" ht="24.95" customHeight="1" thickBot="1" x14ac:dyDescent="0.25">
      <c r="A19" s="28">
        <f t="shared" si="0"/>
        <v>12</v>
      </c>
      <c r="B19" s="20" t="str">
        <f>'1.Spieltag'!B19</f>
        <v>Kiki</v>
      </c>
      <c r="C19" s="17"/>
      <c r="D19" s="18"/>
      <c r="E19" s="19" t="str">
        <f t="shared" si="12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19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5"/>
        <v>5</v>
      </c>
      <c r="U19" s="17"/>
      <c r="V19" s="18"/>
      <c r="W19" s="19" t="str">
        <f t="shared" si="6"/>
        <v>5</v>
      </c>
      <c r="X19" s="17"/>
      <c r="Y19" s="18"/>
      <c r="Z19" s="19" t="str">
        <f t="shared" si="7"/>
        <v>5</v>
      </c>
      <c r="AA19" s="17"/>
      <c r="AB19" s="18"/>
      <c r="AC19" s="19" t="str">
        <f t="shared" si="8"/>
        <v>5</v>
      </c>
      <c r="AD19" s="27"/>
      <c r="AE19" s="25"/>
      <c r="AF19" s="19"/>
      <c r="AG19" s="20">
        <f t="shared" ref="AG19:AG23" si="13">E19+H19+K19+N19+Q19+T19+W19+Z19+AC19+AF19</f>
        <v>45</v>
      </c>
      <c r="AH19" s="21">
        <f>'33.Spieltag'!AI19</f>
        <v>58</v>
      </c>
      <c r="AI19" s="23">
        <f t="shared" si="10"/>
        <v>103</v>
      </c>
      <c r="AJ19" s="24">
        <f t="shared" si="11"/>
        <v>12</v>
      </c>
      <c r="AK19" s="1"/>
    </row>
    <row r="20" spans="1:37" ht="24.95" customHeight="1" thickBot="1" x14ac:dyDescent="0.25">
      <c r="A20" s="28">
        <f t="shared" si="0"/>
        <v>3</v>
      </c>
      <c r="B20" s="20" t="str">
        <f>'1.Spieltag'!B20</f>
        <v>Lola04</v>
      </c>
      <c r="C20" s="17"/>
      <c r="D20" s="18"/>
      <c r="E20" s="19" t="str">
        <f t="shared" si="12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19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5"/>
        <v>5</v>
      </c>
      <c r="U20" s="17"/>
      <c r="V20" s="18"/>
      <c r="W20" s="19" t="str">
        <f t="shared" si="6"/>
        <v>5</v>
      </c>
      <c r="X20" s="17"/>
      <c r="Y20" s="18"/>
      <c r="Z20" s="19" t="str">
        <f t="shared" si="7"/>
        <v>5</v>
      </c>
      <c r="AA20" s="17"/>
      <c r="AB20" s="18"/>
      <c r="AC20" s="19" t="str">
        <f t="shared" si="8"/>
        <v>5</v>
      </c>
      <c r="AD20" s="27"/>
      <c r="AE20" s="25"/>
      <c r="AF20" s="19"/>
      <c r="AG20" s="20">
        <f t="shared" si="13"/>
        <v>45</v>
      </c>
      <c r="AH20" s="21">
        <f>'33.Spieltag'!AI20</f>
        <v>68</v>
      </c>
      <c r="AI20" s="23">
        <f t="shared" si="10"/>
        <v>113</v>
      </c>
      <c r="AJ20" s="24">
        <f t="shared" si="11"/>
        <v>3</v>
      </c>
      <c r="AK20" s="1"/>
    </row>
    <row r="21" spans="1:37" ht="24.95" customHeight="1" thickBot="1" x14ac:dyDescent="0.25">
      <c r="A21" s="28">
        <f t="shared" si="0"/>
        <v>18</v>
      </c>
      <c r="B21" s="20" t="str">
        <f>'1.Spieltag'!B21</f>
        <v>Master1</v>
      </c>
      <c r="C21" s="17"/>
      <c r="D21" s="18"/>
      <c r="E21" s="19" t="str">
        <f t="shared" si="12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19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5"/>
        <v>5</v>
      </c>
      <c r="U21" s="17"/>
      <c r="V21" s="18"/>
      <c r="W21" s="19" t="str">
        <f t="shared" si="6"/>
        <v>5</v>
      </c>
      <c r="X21" s="17"/>
      <c r="Y21" s="18"/>
      <c r="Z21" s="19" t="str">
        <f t="shared" si="7"/>
        <v>5</v>
      </c>
      <c r="AA21" s="17"/>
      <c r="AB21" s="18"/>
      <c r="AC21" s="19" t="str">
        <f t="shared" si="8"/>
        <v>5</v>
      </c>
      <c r="AD21" s="27"/>
      <c r="AE21" s="25"/>
      <c r="AF21" s="19"/>
      <c r="AG21" s="20">
        <f t="shared" si="13"/>
        <v>45</v>
      </c>
      <c r="AH21" s="21">
        <f>'33.Spieltag'!AI21</f>
        <v>53</v>
      </c>
      <c r="AI21" s="23">
        <f t="shared" si="10"/>
        <v>98</v>
      </c>
      <c r="AJ21" s="24">
        <f t="shared" si="11"/>
        <v>18</v>
      </c>
      <c r="AK21" s="1"/>
    </row>
    <row r="22" spans="1:37" ht="24.95" customHeight="1" thickBot="1" x14ac:dyDescent="0.25">
      <c r="A22" s="28">
        <f t="shared" si="0"/>
        <v>20</v>
      </c>
      <c r="B22" s="20" t="str">
        <f>'1.Spieltag'!B22</f>
        <v>Mike04</v>
      </c>
      <c r="C22" s="17"/>
      <c r="D22" s="18"/>
      <c r="E22" s="19" t="str">
        <f t="shared" si="12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19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5"/>
        <v>5</v>
      </c>
      <c r="U22" s="17"/>
      <c r="V22" s="18"/>
      <c r="W22" s="19" t="str">
        <f t="shared" si="6"/>
        <v>5</v>
      </c>
      <c r="X22" s="17"/>
      <c r="Y22" s="18"/>
      <c r="Z22" s="19" t="str">
        <f t="shared" si="7"/>
        <v>5</v>
      </c>
      <c r="AA22" s="17"/>
      <c r="AB22" s="18"/>
      <c r="AC22" s="19" t="str">
        <f t="shared" si="8"/>
        <v>5</v>
      </c>
      <c r="AD22" s="27"/>
      <c r="AE22" s="25"/>
      <c r="AF22" s="19"/>
      <c r="AG22" s="20">
        <f t="shared" si="13"/>
        <v>45</v>
      </c>
      <c r="AH22" s="21">
        <f>'33.Spieltag'!AI22</f>
        <v>51</v>
      </c>
      <c r="AI22" s="23">
        <f t="shared" si="10"/>
        <v>96</v>
      </c>
      <c r="AJ22" s="24">
        <f t="shared" si="11"/>
        <v>20</v>
      </c>
      <c r="AK22" s="1"/>
    </row>
    <row r="23" spans="1:37" ht="24.95" customHeight="1" thickBot="1" x14ac:dyDescent="0.25">
      <c r="A23" s="28">
        <f t="shared" si="0"/>
        <v>25</v>
      </c>
      <c r="B23" s="20" t="str">
        <f>'1.Spieltag'!B23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19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5"/>
        <v>5</v>
      </c>
      <c r="U23" s="17"/>
      <c r="V23" s="18"/>
      <c r="W23" s="19" t="str">
        <f t="shared" si="6"/>
        <v>5</v>
      </c>
      <c r="X23" s="17"/>
      <c r="Y23" s="18"/>
      <c r="Z23" s="19" t="str">
        <f t="shared" si="7"/>
        <v>5</v>
      </c>
      <c r="AA23" s="17"/>
      <c r="AB23" s="18"/>
      <c r="AC23" s="19" t="str">
        <f t="shared" si="8"/>
        <v>5</v>
      </c>
      <c r="AD23" s="27"/>
      <c r="AE23" s="25"/>
      <c r="AF23" s="19"/>
      <c r="AG23" s="20">
        <f t="shared" si="13"/>
        <v>45</v>
      </c>
      <c r="AH23" s="21">
        <f>'33.Spieltag'!AI23</f>
        <v>47</v>
      </c>
      <c r="AI23" s="23">
        <f t="shared" si="10"/>
        <v>92</v>
      </c>
      <c r="AJ23" s="24">
        <f t="shared" si="11"/>
        <v>25</v>
      </c>
      <c r="AK23" s="1"/>
    </row>
    <row r="24" spans="1:37" ht="24.95" customHeight="1" thickBot="1" x14ac:dyDescent="0.25">
      <c r="A24" s="28">
        <f t="shared" si="0"/>
        <v>5</v>
      </c>
      <c r="B24" s="20" t="str">
        <f>'1.Spieltag'!B24</f>
        <v>Reinhold</v>
      </c>
      <c r="C24" s="17"/>
      <c r="D24" s="18"/>
      <c r="E24" s="19" t="str">
        <f t="shared" si="12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19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5"/>
        <v>5</v>
      </c>
      <c r="U24" s="17"/>
      <c r="V24" s="18"/>
      <c r="W24" s="19" t="str">
        <f t="shared" si="6"/>
        <v>5</v>
      </c>
      <c r="X24" s="17"/>
      <c r="Y24" s="18"/>
      <c r="Z24" s="19" t="str">
        <f t="shared" si="7"/>
        <v>5</v>
      </c>
      <c r="AA24" s="17"/>
      <c r="AB24" s="18"/>
      <c r="AC24" s="19" t="str">
        <f t="shared" si="8"/>
        <v>5</v>
      </c>
      <c r="AD24" s="27"/>
      <c r="AE24" s="25"/>
      <c r="AF24" s="19"/>
      <c r="AG24" s="20">
        <f t="shared" ref="AG24:AG26" si="14">E24+H24+K24+N24+Q24+T24+W24+Z24+AC24+AF24</f>
        <v>45</v>
      </c>
      <c r="AH24" s="21">
        <f>'33.Spieltag'!AI24</f>
        <v>67</v>
      </c>
      <c r="AI24" s="23">
        <f t="shared" ref="AI24:AI26" si="15">AG24+AH24</f>
        <v>112</v>
      </c>
      <c r="AJ24" s="24">
        <f t="shared" si="11"/>
        <v>5</v>
      </c>
      <c r="AK24" s="1"/>
    </row>
    <row r="25" spans="1:37" ht="28.15" customHeight="1" thickBot="1" x14ac:dyDescent="0.25">
      <c r="A25" s="28">
        <f t="shared" ref="A25:A26" si="16">AJ25</f>
        <v>2</v>
      </c>
      <c r="B25" s="20" t="str">
        <f>'1.Spieltag'!B25</f>
        <v>ReneMause</v>
      </c>
      <c r="C25" s="17"/>
      <c r="D25" s="18"/>
      <c r="E25" s="19" t="str">
        <f t="shared" si="12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19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5"/>
        <v>5</v>
      </c>
      <c r="U25" s="17"/>
      <c r="V25" s="18"/>
      <c r="W25" s="19" t="str">
        <f t="shared" si="6"/>
        <v>5</v>
      </c>
      <c r="X25" s="17"/>
      <c r="Y25" s="18"/>
      <c r="Z25" s="19" t="str">
        <f t="shared" si="7"/>
        <v>5</v>
      </c>
      <c r="AA25" s="17"/>
      <c r="AB25" s="18"/>
      <c r="AC25" s="19" t="str">
        <f t="shared" si="8"/>
        <v>5</v>
      </c>
      <c r="AD25" s="27"/>
      <c r="AE25" s="25"/>
      <c r="AF25" s="19"/>
      <c r="AG25" s="20">
        <f t="shared" si="14"/>
        <v>45</v>
      </c>
      <c r="AH25" s="21">
        <f>'33.Spieltag'!AI25</f>
        <v>70</v>
      </c>
      <c r="AI25" s="23">
        <f t="shared" si="15"/>
        <v>115</v>
      </c>
      <c r="AJ25" s="24">
        <f t="shared" si="11"/>
        <v>2</v>
      </c>
      <c r="AK25" s="1"/>
    </row>
    <row r="26" spans="1:37" ht="28.15" customHeight="1" thickBot="1" x14ac:dyDescent="0.25">
      <c r="A26" s="28">
        <f t="shared" si="16"/>
        <v>8</v>
      </c>
      <c r="B26" s="20" t="str">
        <f>'1.Spieltag'!B26</f>
        <v>Ricardo04</v>
      </c>
      <c r="C26" s="17"/>
      <c r="D26" s="18"/>
      <c r="E26" s="19" t="str">
        <f t="shared" si="12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19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5"/>
        <v>5</v>
      </c>
      <c r="U26" s="17"/>
      <c r="V26" s="18"/>
      <c r="W26" s="19" t="str">
        <f t="shared" si="6"/>
        <v>5</v>
      </c>
      <c r="X26" s="17"/>
      <c r="Y26" s="18"/>
      <c r="Z26" s="19" t="str">
        <f t="shared" si="7"/>
        <v>5</v>
      </c>
      <c r="AA26" s="17"/>
      <c r="AB26" s="18"/>
      <c r="AC26" s="19" t="str">
        <f t="shared" si="8"/>
        <v>5</v>
      </c>
      <c r="AD26" s="27"/>
      <c r="AE26" s="25"/>
      <c r="AF26" s="19"/>
      <c r="AG26" s="20">
        <f t="shared" si="14"/>
        <v>45</v>
      </c>
      <c r="AH26" s="21">
        <f>'33.Spieltag'!AI26</f>
        <v>63</v>
      </c>
      <c r="AI26" s="23">
        <f t="shared" si="15"/>
        <v>108</v>
      </c>
      <c r="AJ26" s="24">
        <f t="shared" si="11"/>
        <v>8</v>
      </c>
      <c r="AK26" s="1"/>
    </row>
    <row r="27" spans="1:37" ht="28.15" customHeight="1" thickBot="1" x14ac:dyDescent="0.25">
      <c r="A27" s="28">
        <f t="shared" ref="A27:A33" si="17">AJ27</f>
        <v>24</v>
      </c>
      <c r="B27" s="20" t="str">
        <f>'1.Spieltag'!B27</f>
        <v>Schalt04</v>
      </c>
      <c r="C27" s="17"/>
      <c r="D27" s="18"/>
      <c r="E27" s="19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7"/>
      <c r="G27" s="18"/>
      <c r="H27" s="19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7"/>
      <c r="J27" s="18"/>
      <c r="K27" s="19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7"/>
      <c r="M27" s="18"/>
      <c r="N27" s="19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7"/>
      <c r="P27" s="18"/>
      <c r="Q27" s="19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7"/>
      <c r="S27" s="18"/>
      <c r="T27" s="19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7"/>
      <c r="V27" s="18"/>
      <c r="W27" s="19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7"/>
      <c r="Y27" s="18"/>
      <c r="Z27" s="19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7"/>
      <c r="AB27" s="18"/>
      <c r="AC27" s="19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7"/>
      <c r="AE27" s="25"/>
      <c r="AF27" s="19"/>
      <c r="AG27" s="20">
        <f t="shared" ref="AG27:AG32" si="27">E27+H27+K27+N27+Q27+T27+W27+Z27+AC27+AF27</f>
        <v>45</v>
      </c>
      <c r="AH27" s="21">
        <f>'33.Spieltag'!AI27</f>
        <v>48</v>
      </c>
      <c r="AI27" s="23">
        <f t="shared" ref="AI27:AI32" si="28">AG27+AH27</f>
        <v>93</v>
      </c>
      <c r="AJ27" s="24">
        <f t="shared" si="11"/>
        <v>24</v>
      </c>
      <c r="AK27" s="1"/>
    </row>
    <row r="28" spans="1:37" ht="28.15" customHeight="1" thickBot="1" x14ac:dyDescent="0.25">
      <c r="A28" s="28">
        <f t="shared" si="17"/>
        <v>10</v>
      </c>
      <c r="B28" s="20" t="str">
        <f>'1.Spieltag'!B28</f>
        <v>schmiddi04</v>
      </c>
      <c r="C28" s="17"/>
      <c r="D28" s="18"/>
      <c r="E28" s="19" t="str">
        <f t="shared" si="18"/>
        <v>5</v>
      </c>
      <c r="F28" s="17"/>
      <c r="G28" s="18"/>
      <c r="H28" s="19" t="str">
        <f t="shared" si="19"/>
        <v>5</v>
      </c>
      <c r="I28" s="17"/>
      <c r="J28" s="18"/>
      <c r="K28" s="19" t="str">
        <f t="shared" si="20"/>
        <v>5</v>
      </c>
      <c r="L28" s="17"/>
      <c r="M28" s="18"/>
      <c r="N28" s="19" t="str">
        <f t="shared" si="21"/>
        <v>5</v>
      </c>
      <c r="O28" s="17"/>
      <c r="P28" s="18"/>
      <c r="Q28" s="19" t="str">
        <f t="shared" si="22"/>
        <v>5</v>
      </c>
      <c r="R28" s="17"/>
      <c r="S28" s="18"/>
      <c r="T28" s="19" t="str">
        <f t="shared" si="23"/>
        <v>5</v>
      </c>
      <c r="U28" s="17"/>
      <c r="V28" s="18"/>
      <c r="W28" s="19" t="str">
        <f t="shared" si="24"/>
        <v>5</v>
      </c>
      <c r="X28" s="17"/>
      <c r="Y28" s="18"/>
      <c r="Z28" s="19" t="str">
        <f t="shared" si="25"/>
        <v>5</v>
      </c>
      <c r="AA28" s="17"/>
      <c r="AB28" s="18"/>
      <c r="AC28" s="19" t="str">
        <f t="shared" si="26"/>
        <v>5</v>
      </c>
      <c r="AD28" s="27"/>
      <c r="AE28" s="25"/>
      <c r="AF28" s="19"/>
      <c r="AG28" s="20">
        <f t="shared" si="27"/>
        <v>45</v>
      </c>
      <c r="AH28" s="21">
        <f>'33.Spieltag'!AI28</f>
        <v>61</v>
      </c>
      <c r="AI28" s="23">
        <f t="shared" si="28"/>
        <v>106</v>
      </c>
      <c r="AJ28" s="24">
        <f t="shared" si="11"/>
        <v>10</v>
      </c>
      <c r="AK28" s="1"/>
    </row>
    <row r="29" spans="1:37" ht="28.15" customHeight="1" thickBot="1" x14ac:dyDescent="0.25">
      <c r="A29" s="28">
        <f t="shared" si="17"/>
        <v>7</v>
      </c>
      <c r="B29" s="20" t="str">
        <f>'1.Spieltag'!B29</f>
        <v>shiny</v>
      </c>
      <c r="C29" s="17"/>
      <c r="D29" s="18"/>
      <c r="E29" s="19" t="str">
        <f t="shared" si="18"/>
        <v>5</v>
      </c>
      <c r="F29" s="17"/>
      <c r="G29" s="18"/>
      <c r="H29" s="19" t="str">
        <f t="shared" si="19"/>
        <v>5</v>
      </c>
      <c r="I29" s="17"/>
      <c r="J29" s="18"/>
      <c r="K29" s="19" t="str">
        <f t="shared" si="20"/>
        <v>5</v>
      </c>
      <c r="L29" s="17"/>
      <c r="M29" s="18"/>
      <c r="N29" s="19" t="str">
        <f t="shared" si="21"/>
        <v>5</v>
      </c>
      <c r="O29" s="17"/>
      <c r="P29" s="18"/>
      <c r="Q29" s="19" t="str">
        <f t="shared" si="22"/>
        <v>5</v>
      </c>
      <c r="R29" s="17"/>
      <c r="S29" s="18"/>
      <c r="T29" s="19" t="str">
        <f t="shared" si="23"/>
        <v>5</v>
      </c>
      <c r="U29" s="17"/>
      <c r="V29" s="18"/>
      <c r="W29" s="19" t="str">
        <f t="shared" si="24"/>
        <v>5</v>
      </c>
      <c r="X29" s="17"/>
      <c r="Y29" s="18"/>
      <c r="Z29" s="19" t="str">
        <f t="shared" si="25"/>
        <v>5</v>
      </c>
      <c r="AA29" s="17"/>
      <c r="AB29" s="18"/>
      <c r="AC29" s="19" t="str">
        <f t="shared" si="26"/>
        <v>5</v>
      </c>
      <c r="AD29" s="27"/>
      <c r="AE29" s="25"/>
      <c r="AF29" s="19"/>
      <c r="AG29" s="20">
        <f t="shared" si="27"/>
        <v>45</v>
      </c>
      <c r="AH29" s="21">
        <f>'33.Spieltag'!AI29</f>
        <v>65</v>
      </c>
      <c r="AI29" s="23">
        <f t="shared" si="28"/>
        <v>110</v>
      </c>
      <c r="AJ29" s="24">
        <f t="shared" si="11"/>
        <v>7</v>
      </c>
      <c r="AK29" s="1"/>
    </row>
    <row r="30" spans="1:37" ht="28.15" customHeight="1" thickBot="1" x14ac:dyDescent="0.25">
      <c r="A30" s="28">
        <f t="shared" si="17"/>
        <v>20</v>
      </c>
      <c r="B30" s="20" t="str">
        <f>'1.Spieltag'!B30</f>
        <v>Silfa04</v>
      </c>
      <c r="C30" s="17"/>
      <c r="D30" s="18"/>
      <c r="E30" s="19" t="str">
        <f t="shared" si="18"/>
        <v>5</v>
      </c>
      <c r="F30" s="17"/>
      <c r="G30" s="18"/>
      <c r="H30" s="19" t="str">
        <f t="shared" si="19"/>
        <v>5</v>
      </c>
      <c r="I30" s="17"/>
      <c r="J30" s="18"/>
      <c r="K30" s="19" t="str">
        <f t="shared" si="20"/>
        <v>5</v>
      </c>
      <c r="L30" s="17"/>
      <c r="M30" s="18"/>
      <c r="N30" s="19" t="str">
        <f t="shared" si="21"/>
        <v>5</v>
      </c>
      <c r="O30" s="17"/>
      <c r="P30" s="18"/>
      <c r="Q30" s="19" t="str">
        <f t="shared" si="22"/>
        <v>5</v>
      </c>
      <c r="R30" s="17"/>
      <c r="S30" s="18"/>
      <c r="T30" s="19" t="str">
        <f t="shared" si="23"/>
        <v>5</v>
      </c>
      <c r="U30" s="17"/>
      <c r="V30" s="18"/>
      <c r="W30" s="19" t="str">
        <f t="shared" si="24"/>
        <v>5</v>
      </c>
      <c r="X30" s="17"/>
      <c r="Y30" s="18"/>
      <c r="Z30" s="19" t="str">
        <f t="shared" si="25"/>
        <v>5</v>
      </c>
      <c r="AA30" s="17"/>
      <c r="AB30" s="18"/>
      <c r="AC30" s="19" t="str">
        <f t="shared" si="26"/>
        <v>5</v>
      </c>
      <c r="AD30" s="27"/>
      <c r="AE30" s="25"/>
      <c r="AF30" s="19"/>
      <c r="AG30" s="20">
        <f t="shared" si="27"/>
        <v>45</v>
      </c>
      <c r="AH30" s="21">
        <f>'33.Spieltag'!AI30</f>
        <v>51</v>
      </c>
      <c r="AI30" s="23">
        <f t="shared" si="28"/>
        <v>96</v>
      </c>
      <c r="AJ30" s="24">
        <f t="shared" si="11"/>
        <v>20</v>
      </c>
      <c r="AK30" s="1"/>
    </row>
    <row r="31" spans="1:37" ht="28.15" customHeight="1" thickBot="1" x14ac:dyDescent="0.25">
      <c r="A31" s="28">
        <f t="shared" si="17"/>
        <v>3</v>
      </c>
      <c r="B31" s="20" t="str">
        <f>'1.Spieltag'!B31</f>
        <v>Tanja04</v>
      </c>
      <c r="C31" s="17"/>
      <c r="D31" s="18"/>
      <c r="E31" s="19" t="str">
        <f t="shared" si="18"/>
        <v>5</v>
      </c>
      <c r="F31" s="17"/>
      <c r="G31" s="18"/>
      <c r="H31" s="19" t="str">
        <f t="shared" si="19"/>
        <v>5</v>
      </c>
      <c r="I31" s="17"/>
      <c r="J31" s="18"/>
      <c r="K31" s="19" t="str">
        <f t="shared" si="20"/>
        <v>5</v>
      </c>
      <c r="L31" s="17"/>
      <c r="M31" s="18"/>
      <c r="N31" s="19" t="str">
        <f t="shared" si="21"/>
        <v>5</v>
      </c>
      <c r="O31" s="17"/>
      <c r="P31" s="18"/>
      <c r="Q31" s="19" t="str">
        <f t="shared" si="22"/>
        <v>5</v>
      </c>
      <c r="R31" s="17"/>
      <c r="S31" s="18"/>
      <c r="T31" s="19" t="str">
        <f t="shared" si="23"/>
        <v>5</v>
      </c>
      <c r="U31" s="17"/>
      <c r="V31" s="18"/>
      <c r="W31" s="19" t="str">
        <f t="shared" si="24"/>
        <v>5</v>
      </c>
      <c r="X31" s="17"/>
      <c r="Y31" s="18"/>
      <c r="Z31" s="19" t="str">
        <f t="shared" si="25"/>
        <v>5</v>
      </c>
      <c r="AA31" s="17"/>
      <c r="AB31" s="18"/>
      <c r="AC31" s="19" t="str">
        <f t="shared" si="26"/>
        <v>5</v>
      </c>
      <c r="AD31" s="27"/>
      <c r="AE31" s="25"/>
      <c r="AF31" s="19"/>
      <c r="AG31" s="20">
        <f t="shared" si="27"/>
        <v>45</v>
      </c>
      <c r="AH31" s="21">
        <f>'33.Spieltag'!AI31</f>
        <v>68</v>
      </c>
      <c r="AI31" s="23">
        <f t="shared" si="28"/>
        <v>113</v>
      </c>
      <c r="AJ31" s="24">
        <f t="shared" si="11"/>
        <v>3</v>
      </c>
      <c r="AK31" s="1"/>
    </row>
    <row r="32" spans="1:37" ht="28.15" customHeight="1" thickBot="1" x14ac:dyDescent="0.25">
      <c r="A32" s="28">
        <f t="shared" si="17"/>
        <v>23</v>
      </c>
      <c r="B32" s="20" t="str">
        <f>'1.Spieltag'!B32</f>
        <v>Th. Bülles</v>
      </c>
      <c r="C32" s="17"/>
      <c r="D32" s="18"/>
      <c r="E32" s="19" t="str">
        <f t="shared" si="18"/>
        <v>5</v>
      </c>
      <c r="F32" s="17"/>
      <c r="G32" s="18"/>
      <c r="H32" s="19" t="str">
        <f t="shared" si="19"/>
        <v>5</v>
      </c>
      <c r="I32" s="17"/>
      <c r="J32" s="18"/>
      <c r="K32" s="19" t="str">
        <f t="shared" si="20"/>
        <v>5</v>
      </c>
      <c r="L32" s="17"/>
      <c r="M32" s="18"/>
      <c r="N32" s="19" t="str">
        <f t="shared" si="21"/>
        <v>5</v>
      </c>
      <c r="O32" s="17"/>
      <c r="P32" s="18"/>
      <c r="Q32" s="19" t="str">
        <f t="shared" si="22"/>
        <v>5</v>
      </c>
      <c r="R32" s="17"/>
      <c r="S32" s="18"/>
      <c r="T32" s="19" t="str">
        <f t="shared" si="23"/>
        <v>5</v>
      </c>
      <c r="U32" s="17"/>
      <c r="V32" s="18"/>
      <c r="W32" s="19" t="str">
        <f t="shared" si="24"/>
        <v>5</v>
      </c>
      <c r="X32" s="17"/>
      <c r="Y32" s="18"/>
      <c r="Z32" s="19" t="str">
        <f t="shared" si="25"/>
        <v>5</v>
      </c>
      <c r="AA32" s="17"/>
      <c r="AB32" s="18"/>
      <c r="AC32" s="19" t="str">
        <f t="shared" si="26"/>
        <v>5</v>
      </c>
      <c r="AD32" s="27"/>
      <c r="AE32" s="25"/>
      <c r="AF32" s="19"/>
      <c r="AG32" s="20">
        <f t="shared" si="27"/>
        <v>45</v>
      </c>
      <c r="AH32" s="21">
        <f>'33.Spieltag'!AI32</f>
        <v>49</v>
      </c>
      <c r="AI32" s="23">
        <f t="shared" si="28"/>
        <v>94</v>
      </c>
      <c r="AJ32" s="24">
        <f t="shared" si="11"/>
        <v>23</v>
      </c>
      <c r="AK32" s="1"/>
    </row>
    <row r="33" spans="1:37" ht="28.15" customHeight="1" thickBot="1" x14ac:dyDescent="0.25">
      <c r="A33" s="28">
        <f t="shared" si="17"/>
        <v>22</v>
      </c>
      <c r="B33" s="20" t="str">
        <f>'1.Spieltag'!B33</f>
        <v>UltraGE</v>
      </c>
      <c r="C33" s="17"/>
      <c r="D33" s="18"/>
      <c r="E33" s="19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7"/>
      <c r="G33" s="18"/>
      <c r="H33" s="19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7"/>
      <c r="J33" s="18"/>
      <c r="K33" s="19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7"/>
      <c r="M33" s="18"/>
      <c r="N33" s="19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7"/>
      <c r="P33" s="18"/>
      <c r="Q33" s="19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7"/>
      <c r="S33" s="18"/>
      <c r="T33" s="19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7"/>
      <c r="V33" s="18"/>
      <c r="W33" s="19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7"/>
      <c r="Y33" s="18"/>
      <c r="Z33" s="19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7"/>
      <c r="AB33" s="18"/>
      <c r="AC33" s="19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7"/>
      <c r="AE33" s="25"/>
      <c r="AF33" s="19"/>
      <c r="AG33" s="20">
        <f t="shared" ref="AG33" si="38">E33+H33+K33+N33+Q33+T33+W33+Z33+AC33+AF33</f>
        <v>45</v>
      </c>
      <c r="AH33" s="21">
        <f>'33.Spieltag'!AI33</f>
        <v>50</v>
      </c>
      <c r="AI33" s="23">
        <f t="shared" ref="AI33" si="39">AG33+AH33</f>
        <v>95</v>
      </c>
      <c r="AJ33" s="24">
        <f t="shared" ref="AJ33" si="40">RANK(AI33,$AI$8:$AI$53)</f>
        <v>22</v>
      </c>
      <c r="AK33" s="1"/>
    </row>
    <row r="34" spans="1:37" ht="28.15" customHeight="1" thickBot="1" x14ac:dyDescent="0.25">
      <c r="A34" s="28"/>
      <c r="B34" s="20"/>
      <c r="C34" s="17"/>
      <c r="D34" s="18"/>
      <c r="E34" s="19"/>
      <c r="F34" s="17"/>
      <c r="G34" s="18"/>
      <c r="H34" s="19"/>
      <c r="I34" s="17"/>
      <c r="J34" s="18"/>
      <c r="K34" s="19"/>
      <c r="L34" s="17"/>
      <c r="M34" s="18"/>
      <c r="N34" s="19"/>
      <c r="O34" s="17"/>
      <c r="P34" s="18"/>
      <c r="Q34" s="19"/>
      <c r="R34" s="17"/>
      <c r="S34" s="18"/>
      <c r="T34" s="19"/>
      <c r="U34" s="17"/>
      <c r="V34" s="18"/>
      <c r="W34" s="19"/>
      <c r="X34" s="17"/>
      <c r="Y34" s="18"/>
      <c r="Z34" s="19"/>
      <c r="AA34" s="17"/>
      <c r="AB34" s="18"/>
      <c r="AC34" s="19"/>
      <c r="AD34" s="27"/>
      <c r="AE34" s="25"/>
      <c r="AF34" s="19"/>
      <c r="AG34" s="20"/>
      <c r="AH34" s="21"/>
      <c r="AI34" s="23"/>
      <c r="AJ34" s="24"/>
      <c r="AK34" s="1"/>
    </row>
    <row r="35" spans="1:37" ht="28.15" customHeight="1" thickBot="1" x14ac:dyDescent="0.25">
      <c r="A35" s="28"/>
      <c r="B35" s="20"/>
      <c r="C35" s="17"/>
      <c r="D35" s="18"/>
      <c r="E35" s="19"/>
      <c r="F35" s="17"/>
      <c r="G35" s="18"/>
      <c r="H35" s="19"/>
      <c r="I35" s="17"/>
      <c r="J35" s="18"/>
      <c r="K35" s="19"/>
      <c r="L35" s="17"/>
      <c r="M35" s="18"/>
      <c r="N35" s="19"/>
      <c r="O35" s="17"/>
      <c r="P35" s="18"/>
      <c r="Q35" s="19"/>
      <c r="R35" s="17"/>
      <c r="S35" s="18"/>
      <c r="T35" s="19"/>
      <c r="U35" s="17"/>
      <c r="V35" s="18"/>
      <c r="W35" s="19"/>
      <c r="X35" s="17"/>
      <c r="Y35" s="18"/>
      <c r="Z35" s="19"/>
      <c r="AA35" s="17"/>
      <c r="AB35" s="18"/>
      <c r="AC35" s="19"/>
      <c r="AD35" s="27"/>
      <c r="AE35" s="25"/>
      <c r="AF35" s="19"/>
      <c r="AG35" s="20"/>
      <c r="AH35" s="21"/>
      <c r="AI35" s="23"/>
      <c r="AJ35" s="24"/>
      <c r="AK35" s="1"/>
    </row>
    <row r="36" spans="1:37" ht="28.15" customHeight="1" thickBot="1" x14ac:dyDescent="0.25">
      <c r="A36" s="28"/>
      <c r="B36" s="20"/>
      <c r="C36" s="17"/>
      <c r="D36" s="18"/>
      <c r="E36" s="19"/>
      <c r="F36" s="17"/>
      <c r="G36" s="18"/>
      <c r="H36" s="19"/>
      <c r="I36" s="17"/>
      <c r="J36" s="18"/>
      <c r="K36" s="19"/>
      <c r="L36" s="17"/>
      <c r="M36" s="18"/>
      <c r="N36" s="19"/>
      <c r="O36" s="17"/>
      <c r="P36" s="18"/>
      <c r="Q36" s="19"/>
      <c r="R36" s="17"/>
      <c r="S36" s="18"/>
      <c r="T36" s="19"/>
      <c r="U36" s="17"/>
      <c r="V36" s="18"/>
      <c r="W36" s="19"/>
      <c r="X36" s="17"/>
      <c r="Y36" s="18"/>
      <c r="Z36" s="19"/>
      <c r="AA36" s="17"/>
      <c r="AB36" s="18"/>
      <c r="AC36" s="19"/>
      <c r="AD36" s="27"/>
      <c r="AE36" s="25"/>
      <c r="AF36" s="19"/>
      <c r="AG36" s="20"/>
      <c r="AH36" s="21"/>
      <c r="AI36" s="23"/>
      <c r="AJ36" s="24"/>
      <c r="AK36" s="1"/>
    </row>
    <row r="37" spans="1:37" ht="28.15" customHeight="1" thickBot="1" x14ac:dyDescent="0.25">
      <c r="A37" s="28"/>
      <c r="B37" s="20"/>
      <c r="C37" s="17"/>
      <c r="D37" s="18"/>
      <c r="E37" s="19"/>
      <c r="F37" s="17"/>
      <c r="G37" s="18"/>
      <c r="H37" s="19"/>
      <c r="I37" s="17"/>
      <c r="J37" s="18"/>
      <c r="K37" s="19"/>
      <c r="L37" s="17"/>
      <c r="M37" s="18"/>
      <c r="N37" s="19"/>
      <c r="O37" s="17"/>
      <c r="P37" s="18"/>
      <c r="Q37" s="19"/>
      <c r="R37" s="17"/>
      <c r="S37" s="18"/>
      <c r="T37" s="19"/>
      <c r="U37" s="17"/>
      <c r="V37" s="18"/>
      <c r="W37" s="19"/>
      <c r="X37" s="17"/>
      <c r="Y37" s="18"/>
      <c r="Z37" s="19"/>
      <c r="AA37" s="17"/>
      <c r="AB37" s="18"/>
      <c r="AC37" s="19"/>
      <c r="AD37" s="27"/>
      <c r="AE37" s="25"/>
      <c r="AF37" s="19"/>
      <c r="AG37" s="20"/>
      <c r="AH37" s="21"/>
      <c r="AI37" s="23"/>
      <c r="AJ37" s="24"/>
      <c r="AK37" s="1"/>
    </row>
    <row r="38" spans="1:37" ht="28.15" customHeight="1" thickBot="1" x14ac:dyDescent="0.25">
      <c r="A38" s="28"/>
      <c r="B38" s="20"/>
      <c r="C38" s="17"/>
      <c r="D38" s="18"/>
      <c r="E38" s="19"/>
      <c r="F38" s="17"/>
      <c r="G38" s="18"/>
      <c r="H38" s="19"/>
      <c r="I38" s="17"/>
      <c r="J38" s="18"/>
      <c r="K38" s="19"/>
      <c r="L38" s="17"/>
      <c r="M38" s="18"/>
      <c r="N38" s="19"/>
      <c r="O38" s="17"/>
      <c r="P38" s="18"/>
      <c r="Q38" s="19"/>
      <c r="R38" s="17"/>
      <c r="S38" s="18"/>
      <c r="T38" s="19"/>
      <c r="U38" s="17"/>
      <c r="V38" s="18"/>
      <c r="W38" s="19"/>
      <c r="X38" s="17"/>
      <c r="Y38" s="18"/>
      <c r="Z38" s="19"/>
      <c r="AA38" s="17"/>
      <c r="AB38" s="18"/>
      <c r="AC38" s="19"/>
      <c r="AD38" s="27"/>
      <c r="AE38" s="25"/>
      <c r="AF38" s="19"/>
      <c r="AG38" s="20"/>
      <c r="AH38" s="21"/>
      <c r="AI38" s="23"/>
      <c r="AJ38" s="24"/>
      <c r="AK38" s="1"/>
    </row>
    <row r="39" spans="1:37" ht="28.15" customHeight="1" thickBot="1" x14ac:dyDescent="0.25">
      <c r="A39" s="28"/>
      <c r="B39" s="20"/>
      <c r="C39" s="17"/>
      <c r="D39" s="18"/>
      <c r="E39" s="19"/>
      <c r="F39" s="17"/>
      <c r="G39" s="18"/>
      <c r="H39" s="19"/>
      <c r="I39" s="17"/>
      <c r="J39" s="18"/>
      <c r="K39" s="19"/>
      <c r="L39" s="17"/>
      <c r="M39" s="18"/>
      <c r="N39" s="19"/>
      <c r="O39" s="17"/>
      <c r="P39" s="18"/>
      <c r="Q39" s="19"/>
      <c r="R39" s="17"/>
      <c r="S39" s="18"/>
      <c r="T39" s="19"/>
      <c r="U39" s="17"/>
      <c r="V39" s="18"/>
      <c r="W39" s="19"/>
      <c r="X39" s="17"/>
      <c r="Y39" s="18"/>
      <c r="Z39" s="19"/>
      <c r="AA39" s="17"/>
      <c r="AB39" s="18"/>
      <c r="AC39" s="19"/>
      <c r="AD39" s="27"/>
      <c r="AE39" s="25"/>
      <c r="AF39" s="19"/>
      <c r="AG39" s="20"/>
      <c r="AH39" s="21"/>
      <c r="AI39" s="23"/>
      <c r="AJ39" s="24"/>
      <c r="AK39" s="1"/>
    </row>
    <row r="40" spans="1:37" ht="28.15" customHeight="1" thickBot="1" x14ac:dyDescent="0.25">
      <c r="A40" s="28"/>
      <c r="B40" s="20"/>
      <c r="C40" s="17"/>
      <c r="D40" s="18"/>
      <c r="E40" s="19"/>
      <c r="F40" s="17"/>
      <c r="G40" s="18"/>
      <c r="H40" s="19"/>
      <c r="I40" s="17"/>
      <c r="J40" s="18"/>
      <c r="K40" s="19"/>
      <c r="L40" s="17"/>
      <c r="M40" s="18"/>
      <c r="N40" s="19"/>
      <c r="O40" s="17"/>
      <c r="P40" s="18"/>
      <c r="Q40" s="19"/>
      <c r="R40" s="17"/>
      <c r="S40" s="18"/>
      <c r="T40" s="19"/>
      <c r="U40" s="17"/>
      <c r="V40" s="18"/>
      <c r="W40" s="19"/>
      <c r="X40" s="17"/>
      <c r="Y40" s="18"/>
      <c r="Z40" s="19"/>
      <c r="AA40" s="17"/>
      <c r="AB40" s="18"/>
      <c r="AC40" s="19"/>
      <c r="AD40" s="27"/>
      <c r="AE40" s="25"/>
      <c r="AF40" s="19"/>
      <c r="AG40" s="20"/>
      <c r="AH40" s="21"/>
      <c r="AI40" s="23"/>
      <c r="AJ40" s="24"/>
      <c r="AK40" s="1"/>
    </row>
    <row r="41" spans="1:37" ht="28.15" customHeight="1" thickBot="1" x14ac:dyDescent="0.25">
      <c r="A41" s="28"/>
      <c r="B41" s="20"/>
      <c r="C41" s="17"/>
      <c r="D41" s="18"/>
      <c r="E41" s="19"/>
      <c r="F41" s="17"/>
      <c r="G41" s="18"/>
      <c r="H41" s="19"/>
      <c r="I41" s="17"/>
      <c r="J41" s="18"/>
      <c r="K41" s="19"/>
      <c r="L41" s="17"/>
      <c r="M41" s="18"/>
      <c r="N41" s="19"/>
      <c r="O41" s="17"/>
      <c r="P41" s="18"/>
      <c r="Q41" s="19"/>
      <c r="R41" s="17"/>
      <c r="S41" s="18"/>
      <c r="T41" s="19"/>
      <c r="U41" s="17"/>
      <c r="V41" s="18"/>
      <c r="W41" s="19"/>
      <c r="X41" s="17"/>
      <c r="Y41" s="18"/>
      <c r="Z41" s="19"/>
      <c r="AA41" s="17"/>
      <c r="AB41" s="18"/>
      <c r="AC41" s="19"/>
      <c r="AD41" s="27"/>
      <c r="AE41" s="25"/>
      <c r="AF41" s="19"/>
      <c r="AG41" s="20"/>
      <c r="AH41" s="21"/>
      <c r="AI41" s="23"/>
      <c r="AJ41" s="24"/>
      <c r="AK41" s="1"/>
    </row>
    <row r="42" spans="1:37" ht="28.15" customHeight="1" thickBot="1" x14ac:dyDescent="0.25">
      <c r="A42" s="28"/>
      <c r="B42" s="20"/>
      <c r="C42" s="17"/>
      <c r="D42" s="18"/>
      <c r="E42" s="19"/>
      <c r="F42" s="17"/>
      <c r="G42" s="18"/>
      <c r="H42" s="19"/>
      <c r="I42" s="17"/>
      <c r="J42" s="18"/>
      <c r="K42" s="19"/>
      <c r="L42" s="17"/>
      <c r="M42" s="18"/>
      <c r="N42" s="19"/>
      <c r="O42" s="17"/>
      <c r="P42" s="18"/>
      <c r="Q42" s="19"/>
      <c r="R42" s="17"/>
      <c r="S42" s="18"/>
      <c r="T42" s="19"/>
      <c r="U42" s="17"/>
      <c r="V42" s="18"/>
      <c r="W42" s="19"/>
      <c r="X42" s="17"/>
      <c r="Y42" s="18"/>
      <c r="Z42" s="19"/>
      <c r="AA42" s="17"/>
      <c r="AB42" s="18"/>
      <c r="AC42" s="19"/>
      <c r="AD42" s="27"/>
      <c r="AE42" s="25"/>
      <c r="AF42" s="19"/>
      <c r="AG42" s="20"/>
      <c r="AH42" s="21"/>
      <c r="AI42" s="23"/>
      <c r="AJ42" s="24"/>
      <c r="AK42" s="1"/>
    </row>
    <row r="43" spans="1:37" ht="28.15" customHeight="1" thickBot="1" x14ac:dyDescent="0.25">
      <c r="A43" s="28"/>
      <c r="B43" s="20"/>
      <c r="C43" s="17"/>
      <c r="D43" s="18"/>
      <c r="E43" s="19"/>
      <c r="F43" s="17"/>
      <c r="G43" s="18"/>
      <c r="H43" s="19"/>
      <c r="I43" s="17"/>
      <c r="J43" s="18"/>
      <c r="K43" s="19"/>
      <c r="L43" s="17"/>
      <c r="M43" s="18"/>
      <c r="N43" s="19"/>
      <c r="O43" s="17"/>
      <c r="P43" s="18"/>
      <c r="Q43" s="19"/>
      <c r="R43" s="17"/>
      <c r="S43" s="18"/>
      <c r="T43" s="19"/>
      <c r="U43" s="17"/>
      <c r="V43" s="18"/>
      <c r="W43" s="19"/>
      <c r="X43" s="17"/>
      <c r="Y43" s="18"/>
      <c r="Z43" s="19"/>
      <c r="AA43" s="17"/>
      <c r="AB43" s="18"/>
      <c r="AC43" s="19"/>
      <c r="AD43" s="27"/>
      <c r="AE43" s="25"/>
      <c r="AF43" s="19"/>
      <c r="AG43" s="20"/>
      <c r="AH43" s="21"/>
      <c r="AI43" s="23"/>
      <c r="AJ43" s="24"/>
      <c r="AK43" s="1"/>
    </row>
    <row r="44" spans="1:37" ht="28.15" customHeight="1" thickBot="1" x14ac:dyDescent="0.25">
      <c r="A44" s="28"/>
      <c r="B44" s="20"/>
      <c r="C44" s="17"/>
      <c r="D44" s="18"/>
      <c r="E44" s="19"/>
      <c r="F44" s="17"/>
      <c r="G44" s="18"/>
      <c r="H44" s="19"/>
      <c r="I44" s="17"/>
      <c r="J44" s="18"/>
      <c r="K44" s="19"/>
      <c r="L44" s="17"/>
      <c r="M44" s="18"/>
      <c r="N44" s="19"/>
      <c r="O44" s="17"/>
      <c r="P44" s="18"/>
      <c r="Q44" s="19"/>
      <c r="R44" s="17"/>
      <c r="S44" s="18"/>
      <c r="T44" s="19"/>
      <c r="U44" s="17"/>
      <c r="V44" s="18"/>
      <c r="W44" s="19"/>
      <c r="X44" s="17"/>
      <c r="Y44" s="18"/>
      <c r="Z44" s="19"/>
      <c r="AA44" s="17"/>
      <c r="AB44" s="18"/>
      <c r="AC44" s="19"/>
      <c r="AD44" s="27"/>
      <c r="AE44" s="25"/>
      <c r="AF44" s="19"/>
      <c r="AG44" s="20"/>
      <c r="AH44" s="21"/>
      <c r="AI44" s="23"/>
      <c r="AJ44" s="24"/>
      <c r="AK44" s="1"/>
    </row>
    <row r="45" spans="1:37" ht="28.15" customHeight="1" thickBot="1" x14ac:dyDescent="0.25">
      <c r="A45" s="28"/>
      <c r="B45" s="20"/>
      <c r="C45" s="17"/>
      <c r="D45" s="18"/>
      <c r="E45" s="19"/>
      <c r="F45" s="17"/>
      <c r="G45" s="18"/>
      <c r="H45" s="19"/>
      <c r="I45" s="17"/>
      <c r="J45" s="18"/>
      <c r="K45" s="19"/>
      <c r="L45" s="17"/>
      <c r="M45" s="18"/>
      <c r="N45" s="19"/>
      <c r="O45" s="17"/>
      <c r="P45" s="18"/>
      <c r="Q45" s="19"/>
      <c r="R45" s="17"/>
      <c r="S45" s="18"/>
      <c r="T45" s="19"/>
      <c r="U45" s="17"/>
      <c r="V45" s="18"/>
      <c r="W45" s="19"/>
      <c r="X45" s="17"/>
      <c r="Y45" s="18"/>
      <c r="Z45" s="19"/>
      <c r="AA45" s="17"/>
      <c r="AB45" s="18"/>
      <c r="AC45" s="19"/>
      <c r="AD45" s="27"/>
      <c r="AE45" s="25"/>
      <c r="AF45" s="19"/>
      <c r="AG45" s="20"/>
      <c r="AH45" s="21"/>
      <c r="AI45" s="23"/>
      <c r="AJ45" s="24"/>
      <c r="AK45" s="1"/>
    </row>
    <row r="46" spans="1:37" ht="28.15" customHeight="1" thickBot="1" x14ac:dyDescent="0.25">
      <c r="A46" s="28"/>
      <c r="B46" s="20"/>
      <c r="C46" s="17"/>
      <c r="D46" s="18"/>
      <c r="E46" s="19"/>
      <c r="F46" s="17"/>
      <c r="G46" s="18"/>
      <c r="H46" s="19"/>
      <c r="I46" s="17"/>
      <c r="J46" s="18"/>
      <c r="K46" s="19"/>
      <c r="L46" s="17"/>
      <c r="M46" s="18"/>
      <c r="N46" s="19"/>
      <c r="O46" s="17"/>
      <c r="P46" s="18"/>
      <c r="Q46" s="19"/>
      <c r="R46" s="17"/>
      <c r="S46" s="18"/>
      <c r="T46" s="19"/>
      <c r="U46" s="17"/>
      <c r="V46" s="18"/>
      <c r="W46" s="19"/>
      <c r="X46" s="17"/>
      <c r="Y46" s="18"/>
      <c r="Z46" s="19"/>
      <c r="AA46" s="17"/>
      <c r="AB46" s="18"/>
      <c r="AC46" s="19"/>
      <c r="AD46" s="27"/>
      <c r="AE46" s="25"/>
      <c r="AF46" s="19"/>
      <c r="AG46" s="20"/>
      <c r="AH46" s="21"/>
      <c r="AI46" s="23"/>
      <c r="AJ46" s="24"/>
      <c r="AK46" s="1"/>
    </row>
    <row r="47" spans="1:37" ht="28.15" customHeight="1" thickBot="1" x14ac:dyDescent="0.25">
      <c r="A47" s="28"/>
      <c r="B47" s="20"/>
      <c r="C47" s="17"/>
      <c r="D47" s="18"/>
      <c r="E47" s="19"/>
      <c r="F47" s="17"/>
      <c r="G47" s="18"/>
      <c r="H47" s="19"/>
      <c r="I47" s="17"/>
      <c r="J47" s="18"/>
      <c r="K47" s="19"/>
      <c r="L47" s="17"/>
      <c r="M47" s="18"/>
      <c r="N47" s="19"/>
      <c r="O47" s="17"/>
      <c r="P47" s="18"/>
      <c r="Q47" s="19"/>
      <c r="R47" s="17"/>
      <c r="S47" s="18"/>
      <c r="T47" s="19"/>
      <c r="U47" s="17"/>
      <c r="V47" s="18"/>
      <c r="W47" s="19"/>
      <c r="X47" s="17"/>
      <c r="Y47" s="18"/>
      <c r="Z47" s="19"/>
      <c r="AA47" s="17"/>
      <c r="AB47" s="18"/>
      <c r="AC47" s="19"/>
      <c r="AD47" s="27"/>
      <c r="AE47" s="25"/>
      <c r="AF47" s="19"/>
      <c r="AG47" s="20"/>
      <c r="AH47" s="21"/>
      <c r="AI47" s="23"/>
      <c r="AJ47" s="24"/>
      <c r="AK47" s="1"/>
    </row>
    <row r="48" spans="1:37" ht="28.15" customHeight="1" thickBot="1" x14ac:dyDescent="0.25">
      <c r="A48" s="28"/>
      <c r="B48" s="20"/>
      <c r="C48" s="17"/>
      <c r="D48" s="18"/>
      <c r="E48" s="19"/>
      <c r="F48" s="17"/>
      <c r="G48" s="18"/>
      <c r="H48" s="19"/>
      <c r="I48" s="17"/>
      <c r="J48" s="18"/>
      <c r="K48" s="19"/>
      <c r="L48" s="17"/>
      <c r="M48" s="18"/>
      <c r="N48" s="19"/>
      <c r="O48" s="17"/>
      <c r="P48" s="18"/>
      <c r="Q48" s="19"/>
      <c r="R48" s="17"/>
      <c r="S48" s="18"/>
      <c r="T48" s="19"/>
      <c r="U48" s="17"/>
      <c r="V48" s="18"/>
      <c r="W48" s="19"/>
      <c r="X48" s="17"/>
      <c r="Y48" s="18"/>
      <c r="Z48" s="19"/>
      <c r="AA48" s="17"/>
      <c r="AB48" s="18"/>
      <c r="AC48" s="19"/>
      <c r="AD48" s="27"/>
      <c r="AE48" s="25"/>
      <c r="AF48" s="19"/>
      <c r="AG48" s="20"/>
      <c r="AH48" s="21"/>
      <c r="AI48" s="23"/>
      <c r="AJ48" s="24"/>
      <c r="AK48" s="1"/>
    </row>
    <row r="49" spans="1:37" ht="28.15" customHeight="1" thickBot="1" x14ac:dyDescent="0.25">
      <c r="A49" s="28"/>
      <c r="B49" s="20"/>
      <c r="C49" s="17"/>
      <c r="D49" s="18"/>
      <c r="E49" s="19"/>
      <c r="F49" s="17"/>
      <c r="G49" s="18"/>
      <c r="H49" s="19"/>
      <c r="I49" s="17"/>
      <c r="J49" s="18"/>
      <c r="K49" s="19"/>
      <c r="L49" s="17"/>
      <c r="M49" s="18"/>
      <c r="N49" s="19"/>
      <c r="O49" s="17"/>
      <c r="P49" s="18"/>
      <c r="Q49" s="19"/>
      <c r="R49" s="17"/>
      <c r="S49" s="18"/>
      <c r="T49" s="19"/>
      <c r="U49" s="17"/>
      <c r="V49" s="18"/>
      <c r="W49" s="19"/>
      <c r="X49" s="17"/>
      <c r="Y49" s="18"/>
      <c r="Z49" s="19"/>
      <c r="AA49" s="17"/>
      <c r="AB49" s="18"/>
      <c r="AC49" s="19"/>
      <c r="AD49" s="27"/>
      <c r="AE49" s="25"/>
      <c r="AF49" s="19"/>
      <c r="AG49" s="20"/>
      <c r="AH49" s="21"/>
      <c r="AI49" s="23"/>
      <c r="AJ49" s="24"/>
      <c r="AK49" s="1"/>
    </row>
    <row r="50" spans="1:37" ht="28.15" customHeight="1" thickBot="1" x14ac:dyDescent="0.25">
      <c r="A50" s="28"/>
      <c r="B50" s="20"/>
      <c r="C50" s="17"/>
      <c r="D50" s="18"/>
      <c r="E50" s="19"/>
      <c r="F50" s="17"/>
      <c r="G50" s="18"/>
      <c r="H50" s="19"/>
      <c r="I50" s="17"/>
      <c r="J50" s="18"/>
      <c r="K50" s="19"/>
      <c r="L50" s="17"/>
      <c r="M50" s="18"/>
      <c r="N50" s="19"/>
      <c r="O50" s="17"/>
      <c r="P50" s="18"/>
      <c r="Q50" s="19"/>
      <c r="R50" s="17"/>
      <c r="S50" s="18"/>
      <c r="T50" s="19"/>
      <c r="U50" s="17"/>
      <c r="V50" s="18"/>
      <c r="W50" s="19"/>
      <c r="X50" s="17"/>
      <c r="Y50" s="18"/>
      <c r="Z50" s="19"/>
      <c r="AA50" s="17"/>
      <c r="AB50" s="18"/>
      <c r="AC50" s="19"/>
      <c r="AD50" s="27"/>
      <c r="AE50" s="25"/>
      <c r="AF50" s="19"/>
      <c r="AG50" s="20"/>
      <c r="AH50" s="21"/>
      <c r="AI50" s="23"/>
      <c r="AJ50" s="24"/>
      <c r="AK50" s="1"/>
    </row>
    <row r="51" spans="1:37" ht="28.15" customHeight="1" thickBot="1" x14ac:dyDescent="0.25">
      <c r="A51" s="28"/>
      <c r="B51" s="20"/>
      <c r="C51" s="17"/>
      <c r="D51" s="18"/>
      <c r="E51" s="19"/>
      <c r="F51" s="17"/>
      <c r="G51" s="18"/>
      <c r="H51" s="19"/>
      <c r="I51" s="17"/>
      <c r="J51" s="18"/>
      <c r="K51" s="19"/>
      <c r="L51" s="17"/>
      <c r="M51" s="18"/>
      <c r="N51" s="19"/>
      <c r="O51" s="17"/>
      <c r="P51" s="18"/>
      <c r="Q51" s="19"/>
      <c r="R51" s="17"/>
      <c r="S51" s="18"/>
      <c r="T51" s="19"/>
      <c r="U51" s="17"/>
      <c r="V51" s="18"/>
      <c r="W51" s="19"/>
      <c r="X51" s="17"/>
      <c r="Y51" s="18"/>
      <c r="Z51" s="19"/>
      <c r="AA51" s="17"/>
      <c r="AB51" s="18"/>
      <c r="AC51" s="19"/>
      <c r="AD51" s="27"/>
      <c r="AE51" s="25"/>
      <c r="AF51" s="19"/>
      <c r="AG51" s="20"/>
      <c r="AH51" s="21"/>
      <c r="AI51" s="23"/>
      <c r="AJ51" s="24"/>
      <c r="AK51" s="1"/>
    </row>
    <row r="52" spans="1:37" ht="28.15" customHeight="1" thickBot="1" x14ac:dyDescent="0.25">
      <c r="A52" s="28"/>
      <c r="B52" s="20"/>
      <c r="C52" s="17"/>
      <c r="D52" s="18"/>
      <c r="E52" s="19"/>
      <c r="F52" s="17"/>
      <c r="G52" s="18"/>
      <c r="H52" s="19"/>
      <c r="I52" s="17"/>
      <c r="J52" s="18"/>
      <c r="K52" s="19"/>
      <c r="L52" s="17"/>
      <c r="M52" s="18"/>
      <c r="N52" s="19"/>
      <c r="O52" s="17"/>
      <c r="P52" s="18"/>
      <c r="Q52" s="19"/>
      <c r="R52" s="17"/>
      <c r="S52" s="18"/>
      <c r="T52" s="19"/>
      <c r="U52" s="17"/>
      <c r="V52" s="18"/>
      <c r="W52" s="19"/>
      <c r="X52" s="17"/>
      <c r="Y52" s="18"/>
      <c r="Z52" s="19"/>
      <c r="AA52" s="17"/>
      <c r="AB52" s="18"/>
      <c r="AC52" s="19"/>
      <c r="AD52" s="27"/>
      <c r="AE52" s="25"/>
      <c r="AF52" s="19"/>
      <c r="AG52" s="20"/>
      <c r="AH52" s="21"/>
      <c r="AI52" s="23"/>
      <c r="AJ52" s="24"/>
      <c r="AK52" s="1"/>
    </row>
    <row r="53" spans="1:37" ht="28.15" customHeight="1" thickBot="1" x14ac:dyDescent="0.25">
      <c r="A53" s="28"/>
      <c r="B53" s="20"/>
      <c r="C53" s="17"/>
      <c r="D53" s="18"/>
      <c r="E53" s="19"/>
      <c r="F53" s="17"/>
      <c r="G53" s="18"/>
      <c r="H53" s="19"/>
      <c r="I53" s="17"/>
      <c r="J53" s="18"/>
      <c r="K53" s="19"/>
      <c r="L53" s="17"/>
      <c r="M53" s="18"/>
      <c r="N53" s="19"/>
      <c r="O53" s="17"/>
      <c r="P53" s="18"/>
      <c r="Q53" s="19"/>
      <c r="R53" s="17"/>
      <c r="S53" s="18"/>
      <c r="T53" s="19"/>
      <c r="U53" s="17"/>
      <c r="V53" s="18"/>
      <c r="W53" s="19"/>
      <c r="X53" s="17"/>
      <c r="Y53" s="18"/>
      <c r="Z53" s="19"/>
      <c r="AA53" s="17"/>
      <c r="AB53" s="18"/>
      <c r="AC53" s="19"/>
      <c r="AD53" s="27"/>
      <c r="AE53" s="25"/>
      <c r="AF53" s="19"/>
      <c r="AG53" s="20"/>
      <c r="AH53" s="21"/>
      <c r="AI53" s="23"/>
      <c r="AJ53" s="24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8:A24">
    <cfRule type="colorScale" priority="16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1 L1 O1 U1 AA1 C3 F3 I3 L3 O3 X3 AA3">
    <cfRule type="cellIs" dxfId="3" priority="3" operator="equal">
      <formula>"Schalke 04"</formula>
    </cfRule>
  </conditionalFormatting>
  <conditionalFormatting sqref="F1 I1 R1 X1 R3 U3">
    <cfRule type="cellIs" dxfId="2" priority="4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Ergebnisse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2025-10-13T09:37:39Z</cp:lastPrinted>
  <dcterms:created xsi:type="dcterms:W3CDTF">1998-11-12T06:25:58Z</dcterms:created>
  <dcterms:modified xsi:type="dcterms:W3CDTF">2025-10-13T09:38:37Z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