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9C29D206-93EB-426F-9987-29726E9E88C7}" xr6:coauthVersionLast="45" xr6:coauthVersionMax="45" xr10:uidLastSave="{00000000-0000-0000-0000-000000000000}"/>
  <bookViews>
    <workbookView xWindow="-120" yWindow="-120" windowWidth="29040" windowHeight="15840" tabRatio="512" firstSheet="20" activeTab="22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Ergebnisse" sheetId="35" r:id="rId20"/>
    <sheet name="20.Spieltag" sheetId="18" r:id="rId21"/>
    <sheet name="21.Spieltag" sheetId="7" r:id="rId22"/>
    <sheet name="22.Spieltag" sheetId="15" r:id="rId23"/>
    <sheet name="23.Spieltag" sheetId="14" r:id="rId24"/>
    <sheet name="24.Spieltag" sheetId="13" r:id="rId25"/>
    <sheet name="25.Spieltag" sheetId="12" r:id="rId26"/>
    <sheet name="26.Spieltag" sheetId="11" r:id="rId27"/>
    <sheet name="27.Spieltag" sheetId="6" r:id="rId28"/>
    <sheet name="28.Spieltag" sheetId="2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20">'20.Spieltag'!$A$4:$AK$31</definedName>
    <definedName name="_xlnm.Print_Area" localSheetId="22">'22.Spieltag'!$A$1:$AK$31</definedName>
    <definedName name="_xlnm.Print_Area" localSheetId="24">'24.Spieltag'!$A$1:$AK$31</definedName>
    <definedName name="_xlnm.Print_Area" localSheetId="26">'26.Spieltag'!$A$1:$AK$31</definedName>
    <definedName name="_xlnm.Print_Area" localSheetId="28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4" s="1"/>
  <c r="B31" i="13" s="1"/>
  <c r="B31" i="12" s="1"/>
  <c r="B31" i="11" s="1"/>
  <c r="B31" i="6" s="1"/>
  <c r="B31" i="2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AC31" i="14"/>
  <c r="Z31" i="14"/>
  <c r="W31" i="14"/>
  <c r="T31" i="14"/>
  <c r="Q31" i="14"/>
  <c r="N31" i="14"/>
  <c r="K31" i="14"/>
  <c r="H31" i="14"/>
  <c r="E31" i="14"/>
  <c r="AC30" i="14"/>
  <c r="Z30" i="14"/>
  <c r="W30" i="14"/>
  <c r="T30" i="14"/>
  <c r="Q30" i="14"/>
  <c r="N30" i="14"/>
  <c r="K30" i="14"/>
  <c r="H30" i="14"/>
  <c r="E30" i="14"/>
  <c r="AC29" i="14"/>
  <c r="Z29" i="14"/>
  <c r="W29" i="14"/>
  <c r="T29" i="14"/>
  <c r="Q29" i="14"/>
  <c r="N29" i="14"/>
  <c r="K29" i="14"/>
  <c r="H29" i="14"/>
  <c r="E29" i="14"/>
  <c r="AC28" i="14"/>
  <c r="Z28" i="14"/>
  <c r="W28" i="14"/>
  <c r="T28" i="14"/>
  <c r="Q28" i="14"/>
  <c r="N28" i="14"/>
  <c r="K28" i="14"/>
  <c r="H28" i="14"/>
  <c r="E28" i="14"/>
  <c r="AC27" i="14"/>
  <c r="Z27" i="14"/>
  <c r="W27" i="14"/>
  <c r="T27" i="14"/>
  <c r="Q27" i="14"/>
  <c r="N27" i="14"/>
  <c r="K27" i="14"/>
  <c r="H27" i="14"/>
  <c r="E27" i="14"/>
  <c r="AC26" i="14"/>
  <c r="Z26" i="14"/>
  <c r="W26" i="14"/>
  <c r="T26" i="14"/>
  <c r="Q26" i="14"/>
  <c r="N26" i="14"/>
  <c r="K26" i="14"/>
  <c r="H26" i="14"/>
  <c r="E26" i="14"/>
  <c r="AC25" i="14"/>
  <c r="Z25" i="14"/>
  <c r="W25" i="14"/>
  <c r="T25" i="14"/>
  <c r="Q25" i="14"/>
  <c r="N25" i="14"/>
  <c r="K25" i="14"/>
  <c r="H25" i="14"/>
  <c r="E25" i="14"/>
  <c r="AC24" i="14"/>
  <c r="Z24" i="14"/>
  <c r="W24" i="14"/>
  <c r="T24" i="14"/>
  <c r="Q24" i="14"/>
  <c r="N24" i="14"/>
  <c r="K24" i="14"/>
  <c r="H24" i="14"/>
  <c r="E24" i="14"/>
  <c r="AC23" i="14"/>
  <c r="Z23" i="14"/>
  <c r="W23" i="14"/>
  <c r="T23" i="14"/>
  <c r="Q23" i="14"/>
  <c r="N23" i="14"/>
  <c r="K23" i="14"/>
  <c r="H23" i="14"/>
  <c r="E23" i="14"/>
  <c r="AC22" i="14"/>
  <c r="Z22" i="14"/>
  <c r="W22" i="14"/>
  <c r="T22" i="14"/>
  <c r="Q22" i="14"/>
  <c r="N22" i="14"/>
  <c r="K22" i="14"/>
  <c r="H22" i="14"/>
  <c r="E22" i="14"/>
  <c r="AC21" i="14"/>
  <c r="Z21" i="14"/>
  <c r="W21" i="14"/>
  <c r="T21" i="14"/>
  <c r="Q21" i="14"/>
  <c r="N21" i="14"/>
  <c r="K21" i="14"/>
  <c r="H21" i="14"/>
  <c r="E21" i="14"/>
  <c r="AC20" i="14"/>
  <c r="Z20" i="14"/>
  <c r="W20" i="14"/>
  <c r="T20" i="14"/>
  <c r="Q20" i="14"/>
  <c r="N20" i="14"/>
  <c r="K20" i="14"/>
  <c r="H20" i="14"/>
  <c r="E20" i="14"/>
  <c r="AC19" i="14"/>
  <c r="Z19" i="14"/>
  <c r="W19" i="14"/>
  <c r="T19" i="14"/>
  <c r="Q19" i="14"/>
  <c r="N19" i="14"/>
  <c r="K19" i="14"/>
  <c r="H19" i="14"/>
  <c r="E19" i="14"/>
  <c r="AC18" i="14"/>
  <c r="Z18" i="14"/>
  <c r="W18" i="14"/>
  <c r="T18" i="14"/>
  <c r="Q18" i="14"/>
  <c r="N18" i="14"/>
  <c r="K18" i="14"/>
  <c r="H18" i="14"/>
  <c r="E18" i="14"/>
  <c r="AC17" i="14"/>
  <c r="Z17" i="14"/>
  <c r="W17" i="14"/>
  <c r="T17" i="14"/>
  <c r="Q17" i="14"/>
  <c r="N17" i="14"/>
  <c r="K17" i="14"/>
  <c r="H17" i="14"/>
  <c r="E17" i="14"/>
  <c r="AC16" i="14"/>
  <c r="Z16" i="14"/>
  <c r="W16" i="14"/>
  <c r="T16" i="14"/>
  <c r="Q16" i="14"/>
  <c r="N16" i="14"/>
  <c r="K16" i="14"/>
  <c r="H16" i="14"/>
  <c r="E16" i="14"/>
  <c r="AC15" i="14"/>
  <c r="Z15" i="14"/>
  <c r="W15" i="14"/>
  <c r="T15" i="14"/>
  <c r="Q15" i="14"/>
  <c r="N15" i="14"/>
  <c r="K15" i="14"/>
  <c r="H15" i="14"/>
  <c r="E15" i="14"/>
  <c r="AC14" i="14"/>
  <c r="Z14" i="14"/>
  <c r="W14" i="14"/>
  <c r="T14" i="14"/>
  <c r="Q14" i="14"/>
  <c r="N14" i="14"/>
  <c r="K14" i="14"/>
  <c r="H14" i="14"/>
  <c r="E14" i="14"/>
  <c r="AC13" i="14"/>
  <c r="Z13" i="14"/>
  <c r="W13" i="14"/>
  <c r="T13" i="14"/>
  <c r="Q13" i="14"/>
  <c r="N13" i="14"/>
  <c r="K13" i="14"/>
  <c r="H13" i="14"/>
  <c r="E13" i="14"/>
  <c r="AC12" i="14"/>
  <c r="Z12" i="14"/>
  <c r="W12" i="14"/>
  <c r="T12" i="14"/>
  <c r="Q12" i="14"/>
  <c r="N12" i="14"/>
  <c r="K12" i="14"/>
  <c r="H12" i="14"/>
  <c r="E12" i="14"/>
  <c r="AC11" i="14"/>
  <c r="Z11" i="14"/>
  <c r="W11" i="14"/>
  <c r="T11" i="14"/>
  <c r="Q11" i="14"/>
  <c r="N11" i="14"/>
  <c r="K11" i="14"/>
  <c r="H11" i="14"/>
  <c r="E11" i="14"/>
  <c r="AC10" i="14"/>
  <c r="Z10" i="14"/>
  <c r="W10" i="14"/>
  <c r="T10" i="14"/>
  <c r="Q10" i="14"/>
  <c r="N10" i="14"/>
  <c r="K10" i="14"/>
  <c r="H10" i="14"/>
  <c r="E10" i="14"/>
  <c r="AC9" i="14"/>
  <c r="Z9" i="14"/>
  <c r="W9" i="14"/>
  <c r="T9" i="14"/>
  <c r="Q9" i="14"/>
  <c r="N9" i="14"/>
  <c r="K9" i="14"/>
  <c r="H9" i="14"/>
  <c r="E9" i="14"/>
  <c r="AC8" i="14"/>
  <c r="Z8" i="14"/>
  <c r="W8" i="14"/>
  <c r="T8" i="14"/>
  <c r="Q8" i="14"/>
  <c r="N8" i="14"/>
  <c r="K8" i="14"/>
  <c r="H8" i="14"/>
  <c r="E8" i="14"/>
  <c r="AC31" i="13"/>
  <c r="Z31" i="13"/>
  <c r="W31" i="13"/>
  <c r="T31" i="13"/>
  <c r="Q31" i="13"/>
  <c r="N31" i="13"/>
  <c r="K31" i="13"/>
  <c r="H31" i="13"/>
  <c r="E31" i="13"/>
  <c r="AC30" i="13"/>
  <c r="Z30" i="13"/>
  <c r="W30" i="13"/>
  <c r="T30" i="13"/>
  <c r="Q30" i="13"/>
  <c r="N30" i="13"/>
  <c r="K30" i="13"/>
  <c r="H30" i="13"/>
  <c r="E30" i="13"/>
  <c r="AC29" i="13"/>
  <c r="Z29" i="13"/>
  <c r="W29" i="13"/>
  <c r="T29" i="13"/>
  <c r="Q29" i="13"/>
  <c r="N29" i="13"/>
  <c r="K29" i="13"/>
  <c r="H29" i="13"/>
  <c r="E29" i="13"/>
  <c r="AC28" i="13"/>
  <c r="Z28" i="13"/>
  <c r="W28" i="13"/>
  <c r="T28" i="13"/>
  <c r="Q28" i="13"/>
  <c r="N28" i="13"/>
  <c r="K28" i="13"/>
  <c r="H28" i="13"/>
  <c r="E28" i="13"/>
  <c r="AC27" i="13"/>
  <c r="Z27" i="13"/>
  <c r="W27" i="13"/>
  <c r="T27" i="13"/>
  <c r="Q27" i="13"/>
  <c r="N27" i="13"/>
  <c r="K27" i="13"/>
  <c r="H27" i="13"/>
  <c r="E27" i="13"/>
  <c r="AC26" i="13"/>
  <c r="Z26" i="13"/>
  <c r="W26" i="13"/>
  <c r="T26" i="13"/>
  <c r="Q26" i="13"/>
  <c r="N26" i="13"/>
  <c r="K26" i="13"/>
  <c r="H26" i="13"/>
  <c r="E26" i="13"/>
  <c r="AC25" i="13"/>
  <c r="Z25" i="13"/>
  <c r="W25" i="13"/>
  <c r="T25" i="13"/>
  <c r="Q25" i="13"/>
  <c r="N25" i="13"/>
  <c r="K25" i="13"/>
  <c r="H25" i="13"/>
  <c r="E25" i="13"/>
  <c r="AC24" i="13"/>
  <c r="Z24" i="13"/>
  <c r="W24" i="13"/>
  <c r="T24" i="13"/>
  <c r="Q24" i="13"/>
  <c r="N24" i="13"/>
  <c r="K24" i="13"/>
  <c r="H24" i="13"/>
  <c r="E24" i="13"/>
  <c r="AC23" i="13"/>
  <c r="Z23" i="13"/>
  <c r="W23" i="13"/>
  <c r="T23" i="13"/>
  <c r="Q23" i="13"/>
  <c r="N23" i="13"/>
  <c r="K23" i="13"/>
  <c r="H23" i="13"/>
  <c r="E23" i="13"/>
  <c r="AC22" i="13"/>
  <c r="Z22" i="13"/>
  <c r="W22" i="13"/>
  <c r="T22" i="13"/>
  <c r="Q22" i="13"/>
  <c r="N22" i="13"/>
  <c r="K22" i="13"/>
  <c r="H22" i="13"/>
  <c r="E22" i="13"/>
  <c r="AC21" i="13"/>
  <c r="Z21" i="13"/>
  <c r="W21" i="13"/>
  <c r="T21" i="13"/>
  <c r="Q21" i="13"/>
  <c r="N21" i="13"/>
  <c r="K21" i="13"/>
  <c r="H21" i="13"/>
  <c r="E21" i="13"/>
  <c r="AC20" i="13"/>
  <c r="Z20" i="13"/>
  <c r="W20" i="13"/>
  <c r="T20" i="13"/>
  <c r="Q20" i="13"/>
  <c r="N20" i="13"/>
  <c r="K20" i="13"/>
  <c r="H20" i="13"/>
  <c r="E20" i="13"/>
  <c r="AC19" i="13"/>
  <c r="Z19" i="13"/>
  <c r="W19" i="13"/>
  <c r="T19" i="13"/>
  <c r="Q19" i="13"/>
  <c r="N19" i="13"/>
  <c r="K19" i="13"/>
  <c r="H19" i="13"/>
  <c r="E19" i="13"/>
  <c r="AC18" i="13"/>
  <c r="Z18" i="13"/>
  <c r="W18" i="13"/>
  <c r="T18" i="13"/>
  <c r="Q18" i="13"/>
  <c r="N18" i="13"/>
  <c r="K18" i="13"/>
  <c r="H18" i="13"/>
  <c r="E18" i="13"/>
  <c r="AC17" i="13"/>
  <c r="Z17" i="13"/>
  <c r="W17" i="13"/>
  <c r="T17" i="13"/>
  <c r="Q17" i="13"/>
  <c r="N17" i="13"/>
  <c r="K17" i="13"/>
  <c r="H17" i="13"/>
  <c r="E17" i="13"/>
  <c r="AC16" i="13"/>
  <c r="Z16" i="13"/>
  <c r="W16" i="13"/>
  <c r="T16" i="13"/>
  <c r="Q16" i="13"/>
  <c r="N16" i="13"/>
  <c r="K16" i="13"/>
  <c r="H16" i="13"/>
  <c r="E16" i="13"/>
  <c r="AC15" i="13"/>
  <c r="Z15" i="13"/>
  <c r="W15" i="13"/>
  <c r="T15" i="13"/>
  <c r="Q15" i="13"/>
  <c r="N15" i="13"/>
  <c r="K15" i="13"/>
  <c r="H15" i="13"/>
  <c r="E15" i="13"/>
  <c r="AC14" i="13"/>
  <c r="Z14" i="13"/>
  <c r="W14" i="13"/>
  <c r="T14" i="13"/>
  <c r="Q14" i="13"/>
  <c r="N14" i="13"/>
  <c r="K14" i="13"/>
  <c r="H14" i="13"/>
  <c r="E14" i="13"/>
  <c r="AC13" i="13"/>
  <c r="Z13" i="13"/>
  <c r="W13" i="13"/>
  <c r="T13" i="13"/>
  <c r="Q13" i="13"/>
  <c r="N13" i="13"/>
  <c r="K13" i="13"/>
  <c r="H13" i="13"/>
  <c r="E13" i="13"/>
  <c r="AC12" i="13"/>
  <c r="Z12" i="13"/>
  <c r="W12" i="13"/>
  <c r="T12" i="13"/>
  <c r="Q12" i="13"/>
  <c r="N12" i="13"/>
  <c r="K12" i="13"/>
  <c r="H12" i="13"/>
  <c r="E12" i="13"/>
  <c r="AC11" i="13"/>
  <c r="Z11" i="13"/>
  <c r="W11" i="13"/>
  <c r="T11" i="13"/>
  <c r="Q11" i="13"/>
  <c r="N11" i="13"/>
  <c r="K11" i="13"/>
  <c r="H11" i="13"/>
  <c r="E11" i="13"/>
  <c r="AC10" i="13"/>
  <c r="Z10" i="13"/>
  <c r="W10" i="13"/>
  <c r="T10" i="13"/>
  <c r="Q10" i="13"/>
  <c r="N10" i="13"/>
  <c r="K10" i="13"/>
  <c r="H10" i="13"/>
  <c r="E10" i="13"/>
  <c r="AC9" i="13"/>
  <c r="Z9" i="13"/>
  <c r="W9" i="13"/>
  <c r="T9" i="13"/>
  <c r="Q9" i="13"/>
  <c r="N9" i="13"/>
  <c r="K9" i="13"/>
  <c r="H9" i="13"/>
  <c r="E9" i="13"/>
  <c r="AC8" i="13"/>
  <c r="Z8" i="13"/>
  <c r="W8" i="13"/>
  <c r="T8" i="13"/>
  <c r="Q8" i="13"/>
  <c r="N8" i="13"/>
  <c r="K8" i="13"/>
  <c r="H8" i="13"/>
  <c r="E8" i="13"/>
  <c r="AC31" i="12"/>
  <c r="Z31" i="12"/>
  <c r="W31" i="12"/>
  <c r="T31" i="12"/>
  <c r="Q31" i="12"/>
  <c r="N31" i="12"/>
  <c r="K31" i="12"/>
  <c r="H31" i="12"/>
  <c r="E31" i="12"/>
  <c r="AC30" i="12"/>
  <c r="Z30" i="12"/>
  <c r="W30" i="12"/>
  <c r="T30" i="12"/>
  <c r="Q30" i="12"/>
  <c r="N30" i="12"/>
  <c r="K30" i="12"/>
  <c r="H30" i="12"/>
  <c r="E30" i="12"/>
  <c r="AC29" i="12"/>
  <c r="Z29" i="12"/>
  <c r="W29" i="12"/>
  <c r="T29" i="12"/>
  <c r="Q29" i="12"/>
  <c r="N29" i="12"/>
  <c r="K29" i="12"/>
  <c r="H29" i="12"/>
  <c r="E29" i="12"/>
  <c r="AC28" i="12"/>
  <c r="Z28" i="12"/>
  <c r="W28" i="12"/>
  <c r="T28" i="12"/>
  <c r="Q28" i="12"/>
  <c r="N28" i="12"/>
  <c r="K28" i="12"/>
  <c r="H28" i="12"/>
  <c r="E28" i="12"/>
  <c r="AC27" i="12"/>
  <c r="Z27" i="12"/>
  <c r="W27" i="12"/>
  <c r="T27" i="12"/>
  <c r="Q27" i="12"/>
  <c r="N27" i="12"/>
  <c r="K27" i="12"/>
  <c r="H27" i="12"/>
  <c r="E27" i="12"/>
  <c r="AC26" i="12"/>
  <c r="Z26" i="12"/>
  <c r="W26" i="12"/>
  <c r="T26" i="12"/>
  <c r="Q26" i="12"/>
  <c r="N26" i="12"/>
  <c r="K26" i="12"/>
  <c r="H26" i="12"/>
  <c r="E26" i="12"/>
  <c r="AC25" i="12"/>
  <c r="Z25" i="12"/>
  <c r="W25" i="12"/>
  <c r="T25" i="12"/>
  <c r="Q25" i="12"/>
  <c r="N25" i="12"/>
  <c r="K25" i="12"/>
  <c r="H25" i="12"/>
  <c r="E25" i="12"/>
  <c r="AC24" i="12"/>
  <c r="Z24" i="12"/>
  <c r="W24" i="12"/>
  <c r="T24" i="12"/>
  <c r="Q24" i="12"/>
  <c r="N24" i="12"/>
  <c r="K24" i="12"/>
  <c r="H24" i="12"/>
  <c r="E24" i="12"/>
  <c r="AC23" i="12"/>
  <c r="Z23" i="12"/>
  <c r="W23" i="12"/>
  <c r="T23" i="12"/>
  <c r="Q23" i="12"/>
  <c r="N23" i="12"/>
  <c r="K23" i="12"/>
  <c r="H23" i="12"/>
  <c r="E23" i="12"/>
  <c r="AC22" i="12"/>
  <c r="Z22" i="12"/>
  <c r="W22" i="12"/>
  <c r="T22" i="12"/>
  <c r="Q22" i="12"/>
  <c r="N22" i="12"/>
  <c r="K22" i="12"/>
  <c r="H22" i="12"/>
  <c r="E22" i="12"/>
  <c r="AC21" i="12"/>
  <c r="Z21" i="12"/>
  <c r="W21" i="12"/>
  <c r="T21" i="12"/>
  <c r="Q21" i="12"/>
  <c r="N21" i="12"/>
  <c r="K21" i="12"/>
  <c r="H21" i="12"/>
  <c r="E21" i="12"/>
  <c r="AC20" i="12"/>
  <c r="Z20" i="12"/>
  <c r="W20" i="12"/>
  <c r="T20" i="12"/>
  <c r="Q20" i="12"/>
  <c r="N20" i="12"/>
  <c r="K20" i="12"/>
  <c r="H20" i="12"/>
  <c r="E20" i="12"/>
  <c r="AC19" i="12"/>
  <c r="Z19" i="12"/>
  <c r="W19" i="12"/>
  <c r="T19" i="12"/>
  <c r="Q19" i="12"/>
  <c r="N19" i="12"/>
  <c r="K19" i="12"/>
  <c r="H19" i="12"/>
  <c r="E19" i="12"/>
  <c r="AC18" i="12"/>
  <c r="Z18" i="12"/>
  <c r="W18" i="12"/>
  <c r="T18" i="12"/>
  <c r="Q18" i="12"/>
  <c r="N18" i="12"/>
  <c r="K18" i="12"/>
  <c r="H18" i="12"/>
  <c r="E18" i="12"/>
  <c r="AC17" i="12"/>
  <c r="Z17" i="12"/>
  <c r="W17" i="12"/>
  <c r="T17" i="12"/>
  <c r="Q17" i="12"/>
  <c r="N17" i="12"/>
  <c r="K17" i="12"/>
  <c r="H17" i="12"/>
  <c r="E17" i="12"/>
  <c r="AC16" i="12"/>
  <c r="Z16" i="12"/>
  <c r="W16" i="12"/>
  <c r="T16" i="12"/>
  <c r="Q16" i="12"/>
  <c r="N16" i="12"/>
  <c r="K16" i="12"/>
  <c r="H16" i="12"/>
  <c r="E16" i="12"/>
  <c r="AC15" i="12"/>
  <c r="Z15" i="12"/>
  <c r="W15" i="12"/>
  <c r="T15" i="12"/>
  <c r="Q15" i="12"/>
  <c r="N15" i="12"/>
  <c r="K15" i="12"/>
  <c r="H15" i="12"/>
  <c r="E15" i="12"/>
  <c r="AC14" i="12"/>
  <c r="Z14" i="12"/>
  <c r="W14" i="12"/>
  <c r="T14" i="12"/>
  <c r="Q14" i="12"/>
  <c r="N14" i="12"/>
  <c r="K14" i="12"/>
  <c r="H14" i="12"/>
  <c r="E14" i="12"/>
  <c r="AC13" i="12"/>
  <c r="Z13" i="12"/>
  <c r="W13" i="12"/>
  <c r="T13" i="12"/>
  <c r="Q13" i="12"/>
  <c r="N13" i="12"/>
  <c r="K13" i="12"/>
  <c r="H13" i="12"/>
  <c r="E13" i="12"/>
  <c r="AC12" i="12"/>
  <c r="Z12" i="12"/>
  <c r="W12" i="12"/>
  <c r="T12" i="12"/>
  <c r="Q12" i="12"/>
  <c r="N12" i="12"/>
  <c r="K12" i="12"/>
  <c r="H12" i="12"/>
  <c r="E12" i="12"/>
  <c r="AC11" i="12"/>
  <c r="Z11" i="12"/>
  <c r="W11" i="12"/>
  <c r="T11" i="12"/>
  <c r="Q11" i="12"/>
  <c r="N11" i="12"/>
  <c r="K11" i="12"/>
  <c r="H11" i="12"/>
  <c r="E11" i="12"/>
  <c r="AC10" i="12"/>
  <c r="Z10" i="12"/>
  <c r="W10" i="12"/>
  <c r="T10" i="12"/>
  <c r="Q10" i="12"/>
  <c r="N10" i="12"/>
  <c r="K10" i="12"/>
  <c r="H10" i="12"/>
  <c r="E10" i="12"/>
  <c r="AC9" i="12"/>
  <c r="Z9" i="12"/>
  <c r="W9" i="12"/>
  <c r="T9" i="12"/>
  <c r="Q9" i="12"/>
  <c r="N9" i="12"/>
  <c r="K9" i="12"/>
  <c r="H9" i="12"/>
  <c r="E9" i="12"/>
  <c r="AC8" i="12"/>
  <c r="Z8" i="12"/>
  <c r="W8" i="12"/>
  <c r="T8" i="12"/>
  <c r="Q8" i="12"/>
  <c r="N8" i="12"/>
  <c r="K8" i="12"/>
  <c r="H8" i="12"/>
  <c r="E8" i="12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31" i="6"/>
  <c r="Z31" i="6"/>
  <c r="W31" i="6"/>
  <c r="T31" i="6"/>
  <c r="Q31" i="6"/>
  <c r="N31" i="6"/>
  <c r="K31" i="6"/>
  <c r="H31" i="6"/>
  <c r="E31" i="6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2" i="6"/>
  <c r="Z22" i="6"/>
  <c r="W22" i="6"/>
  <c r="T22" i="6"/>
  <c r="Q22" i="6"/>
  <c r="N22" i="6"/>
  <c r="K22" i="6"/>
  <c r="H22" i="6"/>
  <c r="E22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8" i="6"/>
  <c r="Z18" i="6"/>
  <c r="W18" i="6"/>
  <c r="T18" i="6"/>
  <c r="Q18" i="6"/>
  <c r="N18" i="6"/>
  <c r="K18" i="6"/>
  <c r="H18" i="6"/>
  <c r="E18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3" i="6"/>
  <c r="Z13" i="6"/>
  <c r="W13" i="6"/>
  <c r="T13" i="6"/>
  <c r="Q13" i="6"/>
  <c r="N13" i="6"/>
  <c r="K13" i="6"/>
  <c r="H13" i="6"/>
  <c r="E13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AC31" i="2"/>
  <c r="Z31" i="2"/>
  <c r="W31" i="2"/>
  <c r="T31" i="2"/>
  <c r="Q31" i="2"/>
  <c r="N31" i="2"/>
  <c r="K31" i="2"/>
  <c r="H31" i="2"/>
  <c r="E31" i="2"/>
  <c r="AC30" i="2"/>
  <c r="Z30" i="2"/>
  <c r="W30" i="2"/>
  <c r="T30" i="2"/>
  <c r="Q30" i="2"/>
  <c r="N30" i="2"/>
  <c r="K30" i="2"/>
  <c r="H30" i="2"/>
  <c r="E30" i="2"/>
  <c r="AC29" i="2"/>
  <c r="Z29" i="2"/>
  <c r="W29" i="2"/>
  <c r="T29" i="2"/>
  <c r="Q29" i="2"/>
  <c r="N29" i="2"/>
  <c r="K29" i="2"/>
  <c r="H29" i="2"/>
  <c r="E29" i="2"/>
  <c r="AC28" i="2"/>
  <c r="Z28" i="2"/>
  <c r="W28" i="2"/>
  <c r="T28" i="2"/>
  <c r="Q28" i="2"/>
  <c r="N28" i="2"/>
  <c r="K28" i="2"/>
  <c r="H28" i="2"/>
  <c r="E28" i="2"/>
  <c r="AC27" i="2"/>
  <c r="Z27" i="2"/>
  <c r="W27" i="2"/>
  <c r="T27" i="2"/>
  <c r="Q27" i="2"/>
  <c r="N27" i="2"/>
  <c r="K27" i="2"/>
  <c r="H27" i="2"/>
  <c r="E27" i="2"/>
  <c r="AC26" i="2"/>
  <c r="Z26" i="2"/>
  <c r="W26" i="2"/>
  <c r="T26" i="2"/>
  <c r="Q26" i="2"/>
  <c r="N26" i="2"/>
  <c r="K26" i="2"/>
  <c r="H26" i="2"/>
  <c r="E26" i="2"/>
  <c r="AC25" i="2"/>
  <c r="Z25" i="2"/>
  <c r="W25" i="2"/>
  <c r="T25" i="2"/>
  <c r="Q25" i="2"/>
  <c r="N25" i="2"/>
  <c r="K25" i="2"/>
  <c r="H25" i="2"/>
  <c r="E25" i="2"/>
  <c r="AC24" i="2"/>
  <c r="Z24" i="2"/>
  <c r="W24" i="2"/>
  <c r="T24" i="2"/>
  <c r="Q24" i="2"/>
  <c r="N24" i="2"/>
  <c r="K24" i="2"/>
  <c r="H24" i="2"/>
  <c r="E24" i="2"/>
  <c r="AC23" i="2"/>
  <c r="Z23" i="2"/>
  <c r="W23" i="2"/>
  <c r="T23" i="2"/>
  <c r="Q23" i="2"/>
  <c r="N23" i="2"/>
  <c r="K23" i="2"/>
  <c r="H23" i="2"/>
  <c r="E23" i="2"/>
  <c r="AC22" i="2"/>
  <c r="Z22" i="2"/>
  <c r="W22" i="2"/>
  <c r="T22" i="2"/>
  <c r="Q22" i="2"/>
  <c r="N22" i="2"/>
  <c r="K22" i="2"/>
  <c r="H22" i="2"/>
  <c r="E22" i="2"/>
  <c r="AC21" i="2"/>
  <c r="Z21" i="2"/>
  <c r="W21" i="2"/>
  <c r="T21" i="2"/>
  <c r="Q21" i="2"/>
  <c r="N21" i="2"/>
  <c r="K21" i="2"/>
  <c r="H21" i="2"/>
  <c r="E21" i="2"/>
  <c r="AC20" i="2"/>
  <c r="Z20" i="2"/>
  <c r="W20" i="2"/>
  <c r="T20" i="2"/>
  <c r="Q20" i="2"/>
  <c r="N20" i="2"/>
  <c r="K20" i="2"/>
  <c r="H20" i="2"/>
  <c r="E20" i="2"/>
  <c r="AC19" i="2"/>
  <c r="Z19" i="2"/>
  <c r="W19" i="2"/>
  <c r="T19" i="2"/>
  <c r="Q19" i="2"/>
  <c r="N19" i="2"/>
  <c r="K19" i="2"/>
  <c r="H19" i="2"/>
  <c r="E19" i="2"/>
  <c r="AC18" i="2"/>
  <c r="Z18" i="2"/>
  <c r="W18" i="2"/>
  <c r="T18" i="2"/>
  <c r="Q18" i="2"/>
  <c r="N18" i="2"/>
  <c r="K18" i="2"/>
  <c r="H18" i="2"/>
  <c r="E18" i="2"/>
  <c r="AC17" i="2"/>
  <c r="Z17" i="2"/>
  <c r="W17" i="2"/>
  <c r="T17" i="2"/>
  <c r="Q17" i="2"/>
  <c r="N17" i="2"/>
  <c r="K17" i="2"/>
  <c r="H17" i="2"/>
  <c r="E17" i="2"/>
  <c r="AC16" i="2"/>
  <c r="Z16" i="2"/>
  <c r="W16" i="2"/>
  <c r="T16" i="2"/>
  <c r="Q16" i="2"/>
  <c r="N16" i="2"/>
  <c r="K16" i="2"/>
  <c r="H16" i="2"/>
  <c r="E16" i="2"/>
  <c r="AC15" i="2"/>
  <c r="Z15" i="2"/>
  <c r="W15" i="2"/>
  <c r="T15" i="2"/>
  <c r="Q15" i="2"/>
  <c r="N15" i="2"/>
  <c r="K15" i="2"/>
  <c r="H15" i="2"/>
  <c r="E15" i="2"/>
  <c r="AC14" i="2"/>
  <c r="Z14" i="2"/>
  <c r="W14" i="2"/>
  <c r="T14" i="2"/>
  <c r="Q14" i="2"/>
  <c r="N14" i="2"/>
  <c r="K14" i="2"/>
  <c r="H14" i="2"/>
  <c r="E14" i="2"/>
  <c r="AC13" i="2"/>
  <c r="Z13" i="2"/>
  <c r="W13" i="2"/>
  <c r="T13" i="2"/>
  <c r="Q13" i="2"/>
  <c r="N13" i="2"/>
  <c r="K13" i="2"/>
  <c r="H13" i="2"/>
  <c r="E13" i="2"/>
  <c r="AC12" i="2"/>
  <c r="Z12" i="2"/>
  <c r="W12" i="2"/>
  <c r="T12" i="2"/>
  <c r="Q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AC10" i="2"/>
  <c r="Z10" i="2"/>
  <c r="W10" i="2"/>
  <c r="T10" i="2"/>
  <c r="Q10" i="2"/>
  <c r="N10" i="2"/>
  <c r="K10" i="2"/>
  <c r="H10" i="2"/>
  <c r="E10" i="2"/>
  <c r="AC9" i="2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X26" i="35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X25" i="35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X16" i="35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X14" i="35"/>
  <c r="X6" i="35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X19" i="35"/>
  <c r="X12" i="35"/>
  <c r="X4" i="35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X18" i="35"/>
  <c r="X11" i="35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X21" i="35"/>
  <c r="X17" i="35"/>
  <c r="X10" i="35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X9" i="35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X15" i="35"/>
  <c r="X8" i="35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X22" i="35"/>
  <c r="X7" i="35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X5" i="35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X24" i="35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X23" i="35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X20" i="35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X13" i="35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4" s="1"/>
  <c r="B9" i="13" s="1"/>
  <c r="B9" i="12" s="1"/>
  <c r="B9" i="11" s="1"/>
  <c r="B9" i="6" s="1"/>
  <c r="B9" i="2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4" s="1"/>
  <c r="B20" i="13" s="1"/>
  <c r="B20" i="12" s="1"/>
  <c r="B20" i="11" s="1"/>
  <c r="B20" i="6" s="1"/>
  <c r="B20" i="2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4" s="1"/>
  <c r="B10" i="13" s="1"/>
  <c r="B10" i="12" s="1"/>
  <c r="B10" i="11" s="1"/>
  <c r="B10" i="6" s="1"/>
  <c r="B10" i="2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X3" i="35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4" s="1"/>
  <c r="B21" i="13" s="1"/>
  <c r="B21" i="12" s="1"/>
  <c r="B21" i="11" s="1"/>
  <c r="B21" i="6" s="1"/>
  <c r="B21" i="2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4" s="1"/>
  <c r="B24" i="13" s="1"/>
  <c r="B24" i="12" s="1"/>
  <c r="B24" i="11" s="1"/>
  <c r="B24" i="6" s="1"/>
  <c r="B24" i="2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4" s="1"/>
  <c r="B8" i="13" s="1"/>
  <c r="B8" i="12" s="1"/>
  <c r="B8" i="11" s="1"/>
  <c r="B8" i="6" s="1"/>
  <c r="B8" i="2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4" s="1"/>
  <c r="B11" i="13" s="1"/>
  <c r="B11" i="12" s="1"/>
  <c r="B11" i="11" s="1"/>
  <c r="B11" i="6" s="1"/>
  <c r="B11" i="2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4" s="1"/>
  <c r="B17" i="13" s="1"/>
  <c r="B17" i="12" s="1"/>
  <c r="B17" i="11" s="1"/>
  <c r="B17" i="6" s="1"/>
  <c r="B17" i="2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4" s="1"/>
  <c r="B12" i="13" s="1"/>
  <c r="B12" i="12" s="1"/>
  <c r="B12" i="11" s="1"/>
  <c r="B12" i="6" s="1"/>
  <c r="B12" i="2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4" s="1"/>
  <c r="B19" i="13" s="1"/>
  <c r="B19" i="12" s="1"/>
  <c r="B19" i="11" s="1"/>
  <c r="B19" i="6" s="1"/>
  <c r="B19" i="2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4" s="1"/>
  <c r="B13" i="13" s="1"/>
  <c r="B13" i="12" s="1"/>
  <c r="B13" i="11" s="1"/>
  <c r="B13" i="6" s="1"/>
  <c r="B13" i="2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4" s="1"/>
  <c r="B15" i="13" s="1"/>
  <c r="B15" i="12" s="1"/>
  <c r="B15" i="11" s="1"/>
  <c r="B15" i="6" s="1"/>
  <c r="B15" i="2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4" s="1"/>
  <c r="B18" i="13" s="1"/>
  <c r="B18" i="12" s="1"/>
  <c r="B18" i="11" s="1"/>
  <c r="B18" i="6" s="1"/>
  <c r="B18" i="2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4" s="1"/>
  <c r="B16" i="13" s="1"/>
  <c r="B16" i="12" s="1"/>
  <c r="B16" i="11" s="1"/>
  <c r="B16" i="6" s="1"/>
  <c r="B16" i="2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4" s="1"/>
  <c r="B29" i="13" s="1"/>
  <c r="B29" i="12" s="1"/>
  <c r="B29" i="11" s="1"/>
  <c r="B29" i="6" s="1"/>
  <c r="B29" i="2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4" s="1"/>
  <c r="B28" i="13" s="1"/>
  <c r="B28" i="12" s="1"/>
  <c r="B28" i="11" s="1"/>
  <c r="B28" i="6" s="1"/>
  <c r="B28" i="2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4" s="1"/>
  <c r="B26" i="13" s="1"/>
  <c r="B26" i="12" s="1"/>
  <c r="B26" i="11" s="1"/>
  <c r="B26" i="6" s="1"/>
  <c r="B26" i="2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4" s="1"/>
  <c r="B25" i="13" s="1"/>
  <c r="B25" i="12" s="1"/>
  <c r="B25" i="11" s="1"/>
  <c r="B25" i="6" s="1"/>
  <c r="B25" i="2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4" s="1"/>
  <c r="B30" i="13" s="1"/>
  <c r="B30" i="12" s="1"/>
  <c r="B30" i="11" s="1"/>
  <c r="B30" i="6" s="1"/>
  <c r="B30" i="2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4" s="1"/>
  <c r="B23" i="13" s="1"/>
  <c r="B23" i="12" s="1"/>
  <c r="B23" i="11" s="1"/>
  <c r="B23" i="6" s="1"/>
  <c r="B23" i="2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4" s="1"/>
  <c r="B14" i="13" s="1"/>
  <c r="B14" i="12" s="1"/>
  <c r="B14" i="11" s="1"/>
  <c r="B14" i="6" s="1"/>
  <c r="B14" i="2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4" s="1"/>
  <c r="B27" i="13" s="1"/>
  <c r="B27" i="12" s="1"/>
  <c r="B27" i="11" s="1"/>
  <c r="B27" i="6" s="1"/>
  <c r="B27" i="2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4" s="1"/>
  <c r="B22" i="13" s="1"/>
  <c r="B22" i="12" s="1"/>
  <c r="B22" i="11" s="1"/>
  <c r="B22" i="6" s="1"/>
  <c r="B22" i="2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21" i="7"/>
  <c r="A24" i="7"/>
  <c r="A30" i="7"/>
  <c r="A9" i="7"/>
  <c r="A25" i="7"/>
  <c r="A16" i="7"/>
  <c r="A23" i="7"/>
  <c r="A29" i="7"/>
  <c r="A13" i="7"/>
  <c r="A17" i="7"/>
  <c r="A14" i="7"/>
  <c r="A26" i="7"/>
  <c r="A19" i="7"/>
  <c r="A11" i="7"/>
  <c r="A18" i="7"/>
  <c r="A15" i="7"/>
  <c r="A20" i="7"/>
  <c r="A8" i="7"/>
  <c r="A22" i="7"/>
  <c r="A31" i="7"/>
  <c r="A12" i="7"/>
  <c r="A10" i="7"/>
  <c r="AH8" i="14"/>
  <c r="AJ8" i="14" s="1"/>
  <c r="AI27" i="14" l="1"/>
  <c r="AI21" i="14"/>
  <c r="AI31" i="14"/>
  <c r="AI15" i="14"/>
  <c r="AI8" i="14"/>
  <c r="AI10" i="14"/>
  <c r="AI9" i="14"/>
  <c r="AI18" i="14"/>
  <c r="AI22" i="14"/>
  <c r="AI25" i="14"/>
  <c r="AI23" i="14"/>
  <c r="AI30" i="14"/>
  <c r="AI24" i="14"/>
  <c r="AI16" i="14"/>
  <c r="AI20" i="14"/>
  <c r="AI29" i="14"/>
  <c r="AI13" i="14"/>
  <c r="AI19" i="14"/>
  <c r="AI17" i="14"/>
  <c r="AI14" i="14"/>
  <c r="AI11" i="14"/>
  <c r="AI28" i="14"/>
  <c r="AI12" i="14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<sst xmlns="http://schemas.openxmlformats.org/spreadsheetml/2006/main" count="11452" uniqueCount="104">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</sst>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13" bestFit="1" customWidth="1"/>
    <col min="6" max="7" width="3.42578125" style="1" customWidth="1"/>
    <col min="8" max="8" width="4.42578125" style="1" bestFit="1" customWidth="1"/>
    <col min="9" max="9" width="3.42578125" style="13" customWidth="1"/>
    <col min="10" max="10" width="3.42578125" style="1" customWidth="1"/>
    <col min="11" max="11" width="4.42578125" style="1" bestFit="1" customWidth="1"/>
    <col min="12" max="13" width="3.42578125" style="1" customWidth="1"/>
    <col min="14" max="14" width="4.42578125" style="1" customWidth="1"/>
    <col min="15" max="16" width="3.42578125" style="1" customWidth="1"/>
    <col min="17" max="17" width="4.42578125" style="1" bestFit="1" customWidth="1"/>
    <col min="18" max="19" width="3.42578125" style="1" customWidth="1"/>
    <col min="20" max="20" width="4.42578125" style="1" bestFit="1" customWidth="1"/>
    <col min="21" max="22" width="3.42578125" style="1" customWidth="1"/>
    <col min="23" max="23" width="4.42578125" style="1" bestFit="1" customWidth="1"/>
    <col min="24" max="25" width="3.42578125" style="1" customWidth="1"/>
    <col min="26" max="26" width="4.42578125" style="1" bestFit="1" customWidth="1"/>
    <col min="27" max="28" width="3.42578125" style="1" customWidth="1"/>
    <col min="29" max="29" width="4.42578125" style="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customWidth="1"/>
    <col min="39" max="39" width="0.28515625" style="1" customWidth="1"/>
    <col min="40" max="40" width="11.42578125" style="1" hidden="1" customWidth="1"/>
    <col min="41" max="41" width="3.28515625" style="1" customWidth="1"/>
    <col min="42" max="16384" width="11.42578125" style="1"/>
  </cols>
  <sheetData>
    <row r="1" spans="1:42" ht="12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2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" customHeight="1" thickBot="1" x14ac:dyDescent="0.25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3.9" customHeight="1" thickBot="1" x14ac:dyDescent="0.3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2</v>
      </c>
      <c r="G7" s="79" t="s">
        <v>19</v>
      </c>
      <c r="H7" s="80" t="s">
        <v>1</v>
      </c>
      <c r="I7" s="79" t="s">
        <v>20</v>
      </c>
      <c r="J7" s="79" t="s">
        <v>76</v>
      </c>
      <c r="K7" s="80" t="s">
        <v>1</v>
      </c>
      <c r="L7" s="79" t="s">
        <v>2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8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8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5" customHeight="1" thickBot="1" x14ac:dyDescent="0.25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8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5" customHeight="1" thickBot="1" x14ac:dyDescent="0.25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8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5" customHeight="1" thickBot="1" x14ac:dyDescent="0.25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8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5" customHeight="1" thickBot="1" x14ac:dyDescent="0.25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8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5" customHeight="1" thickBot="1" x14ac:dyDescent="0.25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5" customHeight="1" thickBot="1" x14ac:dyDescent="0.25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5" customHeight="1" thickBot="1" x14ac:dyDescent="0.25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8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5" customHeight="1" thickBot="1" x14ac:dyDescent="0.25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8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5" customHeight="1" thickBot="1" x14ac:dyDescent="0.25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8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5" customHeight="1" thickBot="1" x14ac:dyDescent="0.25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8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5" customHeight="1" thickBot="1" x14ac:dyDescent="0.25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8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5" customHeight="1" thickBot="1" x14ac:dyDescent="0.25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8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5" customHeight="1" thickBot="1" x14ac:dyDescent="0.25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8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5" customHeight="1" thickBot="1" x14ac:dyDescent="0.25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8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5" customHeight="1" thickBot="1" x14ac:dyDescent="0.25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8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5" customHeight="1" thickBot="1" x14ac:dyDescent="0.25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5" customHeight="1" thickBot="1" x14ac:dyDescent="0.25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8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5" customHeight="1" thickBot="1" x14ac:dyDescent="0.25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5" customHeight="1" thickBot="1" x14ac:dyDescent="0.25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5" customHeight="1" thickBot="1" x14ac:dyDescent="0.25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2.75" x14ac:dyDescent="0.2">
      <c r="B32"/>
      <c r="AL32" s="1"/>
    </row>
    <row r="33" spans="2:38" ht="12.75" x14ac:dyDescent="0.2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101</v>
      </c>
      <c r="G7" s="79" t="s">
        <v>77</v>
      </c>
      <c r="H7" s="80" t="s">
        <v>1</v>
      </c>
      <c r="I7" s="79" t="s">
        <v>2</v>
      </c>
      <c r="J7" s="79" t="s">
        <v>77</v>
      </c>
      <c r="K7" s="80" t="s">
        <v>1</v>
      </c>
      <c r="L7" s="79" t="s">
        <v>19</v>
      </c>
      <c r="M7" s="79" t="s">
        <v>19</v>
      </c>
      <c r="N7" s="80" t="s">
        <v>1</v>
      </c>
      <c r="O7" s="79" t="s">
        <v>20</v>
      </c>
      <c r="P7" s="79" t="s">
        <v>76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19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5" customHeight="1" thickBot="1" x14ac:dyDescent="0.25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8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8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5" customHeight="1" thickBot="1" x14ac:dyDescent="0.25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5" customHeight="1" thickBot="1" x14ac:dyDescent="0.25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8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5" customHeight="1" thickBot="1" x14ac:dyDescent="0.25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5" customHeight="1" thickBot="1" x14ac:dyDescent="0.25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8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8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5" customHeight="1" thickBot="1" x14ac:dyDescent="0.25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5" customHeight="1" thickBot="1" x14ac:dyDescent="0.25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8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8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5" customHeight="1" thickBot="1" x14ac:dyDescent="0.25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8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5" customHeight="1" thickBot="1" x14ac:dyDescent="0.25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8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8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5" customHeight="1" thickBot="1" x14ac:dyDescent="0.25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8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5" customHeight="1" thickBot="1" x14ac:dyDescent="0.25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8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5" customHeight="1" thickBot="1" x14ac:dyDescent="0.25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15" customHeight="1" thickBot="1" x14ac:dyDescent="0.25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15" customHeight="1" thickBot="1" x14ac:dyDescent="0.25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8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15" customHeight="1" thickBot="1" x14ac:dyDescent="0.25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15" customHeight="1" thickBot="1" x14ac:dyDescent="0.25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15" customHeight="1" thickBot="1" x14ac:dyDescent="0.25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8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M1" s="71"/>
      <c r="N1" s="71"/>
      <c r="P1" s="71"/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19</v>
      </c>
      <c r="J7" s="79" t="s">
        <v>79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2</v>
      </c>
      <c r="P7" s="79" t="s">
        <v>2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19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8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5" customHeight="1" thickBot="1" x14ac:dyDescent="0.25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5" customHeight="1" thickBot="1" x14ac:dyDescent="0.25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8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5" customHeight="1" thickBot="1" x14ac:dyDescent="0.25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8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5" customHeight="1" thickBot="1" x14ac:dyDescent="0.25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8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5" customHeight="1" thickBot="1" x14ac:dyDescent="0.25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5" customHeight="1" thickBot="1" x14ac:dyDescent="0.25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8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5" customHeight="1" thickBot="1" x14ac:dyDescent="0.25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8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5" customHeight="1" thickBot="1" x14ac:dyDescent="0.25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5" customHeight="1" thickBot="1" x14ac:dyDescent="0.25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8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8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5" customHeight="1" thickBot="1" x14ac:dyDescent="0.25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5" customHeight="1" thickBot="1" x14ac:dyDescent="0.25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8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5" customHeight="1" thickBot="1" x14ac:dyDescent="0.25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15" customHeight="1" thickBot="1" x14ac:dyDescent="0.25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15" customHeight="1" thickBot="1" x14ac:dyDescent="0.25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15" customHeight="1" thickBot="1" x14ac:dyDescent="0.25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15" customHeight="1" thickBot="1" x14ac:dyDescent="0.25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8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77</v>
      </c>
      <c r="J7" s="79" t="s">
        <v>79</v>
      </c>
      <c r="K7" s="80" t="s">
        <v>1</v>
      </c>
      <c r="L7" s="79" t="s">
        <v>77</v>
      </c>
      <c r="M7" s="79" t="s">
        <v>19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19</v>
      </c>
      <c r="S7" s="79" t="s">
        <v>77</v>
      </c>
      <c r="T7" s="80" t="s">
        <v>1</v>
      </c>
      <c r="U7" s="79" t="s">
        <v>79</v>
      </c>
      <c r="V7" s="79" t="s">
        <v>76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8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8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5" customHeight="1" thickBot="1" x14ac:dyDescent="0.25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8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8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8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5" customHeight="1" thickBot="1" x14ac:dyDescent="0.25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8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5" customHeight="1" thickBot="1" x14ac:dyDescent="0.25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8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8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5" customHeight="1" thickBot="1" x14ac:dyDescent="0.25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8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5" customHeight="1" thickBot="1" x14ac:dyDescent="0.25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8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8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8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5" customHeight="1" thickBot="1" x14ac:dyDescent="0.25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8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5" customHeight="1" thickBot="1" x14ac:dyDescent="0.25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8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8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5" customHeight="1" thickBot="1" x14ac:dyDescent="0.25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5" customHeight="1" thickBot="1" x14ac:dyDescent="0.25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8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5" customHeight="1" thickBot="1" x14ac:dyDescent="0.25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8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8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15" customHeight="1" thickBot="1" x14ac:dyDescent="0.25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8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15" customHeight="1" thickBot="1" x14ac:dyDescent="0.25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8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15" customHeight="1" thickBot="1" x14ac:dyDescent="0.25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8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8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79</v>
      </c>
      <c r="V7" s="79" t="s">
        <v>19</v>
      </c>
      <c r="W7" s="80" t="s">
        <v>1</v>
      </c>
      <c r="X7" s="79" t="s">
        <v>19</v>
      </c>
      <c r="Y7" s="79" t="s">
        <v>2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5" customHeight="1" thickBot="1" x14ac:dyDescent="0.25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8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5" customHeight="1" thickBot="1" x14ac:dyDescent="0.25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5" customHeight="1" thickBot="1" x14ac:dyDescent="0.25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8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5" customHeight="1" thickBot="1" x14ac:dyDescent="0.25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8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5" customHeight="1" thickBot="1" x14ac:dyDescent="0.25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5" customHeight="1" thickBot="1" x14ac:dyDescent="0.25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5" customHeight="1" thickBot="1" x14ac:dyDescent="0.25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5" customHeight="1" thickBot="1" x14ac:dyDescent="0.25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5" customHeight="1" thickBot="1" x14ac:dyDescent="0.25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8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5" customHeight="1" thickBot="1" x14ac:dyDescent="0.25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8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5" customHeight="1" thickBot="1" x14ac:dyDescent="0.25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8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5" customHeight="1" thickBot="1" x14ac:dyDescent="0.25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8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15" customHeight="1" thickBot="1" x14ac:dyDescent="0.25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8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15" customHeight="1" thickBot="1" x14ac:dyDescent="0.25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15" customHeight="1" thickBot="1" x14ac:dyDescent="0.25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8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15" customHeight="1" thickBot="1" x14ac:dyDescent="0.25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8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Y1" s="71"/>
      <c r="Z1" s="71"/>
      <c r="AB1" s="71"/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19</v>
      </c>
      <c r="G7" s="79" t="s">
        <v>76</v>
      </c>
      <c r="H7" s="80" t="s">
        <v>1</v>
      </c>
      <c r="I7" s="79" t="s">
        <v>20</v>
      </c>
      <c r="J7" s="79" t="s">
        <v>77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2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77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8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5" customHeight="1" thickBot="1" x14ac:dyDescent="0.25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8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8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5" customHeight="1" thickBot="1" x14ac:dyDescent="0.25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8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5" customHeight="1" thickBot="1" x14ac:dyDescent="0.25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8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5" customHeight="1" thickBot="1" x14ac:dyDescent="0.25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8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5" customHeight="1" thickBot="1" x14ac:dyDescent="0.25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8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8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5" customHeight="1" thickBot="1" x14ac:dyDescent="0.25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8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5" customHeight="1" thickBot="1" x14ac:dyDescent="0.25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5" customHeight="1" thickBot="1" x14ac:dyDescent="0.25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8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5" customHeight="1" thickBot="1" x14ac:dyDescent="0.25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8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5" customHeight="1" thickBot="1" x14ac:dyDescent="0.25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5" customHeight="1" thickBot="1" x14ac:dyDescent="0.25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8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15" customHeight="1" thickBot="1" x14ac:dyDescent="0.25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8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15" customHeight="1" thickBot="1" x14ac:dyDescent="0.25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8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15" customHeight="1" thickBot="1" x14ac:dyDescent="0.25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8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15" customHeight="1" thickBot="1" x14ac:dyDescent="0.25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8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8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79</v>
      </c>
      <c r="E7" s="80" t="s">
        <v>1</v>
      </c>
      <c r="F7" s="79" t="s">
        <v>98</v>
      </c>
      <c r="G7" s="79" t="s">
        <v>76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79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8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5" customHeight="1" thickBot="1" x14ac:dyDescent="0.25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8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8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8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5" customHeight="1" thickBot="1" x14ac:dyDescent="0.25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5" customHeight="1" thickBot="1" x14ac:dyDescent="0.25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8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5" customHeight="1" thickBot="1" x14ac:dyDescent="0.25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8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5" customHeight="1" thickBot="1" x14ac:dyDescent="0.25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8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5" customHeight="1" thickBot="1" x14ac:dyDescent="0.25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8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5" customHeight="1" thickBot="1" x14ac:dyDescent="0.25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8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5" customHeight="1" thickBot="1" x14ac:dyDescent="0.25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8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5" customHeight="1" thickBot="1" x14ac:dyDescent="0.25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8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5" customHeight="1" thickBot="1" x14ac:dyDescent="0.25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8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5" customHeight="1" thickBot="1" x14ac:dyDescent="0.25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8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5" customHeight="1" thickBot="1" x14ac:dyDescent="0.25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8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5" customHeight="1" thickBot="1" x14ac:dyDescent="0.25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8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5" customHeight="1" thickBot="1" x14ac:dyDescent="0.25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8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15" customHeight="1" thickBot="1" x14ac:dyDescent="0.25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8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15" customHeight="1" thickBot="1" x14ac:dyDescent="0.25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8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15" customHeight="1" thickBot="1" x14ac:dyDescent="0.25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8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15" customHeight="1" thickBot="1" x14ac:dyDescent="0.25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8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15" customHeight="1" thickBot="1" x14ac:dyDescent="0.25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8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77</v>
      </c>
      <c r="J7" s="79" t="s">
        <v>19</v>
      </c>
      <c r="K7" s="80" t="s">
        <v>1</v>
      </c>
      <c r="L7" s="79" t="s">
        <v>2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79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5" customHeight="1" thickBot="1" x14ac:dyDescent="0.25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8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5" customHeight="1" thickBot="1" x14ac:dyDescent="0.25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5" customHeight="1" thickBot="1" x14ac:dyDescent="0.25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8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5" customHeight="1" thickBot="1" x14ac:dyDescent="0.25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5" customHeight="1" thickBot="1" x14ac:dyDescent="0.25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5" customHeight="1" thickBot="1" x14ac:dyDescent="0.25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8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5" customHeight="1" thickBot="1" x14ac:dyDescent="0.25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5" customHeight="1" thickBot="1" x14ac:dyDescent="0.25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5" customHeight="1" thickBot="1" x14ac:dyDescent="0.25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8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5" customHeight="1" thickBot="1" x14ac:dyDescent="0.25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5" customHeight="1" thickBot="1" x14ac:dyDescent="0.25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5" customHeight="1" thickBot="1" x14ac:dyDescent="0.25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15" customHeight="1" thickBot="1" x14ac:dyDescent="0.25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15" customHeight="1" thickBot="1" x14ac:dyDescent="0.25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8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15" customHeight="1" thickBot="1" x14ac:dyDescent="0.25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8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15" customHeight="1" thickBot="1" x14ac:dyDescent="0.25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15" customHeight="1" thickBot="1" x14ac:dyDescent="0.25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8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S3" s="71"/>
      <c r="T3" s="71"/>
      <c r="V3" s="71"/>
      <c r="AD3" s="70"/>
      <c r="AE3" s="71"/>
      <c r="AF3" s="71"/>
    </row>
    <row r="4" spans="1:42" ht="16.5" thickBot="1" x14ac:dyDescent="0.3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5" thickBot="1" x14ac:dyDescent="0.25">
      <c r="B5" s="16"/>
      <c r="F5" s="1"/>
      <c r="X5" s="13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77</v>
      </c>
      <c r="J7" s="79" t="s">
        <v>76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19</v>
      </c>
      <c r="P7" s="79" t="s">
        <v>19</v>
      </c>
      <c r="Q7" s="80" t="s">
        <v>1</v>
      </c>
      <c r="R7" s="79" t="s">
        <v>2</v>
      </c>
      <c r="S7" s="79" t="s">
        <v>76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8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5" customHeight="1" thickBot="1" x14ac:dyDescent="0.25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8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5" customHeight="1" thickBot="1" x14ac:dyDescent="0.25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5" customHeight="1" thickBot="1" x14ac:dyDescent="0.25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5" customHeight="1" thickBot="1" x14ac:dyDescent="0.25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8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8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5" customHeight="1" thickBot="1" x14ac:dyDescent="0.25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8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5" customHeight="1" thickBot="1" x14ac:dyDescent="0.25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8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5" customHeight="1" thickBot="1" x14ac:dyDescent="0.25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5" customHeight="1" thickBot="1" x14ac:dyDescent="0.25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8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8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5" customHeight="1" thickBot="1" x14ac:dyDescent="0.25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8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15" customHeight="1" thickBot="1" x14ac:dyDescent="0.25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15" customHeight="1" thickBot="1" x14ac:dyDescent="0.25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15" customHeight="1" thickBot="1" x14ac:dyDescent="0.25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8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8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2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5" thickBot="1" x14ac:dyDescent="0.3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77</v>
      </c>
      <c r="E7" s="80" t="s">
        <v>1</v>
      </c>
      <c r="F7" s="79" t="s">
        <v>2</v>
      </c>
      <c r="G7" s="79" t="s">
        <v>20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77</v>
      </c>
      <c r="S7" s="79" t="s">
        <v>76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79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8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5" customHeight="1" thickBot="1" x14ac:dyDescent="0.25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8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8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8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5" customHeight="1" thickBot="1" x14ac:dyDescent="0.25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8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5" customHeight="1" thickBot="1" x14ac:dyDescent="0.25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8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8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5" customHeight="1" thickBot="1" x14ac:dyDescent="0.25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8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8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5" customHeight="1" thickBot="1" x14ac:dyDescent="0.25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8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5" customHeight="1" thickBot="1" x14ac:dyDescent="0.25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8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8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5" customHeight="1" thickBot="1" x14ac:dyDescent="0.25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8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5" customHeight="1" thickBot="1" x14ac:dyDescent="0.25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8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5" customHeight="1" thickBot="1" x14ac:dyDescent="0.25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8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15" customHeight="1" thickBot="1" x14ac:dyDescent="0.25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8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15" customHeight="1" thickBot="1" x14ac:dyDescent="0.25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8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15" customHeight="1" thickBot="1" x14ac:dyDescent="0.25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8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15" customHeight="1" thickBot="1" x14ac:dyDescent="0.25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8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8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20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2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20</v>
      </c>
      <c r="V7" s="79" t="s">
        <v>77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2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8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5" customHeight="1" thickBot="1" x14ac:dyDescent="0.25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8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5" customHeight="1" thickBot="1" x14ac:dyDescent="0.25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8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5" customHeight="1" thickBot="1" x14ac:dyDescent="0.25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8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5" customHeight="1" thickBot="1" x14ac:dyDescent="0.25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8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8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5" customHeight="1" thickBot="1" x14ac:dyDescent="0.25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8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5" customHeight="1" thickBot="1" x14ac:dyDescent="0.25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8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5" customHeight="1" thickBot="1" x14ac:dyDescent="0.25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8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5" customHeight="1" thickBot="1" x14ac:dyDescent="0.25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8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15" customHeight="1" thickBot="1" x14ac:dyDescent="0.25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15" customHeight="1" thickBot="1" x14ac:dyDescent="0.25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8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15" customHeight="1" thickBot="1" x14ac:dyDescent="0.25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15" customHeight="1" thickBot="1" x14ac:dyDescent="0.25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8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32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" x14ac:dyDescent="0.2">
      <c r="B2" s="16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8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2</v>
      </c>
      <c r="J7" s="79" t="s">
        <v>19</v>
      </c>
      <c r="K7" s="80" t="s">
        <v>1</v>
      </c>
      <c r="L7" s="79" t="s">
        <v>76</v>
      </c>
      <c r="M7" s="79" t="s">
        <v>2</v>
      </c>
      <c r="N7" s="80" t="s">
        <v>1</v>
      </c>
      <c r="O7" s="79" t="s">
        <v>76</v>
      </c>
      <c r="P7" s="79" t="s">
        <v>2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8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8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5" customHeight="1" thickBot="1" x14ac:dyDescent="0.25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8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8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5" customHeight="1" thickBot="1" x14ac:dyDescent="0.25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8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5" customHeight="1" thickBot="1" x14ac:dyDescent="0.25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8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5" customHeight="1" thickBot="1" x14ac:dyDescent="0.25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8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5" customHeight="1" thickBot="1" x14ac:dyDescent="0.25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5" customHeight="1" thickBot="1" x14ac:dyDescent="0.25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8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5" customHeight="1" thickBot="1" x14ac:dyDescent="0.25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5" customHeight="1" thickBot="1" x14ac:dyDescent="0.25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8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5" customHeight="1" thickBot="1" x14ac:dyDescent="0.25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8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5" customHeight="1" thickBot="1" x14ac:dyDescent="0.25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8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5" customHeight="1" thickBot="1" x14ac:dyDescent="0.25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8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5" customHeight="1" thickBot="1" x14ac:dyDescent="0.25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8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5" customHeight="1" thickBot="1" x14ac:dyDescent="0.25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8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5" customHeight="1" thickBot="1" x14ac:dyDescent="0.25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8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5" customHeight="1" thickBot="1" x14ac:dyDescent="0.25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8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15" customHeight="1" thickBot="1" x14ac:dyDescent="0.25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8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5" customHeight="1" thickBot="1" x14ac:dyDescent="0.25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8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5" customHeight="1" thickBot="1" x14ac:dyDescent="0.25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8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5" customHeight="1" thickBot="1" x14ac:dyDescent="0.25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5" customHeight="1" thickBot="1" x14ac:dyDescent="0.25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2.75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9" activePane="bottomRight" state="frozen"/>
      <selection activeCell="AN15" sqref="AN15"/>
      <selection pane="topRight" activeCell="AN15" sqref="AN15"/>
      <selection pane="bottomLeft" activeCell="AN15" sqref="AN15"/>
      <selection pane="bottomRight" activeCell="AU23" sqref="AU23"/>
    </sheetView>
  </sheetViews>
  <sheetFormatPr baseColWidth="10" defaultRowHeight="12.75" x14ac:dyDescent="0.2"/>
  <cols>
    <col min="1" max="1" width="4.85546875" bestFit="1" customWidth="1"/>
    <col min="3" max="3" width="8" bestFit="1" customWidth="1"/>
    <col min="4" max="4" width="8.5703125" bestFit="1" customWidth="1"/>
    <col min="5" max="36" width="8" customWidth="1"/>
    <col min="46" max="46" width="19.140625" bestFit="1" customWidth="1"/>
    <col min="47" max="47" width="5.7109375" bestFit="1" customWidth="1"/>
  </cols>
  <sheetData>
    <row r="1" spans="1:47" x14ac:dyDescent="0.2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4.25" x14ac:dyDescent="0.2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3</v>
      </c>
      <c r="X3" s="56">
        <f>'22.Spieltag'!$AG8</f>
        <v>14</v>
      </c>
      <c r="Y3" s="56">
        <f>'23.Spieltag'!$AG8</f>
        <v>45</v>
      </c>
      <c r="Z3" s="56">
        <f>'24.Spieltag'!$AG8</f>
        <v>45</v>
      </c>
      <c r="AA3" s="56">
        <f>'25.Spieltag'!$AG8</f>
        <v>45</v>
      </c>
      <c r="AB3" s="56">
        <f>'26.Spieltag'!$AG8</f>
        <v>45</v>
      </c>
      <c r="AC3" s="56">
        <f>'27.Spieltag'!$AG8</f>
        <v>45</v>
      </c>
      <c r="AD3" s="56">
        <f>'28.Spieltag'!$AG8</f>
        <v>45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840</v>
      </c>
      <c r="AL3" s="59">
        <f t="shared" ref="AL3:AL18" si="1">SMALL($C3:$AJ3,1)</f>
        <v>2</v>
      </c>
      <c r="AM3" s="59">
        <f t="shared" ref="AM3:AM8" si="2">SMALL($C3:$AJ3,2)</f>
        <v>3</v>
      </c>
      <c r="AN3" s="59">
        <f t="shared" ref="AN3:AN8" si="3">SMALL($C3:$AJ3,3)</f>
        <v>4</v>
      </c>
      <c r="AO3" s="59">
        <f t="shared" ref="AO3:AO8" si="4">SMALL($C3:$AJ3,4)</f>
        <v>7</v>
      </c>
      <c r="AP3" s="60">
        <f t="shared" ref="AP3:AP25" si="5">AK3-AO3-AN3-AM3-AL3</f>
        <v>824</v>
      </c>
      <c r="AQ3" s="65">
        <f t="shared" ref="AQ3:AQ22" si="6">SUM(AL3:AO3)</f>
        <v>16</v>
      </c>
      <c r="AS3" s="54">
        <v>1</v>
      </c>
      <c r="AT3" s="55" t="s">
        <v>75</v>
      </c>
      <c r="AU3" s="55">
        <v>26</v>
      </c>
    </row>
    <row r="4" spans="1:47" ht="14.25" x14ac:dyDescent="0.2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4</v>
      </c>
      <c r="X4" s="56">
        <f>'22.Spieltag'!$AG9</f>
        <v>14</v>
      </c>
      <c r="Y4" s="56">
        <f>'23.Spieltag'!$AG9</f>
        <v>45</v>
      </c>
      <c r="Z4" s="56">
        <f>'24.Spieltag'!$AG9</f>
        <v>45</v>
      </c>
      <c r="AA4" s="56">
        <f>'25.Spieltag'!$AG9</f>
        <v>45</v>
      </c>
      <c r="AB4" s="56">
        <f>'26.Spieltag'!$AG9</f>
        <v>45</v>
      </c>
      <c r="AC4" s="56">
        <f>'27.Spieltag'!$AG9</f>
        <v>45</v>
      </c>
      <c r="AD4" s="56">
        <f>'28.Spieltag'!$AG9</f>
        <v>45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886</v>
      </c>
      <c r="AL4" s="59">
        <f t="shared" si="1"/>
        <v>4</v>
      </c>
      <c r="AM4" s="59">
        <f t="shared" si="2"/>
        <v>8</v>
      </c>
      <c r="AN4" s="59">
        <f t="shared" si="3"/>
        <v>9</v>
      </c>
      <c r="AO4" s="59">
        <f t="shared" si="4"/>
        <v>9</v>
      </c>
      <c r="AP4" s="60">
        <f t="shared" si="5"/>
        <v>856</v>
      </c>
      <c r="AQ4" s="65">
        <f t="shared" si="6"/>
        <v>30</v>
      </c>
      <c r="AS4" s="54">
        <v>2</v>
      </c>
      <c r="AT4" s="58" t="s">
        <v>96</v>
      </c>
      <c r="AU4" s="57">
        <v>27</v>
      </c>
    </row>
    <row r="5" spans="1:47" ht="14.25" x14ac:dyDescent="0.2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8</v>
      </c>
      <c r="X5" s="56">
        <f>'22.Spieltag'!$AG10</f>
        <v>12</v>
      </c>
      <c r="Y5" s="56">
        <f>'23.Spieltag'!$AG10</f>
        <v>45</v>
      </c>
      <c r="Z5" s="56">
        <f>'24.Spieltag'!$AG10</f>
        <v>45</v>
      </c>
      <c r="AA5" s="56">
        <f>'25.Spieltag'!$AG10</f>
        <v>45</v>
      </c>
      <c r="AB5" s="56">
        <f>'26.Spieltag'!$AG10</f>
        <v>45</v>
      </c>
      <c r="AC5" s="56">
        <f>'27.Spieltag'!$AG10</f>
        <v>45</v>
      </c>
      <c r="AD5" s="56">
        <f>'28.Spieltag'!$AG10</f>
        <v>45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842</v>
      </c>
      <c r="AL5" s="59">
        <f t="shared" si="1"/>
        <v>4</v>
      </c>
      <c r="AM5" s="59">
        <f t="shared" si="2"/>
        <v>4</v>
      </c>
      <c r="AN5" s="59">
        <f t="shared" si="3"/>
        <v>7</v>
      </c>
      <c r="AO5" s="59">
        <f t="shared" si="4"/>
        <v>8</v>
      </c>
      <c r="AP5" s="60">
        <f t="shared" si="5"/>
        <v>819</v>
      </c>
      <c r="AQ5" s="65">
        <f t="shared" si="6"/>
        <v>23</v>
      </c>
      <c r="AS5" s="54">
        <v>3</v>
      </c>
      <c r="AT5" s="58" t="s">
        <v>85</v>
      </c>
      <c r="AU5" s="57">
        <v>24</v>
      </c>
    </row>
    <row r="6" spans="1:47" ht="14.25" x14ac:dyDescent="0.2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14</v>
      </c>
      <c r="X6" s="56">
        <f>'22.Spieltag'!$AG11</f>
        <v>13</v>
      </c>
      <c r="Y6" s="56">
        <f>'23.Spieltag'!$AG11</f>
        <v>45</v>
      </c>
      <c r="Z6" s="56">
        <f>'24.Spieltag'!$AG11</f>
        <v>45</v>
      </c>
      <c r="AA6" s="56">
        <f>'25.Spieltag'!$AG11</f>
        <v>45</v>
      </c>
      <c r="AB6" s="56">
        <f>'26.Spieltag'!$AG11</f>
        <v>45</v>
      </c>
      <c r="AC6" s="56">
        <f>'27.Spieltag'!$AG11</f>
        <v>45</v>
      </c>
      <c r="AD6" s="56">
        <f>'28.Spieltag'!$AG11</f>
        <v>45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861</v>
      </c>
      <c r="AL6" s="59">
        <f t="shared" si="1"/>
        <v>4</v>
      </c>
      <c r="AM6" s="59">
        <f t="shared" si="2"/>
        <v>9</v>
      </c>
      <c r="AN6" s="59">
        <f t="shared" si="3"/>
        <v>9</v>
      </c>
      <c r="AO6" s="59">
        <f t="shared" si="4"/>
        <v>9</v>
      </c>
      <c r="AP6" s="60">
        <f t="shared" si="5"/>
        <v>830</v>
      </c>
      <c r="AQ6" s="65">
        <f t="shared" si="6"/>
        <v>31</v>
      </c>
      <c r="AS6" s="54">
        <v>4</v>
      </c>
      <c r="AT6" s="55" t="s">
        <v>80</v>
      </c>
      <c r="AU6" s="57">
        <v>25</v>
      </c>
    </row>
    <row r="7" spans="1:47" ht="14.25" x14ac:dyDescent="0.2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5</v>
      </c>
      <c r="X7" s="56">
        <f>'22.Spieltag'!$AG12</f>
        <v>14</v>
      </c>
      <c r="Y7" s="56">
        <f>'23.Spieltag'!$AG12</f>
        <v>45</v>
      </c>
      <c r="Z7" s="56">
        <f>'24.Spieltag'!$AG12</f>
        <v>45</v>
      </c>
      <c r="AA7" s="56">
        <f>'25.Spieltag'!$AG12</f>
        <v>45</v>
      </c>
      <c r="AB7" s="56">
        <f>'26.Spieltag'!$AG12</f>
        <v>45</v>
      </c>
      <c r="AC7" s="56">
        <f>'27.Spieltag'!$AG12</f>
        <v>45</v>
      </c>
      <c r="AD7" s="56">
        <f>'28.Spieltag'!$AG12</f>
        <v>45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882</v>
      </c>
      <c r="AL7" s="59">
        <f t="shared" si="1"/>
        <v>2</v>
      </c>
      <c r="AM7" s="59">
        <f t="shared" si="2"/>
        <v>3</v>
      </c>
      <c r="AN7" s="59">
        <f t="shared" si="3"/>
        <v>5</v>
      </c>
      <c r="AO7" s="59">
        <f t="shared" si="4"/>
        <v>10</v>
      </c>
      <c r="AP7" s="60">
        <f t="shared" si="5"/>
        <v>862</v>
      </c>
      <c r="AQ7" s="65">
        <f t="shared" si="6"/>
        <v>20</v>
      </c>
      <c r="AS7" s="54">
        <v>5</v>
      </c>
      <c r="AT7" s="55" t="s">
        <v>96</v>
      </c>
      <c r="AU7" s="57">
        <v>44</v>
      </c>
    </row>
    <row r="8" spans="1:47" ht="14.25" x14ac:dyDescent="0.2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5</v>
      </c>
      <c r="X8" s="56">
        <f>'22.Spieltag'!$AG13</f>
        <v>17</v>
      </c>
      <c r="Y8" s="56">
        <f>'23.Spieltag'!$AG13</f>
        <v>45</v>
      </c>
      <c r="Z8" s="56">
        <f>'24.Spieltag'!$AG13</f>
        <v>45</v>
      </c>
      <c r="AA8" s="56">
        <f>'25.Spieltag'!$AG13</f>
        <v>45</v>
      </c>
      <c r="AB8" s="56">
        <f>'26.Spieltag'!$AG13</f>
        <v>45</v>
      </c>
      <c r="AC8" s="56">
        <f>'27.Spieltag'!$AG13</f>
        <v>45</v>
      </c>
      <c r="AD8" s="56">
        <f>'28.Spieltag'!$AG13</f>
        <v>45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836</v>
      </c>
      <c r="AL8" s="59">
        <f t="shared" si="1"/>
        <v>0</v>
      </c>
      <c r="AM8" s="59">
        <f t="shared" si="2"/>
        <v>5</v>
      </c>
      <c r="AN8" s="59">
        <f t="shared" si="3"/>
        <v>7</v>
      </c>
      <c r="AO8" s="59">
        <f t="shared" si="4"/>
        <v>7</v>
      </c>
      <c r="AP8" s="60">
        <f t="shared" si="5"/>
        <v>817</v>
      </c>
      <c r="AQ8" s="65">
        <f t="shared" si="6"/>
        <v>19</v>
      </c>
      <c r="AS8" s="54">
        <v>6</v>
      </c>
      <c r="AT8" s="58" t="s">
        <v>67</v>
      </c>
      <c r="AU8" s="55">
        <v>36</v>
      </c>
    </row>
    <row r="9" spans="1:47" ht="14.25" x14ac:dyDescent="0.2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8</v>
      </c>
      <c r="X9" s="56">
        <f>'22.Spieltag'!$AG14</f>
        <v>14</v>
      </c>
      <c r="Y9" s="56">
        <f>'23.Spieltag'!$AG14</f>
        <v>45</v>
      </c>
      <c r="Z9" s="56">
        <f>'24.Spieltag'!$AG14</f>
        <v>45</v>
      </c>
      <c r="AA9" s="56">
        <f>'25.Spieltag'!$AG14</f>
        <v>45</v>
      </c>
      <c r="AB9" s="56">
        <f>'26.Spieltag'!$AG14</f>
        <v>45</v>
      </c>
      <c r="AC9" s="56">
        <f>'27.Spieltag'!$AG14</f>
        <v>45</v>
      </c>
      <c r="AD9" s="56">
        <f>'28.Spieltag'!$AG14</f>
        <v>45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870</v>
      </c>
      <c r="AL9" s="59">
        <f t="shared" si="1"/>
        <v>6</v>
      </c>
      <c r="AM9" s="59">
        <f t="shared" ref="AM9:AM18" si="7">SMALL($C9:$AJ9,2)</f>
        <v>7</v>
      </c>
      <c r="AN9" s="59">
        <f t="shared" ref="AN9:AN18" si="8">SMALL($C9:$AJ9,3)</f>
        <v>8</v>
      </c>
      <c r="AO9" s="59">
        <f t="shared" ref="AO9:AO18" si="9">SMALL($C9:$AJ9,4)</f>
        <v>8</v>
      </c>
      <c r="AP9" s="60">
        <f t="shared" si="5"/>
        <v>841</v>
      </c>
      <c r="AQ9" s="65">
        <f t="shared" si="6"/>
        <v>29</v>
      </c>
      <c r="AS9" s="54">
        <v>7</v>
      </c>
      <c r="AT9" s="58" t="s">
        <v>67</v>
      </c>
      <c r="AU9" s="57">
        <v>20</v>
      </c>
    </row>
    <row r="10" spans="1:47" ht="14.25" x14ac:dyDescent="0.2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5</v>
      </c>
      <c r="X10" s="56">
        <f>'22.Spieltag'!$AG15</f>
        <v>13</v>
      </c>
      <c r="Y10" s="56">
        <f>'23.Spieltag'!$AG15</f>
        <v>45</v>
      </c>
      <c r="Z10" s="56">
        <f>'24.Spieltag'!$AG15</f>
        <v>45</v>
      </c>
      <c r="AA10" s="56">
        <f>'25.Spieltag'!$AG15</f>
        <v>45</v>
      </c>
      <c r="AB10" s="56">
        <f>'26.Spieltag'!$AG15</f>
        <v>45</v>
      </c>
      <c r="AC10" s="56">
        <f>'27.Spieltag'!$AG15</f>
        <v>45</v>
      </c>
      <c r="AD10" s="56">
        <f>'28.Spieltag'!$AG15</f>
        <v>45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910</v>
      </c>
      <c r="AL10" s="59">
        <f t="shared" si="1"/>
        <v>5</v>
      </c>
      <c r="AM10" s="59">
        <f t="shared" si="7"/>
        <v>6</v>
      </c>
      <c r="AN10" s="59">
        <f t="shared" si="8"/>
        <v>10</v>
      </c>
      <c r="AO10" s="59">
        <f t="shared" si="9"/>
        <v>11</v>
      </c>
      <c r="AP10" s="60">
        <f t="shared" si="5"/>
        <v>878</v>
      </c>
      <c r="AQ10" s="65">
        <f t="shared" si="6"/>
        <v>32</v>
      </c>
      <c r="AS10" s="54">
        <v>8</v>
      </c>
      <c r="AT10" s="55" t="s">
        <v>84</v>
      </c>
      <c r="AU10" s="57">
        <v>14</v>
      </c>
    </row>
    <row r="11" spans="1:47" ht="14.25" x14ac:dyDescent="0.2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8</v>
      </c>
      <c r="X11" s="56">
        <f>'22.Spieltag'!$AG16</f>
        <v>19</v>
      </c>
      <c r="Y11" s="56">
        <f>'23.Spieltag'!$AG16</f>
        <v>45</v>
      </c>
      <c r="Z11" s="56">
        <f>'24.Spieltag'!$AG16</f>
        <v>45</v>
      </c>
      <c r="AA11" s="56">
        <f>'25.Spieltag'!$AG16</f>
        <v>45</v>
      </c>
      <c r="AB11" s="56">
        <f>'26.Spieltag'!$AG16</f>
        <v>45</v>
      </c>
      <c r="AC11" s="56">
        <f>'27.Spieltag'!$AG16</f>
        <v>45</v>
      </c>
      <c r="AD11" s="56">
        <f>'28.Spieltag'!$AG16</f>
        <v>45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881</v>
      </c>
      <c r="AL11" s="59">
        <f t="shared" si="1"/>
        <v>5</v>
      </c>
      <c r="AM11" s="59">
        <f t="shared" si="7"/>
        <v>6</v>
      </c>
      <c r="AN11" s="59">
        <f t="shared" si="8"/>
        <v>8</v>
      </c>
      <c r="AO11" s="59">
        <f t="shared" si="9"/>
        <v>9</v>
      </c>
      <c r="AP11" s="60">
        <f t="shared" si="5"/>
        <v>853</v>
      </c>
      <c r="AQ11" s="65">
        <f t="shared" si="6"/>
        <v>28</v>
      </c>
      <c r="AS11" s="54">
        <v>9</v>
      </c>
      <c r="AT11" s="55" t="s">
        <v>90</v>
      </c>
      <c r="AU11" s="57">
        <v>19</v>
      </c>
    </row>
    <row r="12" spans="1:47" ht="14.25" x14ac:dyDescent="0.2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2</v>
      </c>
      <c r="X12" s="56">
        <f>'22.Spieltag'!$AG17</f>
        <v>9</v>
      </c>
      <c r="Y12" s="56">
        <f>'23.Spieltag'!$AG17</f>
        <v>45</v>
      </c>
      <c r="Z12" s="56">
        <f>'24.Spieltag'!$AG17</f>
        <v>45</v>
      </c>
      <c r="AA12" s="56">
        <f>'25.Spieltag'!$AG17</f>
        <v>45</v>
      </c>
      <c r="AB12" s="56">
        <f>'26.Spieltag'!$AG17</f>
        <v>45</v>
      </c>
      <c r="AC12" s="56">
        <f>'27.Spieltag'!$AG17</f>
        <v>45</v>
      </c>
      <c r="AD12" s="56">
        <f>'28.Spieltag'!$AG17</f>
        <v>45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841</v>
      </c>
      <c r="AL12" s="59">
        <f t="shared" si="1"/>
        <v>2</v>
      </c>
      <c r="AM12" s="59">
        <f t="shared" si="7"/>
        <v>6</v>
      </c>
      <c r="AN12" s="59">
        <f t="shared" si="8"/>
        <v>7</v>
      </c>
      <c r="AO12" s="59">
        <f t="shared" si="9"/>
        <v>8</v>
      </c>
      <c r="AP12" s="60">
        <f t="shared" si="5"/>
        <v>818</v>
      </c>
      <c r="AQ12" s="65">
        <f t="shared" si="6"/>
        <v>23</v>
      </c>
      <c r="AS12" s="54">
        <v>10</v>
      </c>
      <c r="AT12" s="55" t="s">
        <v>75</v>
      </c>
      <c r="AU12" s="57">
        <v>29</v>
      </c>
    </row>
    <row r="13" spans="1:47" ht="14.25" x14ac:dyDescent="0.2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5</v>
      </c>
      <c r="X13" s="56">
        <f>'22.Spieltag'!$AG18</f>
        <v>15</v>
      </c>
      <c r="Y13" s="56">
        <f>'23.Spieltag'!$AG18</f>
        <v>45</v>
      </c>
      <c r="Z13" s="56">
        <f>'24.Spieltag'!$AG18</f>
        <v>45</v>
      </c>
      <c r="AA13" s="56">
        <f>'25.Spieltag'!$AG18</f>
        <v>45</v>
      </c>
      <c r="AB13" s="56">
        <f>'26.Spieltag'!$AG18</f>
        <v>45</v>
      </c>
      <c r="AC13" s="56">
        <f>'27.Spieltag'!$AG18</f>
        <v>45</v>
      </c>
      <c r="AD13" s="56">
        <f>'28.Spieltag'!$AG18</f>
        <v>45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896</v>
      </c>
      <c r="AL13" s="59">
        <f t="shared" si="1"/>
        <v>4</v>
      </c>
      <c r="AM13" s="59">
        <f t="shared" si="7"/>
        <v>5</v>
      </c>
      <c r="AN13" s="59">
        <f t="shared" si="8"/>
        <v>7</v>
      </c>
      <c r="AO13" s="59">
        <f t="shared" si="9"/>
        <v>9</v>
      </c>
      <c r="AP13" s="60">
        <f t="shared" si="5"/>
        <v>871</v>
      </c>
      <c r="AQ13" s="65">
        <f t="shared" si="6"/>
        <v>25</v>
      </c>
      <c r="AS13" s="54">
        <v>11</v>
      </c>
      <c r="AT13" s="55" t="s">
        <v>75</v>
      </c>
      <c r="AU13" s="57">
        <v>20</v>
      </c>
    </row>
    <row r="14" spans="1:47" ht="14.25" x14ac:dyDescent="0.2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5</v>
      </c>
      <c r="X14" s="56">
        <f>'22.Spieltag'!$AG19</f>
        <v>19</v>
      </c>
      <c r="Y14" s="56">
        <f>'23.Spieltag'!$AG19</f>
        <v>45</v>
      </c>
      <c r="Z14" s="56">
        <f>'24.Spieltag'!$AG19</f>
        <v>45</v>
      </c>
      <c r="AA14" s="56">
        <f>'25.Spieltag'!$AG19</f>
        <v>45</v>
      </c>
      <c r="AB14" s="56">
        <f>'26.Spieltag'!$AG19</f>
        <v>45</v>
      </c>
      <c r="AC14" s="56">
        <f>'27.Spieltag'!$AG19</f>
        <v>45</v>
      </c>
      <c r="AD14" s="56">
        <f>'28.Spieltag'!$AG19</f>
        <v>45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930</v>
      </c>
      <c r="AL14" s="59">
        <f t="shared" si="1"/>
        <v>5</v>
      </c>
      <c r="AM14" s="59">
        <f t="shared" si="7"/>
        <v>8</v>
      </c>
      <c r="AN14" s="59">
        <f t="shared" si="8"/>
        <v>8</v>
      </c>
      <c r="AO14" s="59">
        <f t="shared" si="9"/>
        <v>8</v>
      </c>
      <c r="AP14" s="60">
        <f t="shared" si="5"/>
        <v>901</v>
      </c>
      <c r="AQ14" s="65">
        <f t="shared" si="6"/>
        <v>29</v>
      </c>
      <c r="AS14" s="54">
        <v>12</v>
      </c>
      <c r="AT14" s="55" t="s">
        <v>78</v>
      </c>
      <c r="AU14" s="57">
        <v>30</v>
      </c>
    </row>
    <row r="15" spans="1:47" ht="14.25" x14ac:dyDescent="0.2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5</v>
      </c>
      <c r="X15" s="56">
        <f>'22.Spieltag'!$AG20</f>
        <v>18</v>
      </c>
      <c r="Y15" s="56">
        <f>'23.Spieltag'!$AG20</f>
        <v>45</v>
      </c>
      <c r="Z15" s="56">
        <f>'24.Spieltag'!$AG20</f>
        <v>45</v>
      </c>
      <c r="AA15" s="56">
        <f>'25.Spieltag'!$AG20</f>
        <v>45</v>
      </c>
      <c r="AB15" s="56">
        <f>'26.Spieltag'!$AG20</f>
        <v>45</v>
      </c>
      <c r="AC15" s="56">
        <f>'27.Spieltag'!$AG20</f>
        <v>45</v>
      </c>
      <c r="AD15" s="56">
        <f>'28.Spieltag'!$AG20</f>
        <v>45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839</v>
      </c>
      <c r="AL15" s="59">
        <f t="shared" si="1"/>
        <v>4</v>
      </c>
      <c r="AM15" s="59">
        <f t="shared" si="7"/>
        <v>4</v>
      </c>
      <c r="AN15" s="59">
        <f t="shared" si="8"/>
        <v>5</v>
      </c>
      <c r="AO15" s="59">
        <f t="shared" si="9"/>
        <v>5</v>
      </c>
      <c r="AP15" s="60">
        <f t="shared" si="5"/>
        <v>821</v>
      </c>
      <c r="AQ15" s="65">
        <f t="shared" si="6"/>
        <v>18</v>
      </c>
      <c r="AS15" s="54">
        <v>13</v>
      </c>
      <c r="AT15" s="55" t="s">
        <v>102</v>
      </c>
      <c r="AU15" s="57">
        <v>34</v>
      </c>
    </row>
    <row r="16" spans="1:47" ht="14.25" x14ac:dyDescent="0.2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7</v>
      </c>
      <c r="X16" s="56">
        <f>'22.Spieltag'!$AG21</f>
        <v>23</v>
      </c>
      <c r="Y16" s="56">
        <f>'23.Spieltag'!$AG21</f>
        <v>45</v>
      </c>
      <c r="Z16" s="56">
        <f>'24.Spieltag'!$AG21</f>
        <v>45</v>
      </c>
      <c r="AA16" s="56">
        <f>'25.Spieltag'!$AG21</f>
        <v>45</v>
      </c>
      <c r="AB16" s="56">
        <f>'26.Spieltag'!$AG21</f>
        <v>45</v>
      </c>
      <c r="AC16" s="56">
        <f>'27.Spieltag'!$AG21</f>
        <v>45</v>
      </c>
      <c r="AD16" s="56">
        <f>'28.Spieltag'!$AG21</f>
        <v>45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850</v>
      </c>
      <c r="AL16" s="59">
        <f t="shared" si="1"/>
        <v>2</v>
      </c>
      <c r="AM16" s="59">
        <f t="shared" si="7"/>
        <v>6</v>
      </c>
      <c r="AN16" s="59">
        <f t="shared" si="8"/>
        <v>7</v>
      </c>
      <c r="AO16" s="59">
        <f t="shared" si="9"/>
        <v>7</v>
      </c>
      <c r="AP16" s="60">
        <f t="shared" si="5"/>
        <v>828</v>
      </c>
      <c r="AQ16" s="65">
        <f t="shared" si="6"/>
        <v>22</v>
      </c>
      <c r="AS16" s="54">
        <v>14</v>
      </c>
      <c r="AT16" s="55" t="s">
        <v>75</v>
      </c>
      <c r="AU16" s="57">
        <v>23</v>
      </c>
    </row>
    <row r="17" spans="1:47" ht="14.25" x14ac:dyDescent="0.2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14</v>
      </c>
      <c r="Y17" s="56">
        <f>'23.Spieltag'!$AG22</f>
        <v>45</v>
      </c>
      <c r="Z17" s="56">
        <f>'24.Spieltag'!$AG22</f>
        <v>45</v>
      </c>
      <c r="AA17" s="56">
        <f>'25.Spieltag'!$AG22</f>
        <v>45</v>
      </c>
      <c r="AB17" s="56">
        <f>'26.Spieltag'!$AG22</f>
        <v>45</v>
      </c>
      <c r="AC17" s="56">
        <f>'27.Spieltag'!$AG22</f>
        <v>45</v>
      </c>
      <c r="AD17" s="56">
        <f>'28.Spieltag'!$AG22</f>
        <v>45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831</v>
      </c>
      <c r="AL17" s="59">
        <f t="shared" si="1"/>
        <v>5</v>
      </c>
      <c r="AM17" s="59">
        <f t="shared" si="7"/>
        <v>5</v>
      </c>
      <c r="AN17" s="59">
        <f t="shared" si="8"/>
        <v>6</v>
      </c>
      <c r="AO17" s="59">
        <f t="shared" si="9"/>
        <v>6</v>
      </c>
      <c r="AP17" s="60">
        <f t="shared" si="5"/>
        <v>809</v>
      </c>
      <c r="AQ17" s="65">
        <f t="shared" si="6"/>
        <v>22</v>
      </c>
      <c r="AS17" s="54">
        <v>15</v>
      </c>
      <c r="AT17" s="55" t="s">
        <v>103</v>
      </c>
      <c r="AU17" s="57">
        <v>27</v>
      </c>
    </row>
    <row r="18" spans="1:47" ht="14.25" x14ac:dyDescent="0.2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13</v>
      </c>
      <c r="X18" s="56">
        <f>'22.Spieltag'!$AG23</f>
        <v>17</v>
      </c>
      <c r="Y18" s="56">
        <f>'23.Spieltag'!$AG23</f>
        <v>45</v>
      </c>
      <c r="Z18" s="56">
        <f>'24.Spieltag'!$AG23</f>
        <v>45</v>
      </c>
      <c r="AA18" s="56">
        <f>'25.Spieltag'!$AG23</f>
        <v>45</v>
      </c>
      <c r="AB18" s="56">
        <f>'26.Spieltag'!$AG23</f>
        <v>45</v>
      </c>
      <c r="AC18" s="56">
        <f>'27.Spieltag'!$AG23</f>
        <v>45</v>
      </c>
      <c r="AD18" s="56">
        <f>'28.Spieltag'!$AG23</f>
        <v>45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886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9</v>
      </c>
      <c r="AP18" s="60">
        <f t="shared" si="5"/>
        <v>872</v>
      </c>
      <c r="AQ18" s="65">
        <f t="shared" si="6"/>
        <v>14</v>
      </c>
      <c r="AS18" s="54">
        <v>16</v>
      </c>
      <c r="AT18" s="55" t="s">
        <v>96</v>
      </c>
      <c r="AU18" s="57">
        <v>32</v>
      </c>
    </row>
    <row r="19" spans="1:47" ht="14.25" x14ac:dyDescent="0.2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2</v>
      </c>
      <c r="X19" s="56">
        <f>'22.Spieltag'!$AG24</f>
        <v>12</v>
      </c>
      <c r="Y19" s="56">
        <f>'23.Spieltag'!$AG24</f>
        <v>45</v>
      </c>
      <c r="Z19" s="56">
        <f>'24.Spieltag'!$AG24</f>
        <v>45</v>
      </c>
      <c r="AA19" s="56">
        <f>'25.Spieltag'!$AG24</f>
        <v>45</v>
      </c>
      <c r="AB19" s="56">
        <f>'26.Spieltag'!$AG24</f>
        <v>45</v>
      </c>
      <c r="AC19" s="56">
        <f>'27.Spieltag'!$AG24</f>
        <v>45</v>
      </c>
      <c r="AD19" s="56">
        <f>'28.Spieltag'!$AG24</f>
        <v>45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841</v>
      </c>
      <c r="AL19" s="59">
        <f>SMALL($C19:$AJ19,1)</f>
        <v>2</v>
      </c>
      <c r="AM19" s="59">
        <f>SMALL($C19:$AJ19,2)</f>
        <v>4</v>
      </c>
      <c r="AN19" s="59">
        <f>SMALL($C19:$AJ19,3)</f>
        <v>4</v>
      </c>
      <c r="AO19" s="59">
        <f>SMALL($C19:$AJ19,4)</f>
        <v>6</v>
      </c>
      <c r="AP19" s="60">
        <f t="shared" si="5"/>
        <v>825</v>
      </c>
      <c r="AQ19" s="65">
        <f t="shared" si="6"/>
        <v>16</v>
      </c>
      <c r="AS19" s="54">
        <v>17</v>
      </c>
      <c r="AT19" s="55" t="s">
        <v>83</v>
      </c>
      <c r="AU19" s="57">
        <v>25</v>
      </c>
    </row>
    <row r="20" spans="1:47" ht="14.25" x14ac:dyDescent="0.2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2</v>
      </c>
      <c r="X20" s="56">
        <f>'22.Spieltag'!$AG25</f>
        <v>18</v>
      </c>
      <c r="Y20" s="56">
        <f>'23.Spieltag'!$AG25</f>
        <v>45</v>
      </c>
      <c r="Z20" s="56">
        <f>'24.Spieltag'!$AG25</f>
        <v>45</v>
      </c>
      <c r="AA20" s="56">
        <f>'25.Spieltag'!$AG25</f>
        <v>45</v>
      </c>
      <c r="AB20" s="56">
        <f>'26.Spieltag'!$AG25</f>
        <v>45</v>
      </c>
      <c r="AC20" s="56">
        <f>'27.Spieltag'!$AG25</f>
        <v>45</v>
      </c>
      <c r="AD20" s="56">
        <f>'28.Spieltag'!$AG25</f>
        <v>45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849</v>
      </c>
      <c r="AL20" s="59">
        <f>SMALL($C20:$AJ20,1)</f>
        <v>2</v>
      </c>
      <c r="AM20" s="59">
        <f>SMALL($C20:$AJ20,2)</f>
        <v>6</v>
      </c>
      <c r="AN20" s="59">
        <f>SMALL($C20:$AJ20,3)</f>
        <v>8</v>
      </c>
      <c r="AO20" s="59">
        <f>SMALL($C20:$AJ20,4)</f>
        <v>8</v>
      </c>
      <c r="AP20" s="60">
        <f t="shared" si="5"/>
        <v>825</v>
      </c>
      <c r="AQ20" s="65">
        <f t="shared" si="6"/>
        <v>24</v>
      </c>
      <c r="AS20" s="54">
        <v>18</v>
      </c>
      <c r="AT20" s="55" t="s">
        <v>78</v>
      </c>
      <c r="AU20" s="57">
        <v>37</v>
      </c>
    </row>
    <row r="21" spans="1:47" ht="14.25" x14ac:dyDescent="0.2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2</v>
      </c>
      <c r="X21" s="56">
        <f>'22.Spieltag'!$AG26</f>
        <v>14</v>
      </c>
      <c r="Y21" s="56">
        <f>'23.Spieltag'!$AG26</f>
        <v>45</v>
      </c>
      <c r="Z21" s="56">
        <f>'24.Spieltag'!$AG26</f>
        <v>45</v>
      </c>
      <c r="AA21" s="56">
        <f>'25.Spieltag'!$AG26</f>
        <v>45</v>
      </c>
      <c r="AB21" s="56">
        <f>'26.Spieltag'!$AG26</f>
        <v>45</v>
      </c>
      <c r="AC21" s="56">
        <f>'27.Spieltag'!$AG26</f>
        <v>45</v>
      </c>
      <c r="AD21" s="56">
        <f>'28.Spieltag'!$AG26</f>
        <v>45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839</v>
      </c>
      <c r="AL21" s="59">
        <f>SMALL($C21:$AJ21,1)</f>
        <v>0</v>
      </c>
      <c r="AM21" s="59">
        <f>SMALL($C21:$AJ21,2)</f>
        <v>2</v>
      </c>
      <c r="AN21" s="59">
        <f>SMALL($C21:$AJ21,3)</f>
        <v>3</v>
      </c>
      <c r="AO21" s="59">
        <f>SMALL($C21:$AJ21,4)</f>
        <v>5</v>
      </c>
      <c r="AP21" s="60">
        <f t="shared" si="5"/>
        <v>829</v>
      </c>
      <c r="AQ21" s="65">
        <f t="shared" si="6"/>
        <v>10</v>
      </c>
      <c r="AS21" s="54">
        <v>19</v>
      </c>
      <c r="AT21" s="55" t="s">
        <v>85</v>
      </c>
      <c r="AU21" s="57">
        <v>16</v>
      </c>
    </row>
    <row r="22" spans="1:47" ht="14.25" x14ac:dyDescent="0.2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0</v>
      </c>
      <c r="X22" s="56">
        <f>'22.Spieltag'!$AG27</f>
        <v>9</v>
      </c>
      <c r="Y22" s="56">
        <f>'23.Spieltag'!$AG27</f>
        <v>45</v>
      </c>
      <c r="Z22" s="56">
        <f>'24.Spieltag'!$AG27</f>
        <v>45</v>
      </c>
      <c r="AA22" s="56">
        <f>'25.Spieltag'!$AG27</f>
        <v>45</v>
      </c>
      <c r="AB22" s="56">
        <f>'26.Spieltag'!$AG27</f>
        <v>45</v>
      </c>
      <c r="AC22" s="56">
        <f>'27.Spieltag'!$AG27</f>
        <v>45</v>
      </c>
      <c r="AD22" s="56">
        <f>'28.Spieltag'!$AG27</f>
        <v>45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879</v>
      </c>
      <c r="AL22" s="59">
        <f>SMALL($C22:$AJ22,1)</f>
        <v>0</v>
      </c>
      <c r="AM22" s="59">
        <f>SMALL($C22:$AJ22,2)</f>
        <v>2</v>
      </c>
      <c r="AN22" s="59">
        <f>SMALL($C22:$AJ22,3)</f>
        <v>5</v>
      </c>
      <c r="AO22" s="59">
        <f>SMALL($C22:$AJ22,4)</f>
        <v>8</v>
      </c>
      <c r="AP22" s="60">
        <f t="shared" si="5"/>
        <v>864</v>
      </c>
      <c r="AQ22" s="65">
        <f t="shared" si="6"/>
        <v>15</v>
      </c>
      <c r="AS22" s="54">
        <v>20</v>
      </c>
      <c r="AT22" s="55" t="s">
        <v>95</v>
      </c>
      <c r="AU22" s="57">
        <v>21</v>
      </c>
    </row>
    <row r="23" spans="1:47" ht="14.25" x14ac:dyDescent="0.2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7</v>
      </c>
      <c r="X23" s="56">
        <f>'22.Spieltag'!$AG28</f>
        <v>12</v>
      </c>
      <c r="Y23" s="56">
        <f>'23.Spieltag'!$AG28</f>
        <v>45</v>
      </c>
      <c r="Z23" s="56">
        <f>'24.Spieltag'!$AG28</f>
        <v>45</v>
      </c>
      <c r="AA23" s="56">
        <f>'25.Spieltag'!$AG28</f>
        <v>45</v>
      </c>
      <c r="AB23" s="56">
        <f>'26.Spieltag'!$AG28</f>
        <v>45</v>
      </c>
      <c r="AC23" s="56">
        <f>'27.Spieltag'!$AG28</f>
        <v>45</v>
      </c>
      <c r="AD23" s="56">
        <f>'28.Spieltag'!$AG28</f>
        <v>45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854</v>
      </c>
      <c r="AL23" s="59">
        <f>SMALL($C23:$AJ23,1)</f>
        <v>4</v>
      </c>
      <c r="AM23" s="59">
        <f>SMALL($C23:$AJ23,2)</f>
        <v>6</v>
      </c>
      <c r="AN23" s="59">
        <f>SMALL($C23:$AJ23,3)</f>
        <v>7</v>
      </c>
      <c r="AO23" s="59">
        <f>SMALL($C23:$AJ23,4)</f>
        <v>7</v>
      </c>
      <c r="AP23" s="60">
        <f t="shared" si="5"/>
        <v>830</v>
      </c>
      <c r="AQ23" s="65">
        <f t="shared" ref="AQ23:AQ30" si="10">SUM(AL23:AO23)</f>
        <v>24</v>
      </c>
      <c r="AS23" s="54">
        <v>21</v>
      </c>
      <c r="AT23" s="55"/>
      <c r="AU23" s="57"/>
    </row>
    <row r="24" spans="1:47" ht="14.25" x14ac:dyDescent="0.2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2</v>
      </c>
      <c r="X24" s="56">
        <f>'22.Spieltag'!$AG29</f>
        <v>9</v>
      </c>
      <c r="Y24" s="56">
        <f>'23.Spieltag'!$AG29</f>
        <v>45</v>
      </c>
      <c r="Z24" s="56">
        <f>'24.Spieltag'!$AG29</f>
        <v>45</v>
      </c>
      <c r="AA24" s="56">
        <f>'25.Spieltag'!$AG29</f>
        <v>45</v>
      </c>
      <c r="AB24" s="56">
        <f>'26.Spieltag'!$AG29</f>
        <v>45</v>
      </c>
      <c r="AC24" s="56">
        <f>'27.Spieltag'!$AG29</f>
        <v>45</v>
      </c>
      <c r="AD24" s="56">
        <f>'28.Spieltag'!$AG29</f>
        <v>45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851</v>
      </c>
      <c r="AL24" s="59">
        <f t="shared" ref="AL24:AL26" si="11">SMALL($C24:$AJ24,1)</f>
        <v>2</v>
      </c>
      <c r="AM24" s="59">
        <f t="shared" ref="AM24:AM26" si="12">SMALL($C24:$AJ24,2)</f>
        <v>4</v>
      </c>
      <c r="AN24" s="59">
        <f t="shared" ref="AN24:AN26" si="13">SMALL($C24:$AJ24,3)</f>
        <v>6</v>
      </c>
      <c r="AO24" s="59">
        <f t="shared" ref="AO24:AO26" si="14">SMALL($C24:$AJ24,4)</f>
        <v>6</v>
      </c>
      <c r="AP24" s="60">
        <f t="shared" si="5"/>
        <v>833</v>
      </c>
      <c r="AQ24" s="65">
        <f t="shared" si="10"/>
        <v>18</v>
      </c>
      <c r="AS24" s="54">
        <v>22</v>
      </c>
      <c r="AT24" s="55"/>
      <c r="AU24" s="57"/>
    </row>
    <row r="25" spans="1:47" ht="14.25" x14ac:dyDescent="0.2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4</v>
      </c>
      <c r="X25" s="56">
        <f>'22.Spieltag'!$AG30</f>
        <v>4</v>
      </c>
      <c r="Y25" s="56">
        <f>'23.Spieltag'!$AG30</f>
        <v>45</v>
      </c>
      <c r="Z25" s="56">
        <f>'24.Spieltag'!$AG30</f>
        <v>45</v>
      </c>
      <c r="AA25" s="56">
        <f>'25.Spieltag'!$AG30</f>
        <v>45</v>
      </c>
      <c r="AB25" s="56">
        <f>'26.Spieltag'!$AG30</f>
        <v>45</v>
      </c>
      <c r="AC25" s="56">
        <f>'27.Spieltag'!$AG30</f>
        <v>45</v>
      </c>
      <c r="AD25" s="56">
        <f>'28.Spieltag'!$AG30</f>
        <v>45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900</v>
      </c>
      <c r="AL25" s="59">
        <f t="shared" si="11"/>
        <v>4</v>
      </c>
      <c r="AM25" s="59">
        <f t="shared" si="12"/>
        <v>4</v>
      </c>
      <c r="AN25" s="59">
        <f t="shared" si="13"/>
        <v>6</v>
      </c>
      <c r="AO25" s="59">
        <f t="shared" si="14"/>
        <v>7</v>
      </c>
      <c r="AP25" s="60">
        <f t="shared" si="5"/>
        <v>879</v>
      </c>
      <c r="AQ25" s="65">
        <f t="shared" si="10"/>
        <v>21</v>
      </c>
      <c r="AS25" s="54">
        <v>23</v>
      </c>
      <c r="AT25" s="55"/>
      <c r="AU25" s="55"/>
    </row>
    <row r="26" spans="1:47" ht="14.25" x14ac:dyDescent="0.2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45</v>
      </c>
      <c r="Z26" s="56">
        <f>'24.Spieltag'!$AG31</f>
        <v>45</v>
      </c>
      <c r="AA26" s="56">
        <f>'25.Spieltag'!$AG31</f>
        <v>45</v>
      </c>
      <c r="AB26" s="56">
        <f>'26.Spieltag'!$AG31</f>
        <v>45</v>
      </c>
      <c r="AC26" s="56">
        <f>'27.Spieltag'!$AG31</f>
        <v>45</v>
      </c>
      <c r="AD26" s="56">
        <f>'28.Spieltag'!$AG31</f>
        <v>45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648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648</v>
      </c>
      <c r="AQ26" s="65">
        <f t="shared" si="10"/>
        <v>0</v>
      </c>
      <c r="AS26" s="54">
        <v>24</v>
      </c>
      <c r="AT26" s="55"/>
      <c r="AU26" s="55"/>
    </row>
    <row r="27" spans="1:47" x14ac:dyDescent="0.2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/>
      <c r="AU27" s="55"/>
    </row>
    <row r="28" spans="1:47" x14ac:dyDescent="0.2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/>
      <c r="AU28" s="55"/>
    </row>
    <row r="29" spans="1:47" x14ac:dyDescent="0.2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/>
      <c r="AU29" s="55"/>
    </row>
    <row r="30" spans="1:47" x14ac:dyDescent="0.2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/>
      <c r="AU30" s="55"/>
    </row>
    <row r="31" spans="1:47" x14ac:dyDescent="0.2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119</v>
      </c>
      <c r="X31">
        <f t="shared" si="16"/>
        <v>310</v>
      </c>
      <c r="Y31">
        <f t="shared" si="16"/>
        <v>945</v>
      </c>
      <c r="Z31">
        <f t="shared" si="16"/>
        <v>945</v>
      </c>
      <c r="AA31">
        <f t="shared" si="16"/>
        <v>945</v>
      </c>
      <c r="AB31">
        <f t="shared" si="16"/>
        <v>945</v>
      </c>
      <c r="AC31">
        <f t="shared" si="16"/>
        <v>945</v>
      </c>
      <c r="AD31">
        <f t="shared" si="16"/>
        <v>945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18143</v>
      </c>
      <c r="AL31" s="66">
        <f t="shared" si="17"/>
        <v>62</v>
      </c>
      <c r="AM31" s="66">
        <f t="shared" si="17"/>
        <v>107</v>
      </c>
      <c r="AN31" s="66">
        <f t="shared" si="17"/>
        <v>137</v>
      </c>
      <c r="AO31" s="66">
        <f t="shared" si="17"/>
        <v>164</v>
      </c>
      <c r="AP31" s="67">
        <f t="shared" si="17"/>
        <v>17673</v>
      </c>
      <c r="AQ31" s="67">
        <f t="shared" si="17"/>
        <v>470</v>
      </c>
      <c r="AS31" s="54">
        <v>29</v>
      </c>
      <c r="AT31" s="58"/>
      <c r="AU31" s="55"/>
    </row>
    <row r="32" spans="1:47" x14ac:dyDescent="0.2">
      <c r="AS32" s="54">
        <v>30</v>
      </c>
      <c r="AT32" s="58"/>
      <c r="AU32" s="55"/>
    </row>
    <row r="33" spans="45:47" x14ac:dyDescent="0.2">
      <c r="AS33" s="54">
        <v>31</v>
      </c>
      <c r="AT33" s="55"/>
      <c r="AU33" s="55"/>
    </row>
    <row r="34" spans="45:47" x14ac:dyDescent="0.2">
      <c r="AS34" s="54">
        <v>32</v>
      </c>
      <c r="AT34" s="55"/>
      <c r="AU34" s="55"/>
    </row>
    <row r="35" spans="45:47" x14ac:dyDescent="0.2">
      <c r="AS35" s="54">
        <v>33</v>
      </c>
      <c r="AT35" s="55"/>
      <c r="AU35" s="55"/>
    </row>
    <row r="36" spans="45:47" x14ac:dyDescent="0.2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62" priority="34" bottom="1" rank="4"/>
  </conditionalFormatting>
  <conditionalFormatting sqref="AU3:AU36">
    <cfRule type="top10" dxfId="61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7" workbookViewId="0">
      <selection activeCell="AD7" sqref="AD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J1" s="71"/>
      <c r="AC1" s="32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2" x14ac:dyDescent="0.2">
      <c r="B3" s="16"/>
      <c r="J3" s="71"/>
      <c r="AC3" s="32"/>
      <c r="AD3" s="70"/>
      <c r="AE3" s="71"/>
      <c r="AF3" s="71"/>
    </row>
    <row r="4" spans="1:42" ht="16.5" thickBot="1" x14ac:dyDescent="0.3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76</v>
      </c>
      <c r="G7" s="79" t="s">
        <v>2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76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20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19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8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8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5" customHeight="1" thickBot="1" x14ac:dyDescent="0.25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8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8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5" customHeight="1" thickBot="1" x14ac:dyDescent="0.25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8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5" customHeight="1" thickBot="1" x14ac:dyDescent="0.25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8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5" customHeight="1" thickBot="1" x14ac:dyDescent="0.25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8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8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5" customHeight="1" thickBot="1" x14ac:dyDescent="0.25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8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5" customHeight="1" thickBot="1" x14ac:dyDescent="0.25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8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8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8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5" customHeight="1" thickBot="1" x14ac:dyDescent="0.25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8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5" customHeight="1" thickBot="1" x14ac:dyDescent="0.25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8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8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5" customHeight="1" thickBot="1" x14ac:dyDescent="0.25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8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5" customHeight="1" thickBot="1" x14ac:dyDescent="0.25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8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5" customHeight="1" thickBot="1" x14ac:dyDescent="0.25">
      <c r="A26" s="29">
        <f t="shared" si="11"/>
        <v>17</v>
      </c>
      <c r="B26" s="21" t="str">
        <f>'19.Spieltag'!B26</f>
        <v>Silja04</v>
      </c>
      <c r="C26" s="17"/>
      <c r="D26" s="18"/>
      <c r="E26" s="88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15" customHeight="1" thickBot="1" x14ac:dyDescent="0.25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8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15" customHeight="1" thickBot="1" x14ac:dyDescent="0.25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8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15" customHeight="1" thickBot="1" x14ac:dyDescent="0.25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8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15" customHeight="1" thickBot="1" x14ac:dyDescent="0.25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8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9" priority="109" rank="3"/>
  </conditionalFormatting>
  <conditionalFormatting sqref="C6:AB6 C5:C6 I5:I6 D2:E3 F4:F6 M2:N3 L4:L6 O5:O6 Y2:Z3 AB2:AB3 P2:Q3 R4:R6 J1 G2:H3 J2:K3 X4:X6 S2:T3 V2:W3 U4:U6 AA5:AA6">
    <cfRule type="cellIs" dxfId="58" priority="2" operator="equal">
      <formula>"Schalke 04"</formula>
    </cfRule>
  </conditionalFormatting>
  <conditionalFormatting sqref="C6 C4 O4 F6 AA4 I6 I4 R6">
    <cfRule type="cellIs" dxfId="57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topLeftCell="E1" workbookViewId="0">
      <selection activeCell="AD7" sqref="AD7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20</v>
      </c>
      <c r="D7" s="79" t="s">
        <v>77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79</v>
      </c>
      <c r="V7" s="79" t="s">
        <v>2</v>
      </c>
      <c r="W7" s="80" t="s">
        <v>1</v>
      </c>
      <c r="X7" s="79"/>
      <c r="Y7" s="79"/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19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3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286</v>
      </c>
      <c r="AK8" s="25">
        <f>RANK(AJ8,$AJ$8:$AJ$31)</f>
        <v>19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4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332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16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8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 t="str">
        <f t="shared" si="7"/>
        <v>3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8</v>
      </c>
      <c r="AH10" s="22">
        <f>'20.Spieltag'!AJ10</f>
        <v>282</v>
      </c>
      <c r="AI10" s="29">
        <f>'20.Spieltag'!AK10</f>
        <v>19</v>
      </c>
      <c r="AJ10" s="24">
        <f t="shared" si="14"/>
        <v>290</v>
      </c>
      <c r="AK10" s="25">
        <f t="shared" si="15"/>
        <v>16</v>
      </c>
      <c r="AL10" s="1"/>
    </row>
    <row r="11" spans="1:42" ht="24.95" customHeight="1" thickBot="1" x14ac:dyDescent="0.25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8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 t="str">
        <f t="shared" si="7"/>
        <v>3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14</v>
      </c>
      <c r="AH11" s="22">
        <f>'20.Spieltag'!AJ11</f>
        <v>294</v>
      </c>
      <c r="AI11" s="29">
        <f>'20.Spieltag'!AK11</f>
        <v>13</v>
      </c>
      <c r="AJ11" s="24">
        <f t="shared" si="14"/>
        <v>308</v>
      </c>
      <c r="AK11" s="25">
        <f t="shared" si="15"/>
        <v>11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8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5</v>
      </c>
      <c r="AH12" s="22">
        <f>'20.Spieltag'!AJ12</f>
        <v>323</v>
      </c>
      <c r="AI12" s="29">
        <f>'20.Spieltag'!AK12</f>
        <v>7</v>
      </c>
      <c r="AJ12" s="24">
        <f t="shared" si="14"/>
        <v>328</v>
      </c>
      <c r="AK12" s="25">
        <f t="shared" si="15"/>
        <v>8</v>
      </c>
      <c r="AL12" s="1"/>
      <c r="AP12" s="69"/>
    </row>
    <row r="13" spans="1:42" ht="24.95" customHeight="1" thickBot="1" x14ac:dyDescent="0.25">
      <c r="A13" s="29">
        <f t="shared" si="11"/>
        <v>22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5</v>
      </c>
      <c r="AH13" s="22">
        <f>'20.Spieltag'!AJ13</f>
        <v>274</v>
      </c>
      <c r="AI13" s="29">
        <f>'20.Spieltag'!AK13</f>
        <v>22</v>
      </c>
      <c r="AJ13" s="24">
        <f t="shared" si="14"/>
        <v>279</v>
      </c>
      <c r="AK13" s="25">
        <f t="shared" si="15"/>
        <v>22</v>
      </c>
      <c r="AL13" s="1"/>
    </row>
    <row r="14" spans="1:42" ht="24.95" customHeight="1" thickBot="1" x14ac:dyDescent="0.25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8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 t="str">
        <f t="shared" si="7"/>
        <v>3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8</v>
      </c>
      <c r="AH14" s="22">
        <f>'20.Spieltag'!AJ14</f>
        <v>308</v>
      </c>
      <c r="AI14" s="29">
        <f>'20.Spieltag'!AK14</f>
        <v>10</v>
      </c>
      <c r="AJ14" s="24">
        <f t="shared" si="14"/>
        <v>316</v>
      </c>
      <c r="AK14" s="25">
        <f t="shared" si="15"/>
        <v>10</v>
      </c>
      <c r="AL14" s="1"/>
    </row>
    <row r="15" spans="1:42" ht="24.95" customHeight="1" thickBot="1" x14ac:dyDescent="0.25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8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5</v>
      </c>
      <c r="AH15" s="22">
        <f>'20.Spieltag'!AJ15</f>
        <v>352</v>
      </c>
      <c r="AI15" s="29">
        <f>'20.Spieltag'!AK15</f>
        <v>2</v>
      </c>
      <c r="AJ15" s="24">
        <f t="shared" si="14"/>
        <v>357</v>
      </c>
      <c r="AK15" s="25">
        <f t="shared" si="15"/>
        <v>2</v>
      </c>
      <c r="AL15" s="1"/>
    </row>
    <row r="16" spans="1:42" ht="24.95" customHeight="1" thickBot="1" x14ac:dyDescent="0.25">
      <c r="A16" s="29">
        <f t="shared" si="11"/>
        <v>9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8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8</v>
      </c>
      <c r="AH16" s="22">
        <f>'20.Spieltag'!AJ16</f>
        <v>314</v>
      </c>
      <c r="AI16" s="29">
        <f>'20.Spieltag'!AK16</f>
        <v>9</v>
      </c>
      <c r="AJ16" s="24">
        <f t="shared" si="14"/>
        <v>322</v>
      </c>
      <c r="AK16" s="25">
        <f t="shared" si="15"/>
        <v>9</v>
      </c>
      <c r="AL16" s="1"/>
    </row>
    <row r="17" spans="1:38" ht="24.95" customHeight="1" thickBot="1" x14ac:dyDescent="0.25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8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'20.Spieltag'!AJ17</f>
        <v>290</v>
      </c>
      <c r="AI17" s="29">
        <f>'20.Spieltag'!AK17</f>
        <v>14</v>
      </c>
      <c r="AJ17" s="24">
        <f t="shared" si="14"/>
        <v>292</v>
      </c>
      <c r="AK17" s="25">
        <f t="shared" si="15"/>
        <v>14</v>
      </c>
      <c r="AL17" s="1"/>
    </row>
    <row r="18" spans="1:38" ht="24.95" customHeight="1" thickBot="1" x14ac:dyDescent="0.25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8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5</v>
      </c>
      <c r="AH18" s="22">
        <f>'20.Spieltag'!AJ18</f>
        <v>336</v>
      </c>
      <c r="AI18" s="29">
        <f>'20.Spieltag'!AK18</f>
        <v>4</v>
      </c>
      <c r="AJ18" s="24">
        <f t="shared" si="14"/>
        <v>341</v>
      </c>
      <c r="AK18" s="25">
        <f t="shared" si="15"/>
        <v>4</v>
      </c>
      <c r="AL18" s="1"/>
    </row>
    <row r="19" spans="1:38" ht="24.95" customHeight="1" thickBot="1" x14ac:dyDescent="0.25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8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>
        <f t="shared" si="7"/>
        <v>0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5</v>
      </c>
      <c r="AH19" s="22">
        <f>'20.Spieltag'!AJ19</f>
        <v>366</v>
      </c>
      <c r="AI19" s="29">
        <f>'20.Spieltag'!AK19</f>
        <v>1</v>
      </c>
      <c r="AJ19" s="24">
        <f t="shared" si="14"/>
        <v>371</v>
      </c>
      <c r="AK19" s="25">
        <f t="shared" si="15"/>
        <v>1</v>
      </c>
      <c r="AL19" s="1"/>
    </row>
    <row r="20" spans="1:38" ht="24.95" customHeight="1" thickBot="1" x14ac:dyDescent="0.25">
      <c r="A20" s="29">
        <f t="shared" si="11"/>
        <v>21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8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5</v>
      </c>
      <c r="AH20" s="22">
        <f>'20.Spieltag'!AJ20</f>
        <v>276</v>
      </c>
      <c r="AI20" s="29">
        <f>'20.Spieltag'!AK20</f>
        <v>21</v>
      </c>
      <c r="AJ20" s="24">
        <f t="shared" si="14"/>
        <v>281</v>
      </c>
      <c r="AK20" s="25">
        <f t="shared" si="15"/>
        <v>21</v>
      </c>
      <c r="AL20" s="1"/>
    </row>
    <row r="21" spans="1:38" ht="24.95" customHeight="1" thickBot="1" x14ac:dyDescent="0.25">
      <c r="A21" s="29">
        <f t="shared" si="11"/>
        <v>18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8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7</v>
      </c>
      <c r="AH21" s="22">
        <f>'20.Spieltag'!AJ21</f>
        <v>280</v>
      </c>
      <c r="AI21" s="29">
        <f>'20.Spieltag'!AK21</f>
        <v>20</v>
      </c>
      <c r="AJ21" s="24">
        <f t="shared" si="14"/>
        <v>287</v>
      </c>
      <c r="AK21" s="25">
        <f t="shared" si="15"/>
        <v>18</v>
      </c>
      <c r="AL21" s="1"/>
    </row>
    <row r="22" spans="1:38" ht="24.95" customHeight="1" thickBot="1" x14ac:dyDescent="0.25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8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7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8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 t="str">
        <f t="shared" si="7"/>
        <v>3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'20.Spieltag'!AJ23</f>
        <v>316</v>
      </c>
      <c r="AI23" s="29">
        <f>'20.Spieltag'!AK23</f>
        <v>8</v>
      </c>
      <c r="AJ23" s="24">
        <f t="shared" si="14"/>
        <v>329</v>
      </c>
      <c r="AK23" s="25">
        <f t="shared" si="15"/>
        <v>7</v>
      </c>
      <c r="AL23" s="1"/>
    </row>
    <row r="24" spans="1:38" ht="24.95" customHeight="1" thickBot="1" x14ac:dyDescent="0.25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8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2</v>
      </c>
      <c r="AH24" s="22">
        <f>'20.Spieltag'!AJ24</f>
        <v>287</v>
      </c>
      <c r="AI24" s="29">
        <f>'20.Spieltag'!AK24</f>
        <v>16</v>
      </c>
      <c r="AJ24" s="24">
        <f t="shared" si="14"/>
        <v>289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1"/>
        <v>15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8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>
        <f t="shared" si="7"/>
        <v>0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2</v>
      </c>
      <c r="AH25" s="22">
        <f>'20.Spieltag'!AJ25</f>
        <v>289</v>
      </c>
      <c r="AI25" s="29">
        <f>'20.Spieltag'!AK25</f>
        <v>15</v>
      </c>
      <c r="AJ25" s="24">
        <f t="shared" si="14"/>
        <v>291</v>
      </c>
      <c r="AK25" s="25">
        <f t="shared" si="15"/>
        <v>15</v>
      </c>
      <c r="AL25" s="1"/>
    </row>
    <row r="26" spans="1:38" ht="24.95" customHeight="1" thickBot="1" x14ac:dyDescent="0.25">
      <c r="A26" s="29">
        <f t="shared" si="11"/>
        <v>20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8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2</v>
      </c>
      <c r="AH26" s="22">
        <f>'20.Spieltag'!AJ26</f>
        <v>283</v>
      </c>
      <c r="AI26" s="29">
        <f>'20.Spieltag'!AK26</f>
        <v>17</v>
      </c>
      <c r="AJ26" s="24">
        <f t="shared" si="14"/>
        <v>285</v>
      </c>
      <c r="AK26" s="25">
        <f t="shared" si="15"/>
        <v>20</v>
      </c>
      <c r="AL26" s="1"/>
    </row>
    <row r="27" spans="1:38" ht="28.15" customHeight="1" thickBot="1" x14ac:dyDescent="0.25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8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0</v>
      </c>
      <c r="AH27" s="22">
        <f>'20.Spieltag'!AJ27</f>
        <v>330</v>
      </c>
      <c r="AI27" s="29">
        <f>'20.Spieltag'!AK27</f>
        <v>5</v>
      </c>
      <c r="AJ27" s="24">
        <f t="shared" si="14"/>
        <v>330</v>
      </c>
      <c r="AK27" s="25">
        <f t="shared" si="15"/>
        <v>6</v>
      </c>
      <c r="AL27" s="1"/>
    </row>
    <row r="28" spans="1:38" ht="28.15" customHeight="1" thickBot="1" x14ac:dyDescent="0.25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8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>
        <f t="shared" si="7"/>
        <v>0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'20.Spieltag'!AJ28</f>
        <v>295</v>
      </c>
      <c r="AI28" s="29">
        <f>'20.Spieltag'!AK28</f>
        <v>12</v>
      </c>
      <c r="AJ28" s="24">
        <f t="shared" si="14"/>
        <v>302</v>
      </c>
      <c r="AK28" s="25">
        <f t="shared" si="15"/>
        <v>12</v>
      </c>
      <c r="AL28" s="1"/>
    </row>
    <row r="29" spans="1:38" ht="28.15" customHeight="1" thickBot="1" x14ac:dyDescent="0.25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8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2</v>
      </c>
      <c r="AH29" s="22">
        <f>'20.Spieltag'!AJ29</f>
        <v>300</v>
      </c>
      <c r="AI29" s="29">
        <f>'20.Spieltag'!AK29</f>
        <v>11</v>
      </c>
      <c r="AJ29" s="24">
        <f t="shared" si="14"/>
        <v>302</v>
      </c>
      <c r="AK29" s="25">
        <f t="shared" si="15"/>
        <v>12</v>
      </c>
      <c r="AL29" s="1"/>
    </row>
    <row r="30" spans="1:38" ht="28.15" customHeight="1" thickBot="1" x14ac:dyDescent="0.25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8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4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356</v>
      </c>
      <c r="AK30" s="25">
        <f t="shared" si="15"/>
        <v>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5" priority="108" rank="3"/>
  </conditionalFormatting>
  <conditionalFormatting sqref="C6:AB6 C5:F6 C4 L5:L6 V2:W3 M2:N3 P2:Q3 O4:O6 R5:R6 J2:K3 I4:I6 U5:U6 D2:E3 G2:H3 F4 X5:X6 Y2:Z3 AB2:AB3 AA5:AA6">
    <cfRule type="cellIs" dxfId="54" priority="2" operator="equal">
      <formula>"Schalke 04"</formula>
    </cfRule>
  </conditionalFormatting>
  <conditionalFormatting sqref="I6 L4 U4 X4 C6 F6 R4 O6 AA6 AA4">
    <cfRule type="cellIs" dxfId="5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abSelected="1" workbookViewId="0">
      <selection activeCell="L13" sqref="L13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79</v>
      </c>
      <c r="D7" s="79" t="s">
        <v>77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76</v>
      </c>
      <c r="V7" s="79" t="s">
        <v>79</v>
      </c>
      <c r="W7" s="80" t="s">
        <v>1</v>
      </c>
      <c r="X7" s="79" t="s">
        <v>76</v>
      </c>
      <c r="Y7" s="79" t="s">
        <v>79</v>
      </c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v>1</v>
      </c>
      <c r="B8" s="21" t="s">
        <v>96</v>
      </c>
      <c r="C8" s="17" t="s">
        <v>2</v>
      </c>
      <c r="D8" s="18" t="s">
        <v>76</v>
      </c>
      <c r="E8" s="19" t="s">
        <v>19</v>
      </c>
      <c r="F8" s="17" t="s">
        <v>19</v>
      </c>
      <c r="G8" s="18" t="s">
        <v>77</v>
      </c>
      <c r="H8" s="19">
        <v>0</v>
      </c>
      <c r="I8" s="17" t="s">
        <v>19</v>
      </c>
      <c r="J8" s="18" t="s">
        <v>76</v>
      </c>
      <c r="K8" s="19">
        <v>0</v>
      </c>
      <c r="L8" s="17" t="s">
        <v>76</v>
      </c>
      <c r="M8" s="18" t="s">
        <v>19</v>
      </c>
      <c r="N8" s="68" t="s">
        <v>2</v>
      </c>
      <c r="O8" s="17" t="s">
        <v>19</v>
      </c>
      <c r="P8" s="18" t="s">
        <v>76</v>
      </c>
      <c r="Q8" s="19">
        <v>0</v>
      </c>
      <c r="R8" s="17" t="s">
        <v>2</v>
      </c>
      <c r="S8" s="18" t="s">
        <v>77</v>
      </c>
      <c r="T8" s="19" t="s">
        <v>20</v>
      </c>
      <c r="U8" s="17" t="s">
        <v>76</v>
      </c>
      <c r="V8" s="18" t="s">
        <v>2</v>
      </c>
      <c r="W8" s="19" t="s">
        <v>19</v>
      </c>
      <c r="X8" s="17" t="s">
        <v>76</v>
      </c>
      <c r="Y8" s="18" t="s">
        <v>2</v>
      </c>
      <c r="Z8" s="19" t="s">
        <v>19</v>
      </c>
      <c r="AA8" s="17" t="s">
        <v>76</v>
      </c>
      <c r="AB8" s="18" t="s">
        <v>19</v>
      </c>
      <c r="AC8" s="88">
        <v>0</v>
      </c>
      <c r="AD8" s="20"/>
      <c r="AE8" s="18"/>
      <c r="AF8" s="19"/>
      <c r="AG8" s="21">
        <v>14</v>
      </c>
      <c r="AH8" s="22">
        <v>371</v>
      </c>
      <c r="AI8" s="29">
        <v>1</v>
      </c>
      <c r="AJ8" s="24">
        <v>385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v>2</v>
      </c>
      <c r="B9" s="21" t="s">
        <v>80</v>
      </c>
      <c r="C9" s="17" t="s">
        <v>2</v>
      </c>
      <c r="D9" s="18" t="s">
        <v>76</v>
      </c>
      <c r="E9" s="19" t="s">
        <v>19</v>
      </c>
      <c r="F9" s="17" t="s">
        <v>19</v>
      </c>
      <c r="G9" s="18" t="s">
        <v>76</v>
      </c>
      <c r="H9" s="19">
        <v>0</v>
      </c>
      <c r="I9" s="17" t="s">
        <v>76</v>
      </c>
      <c r="J9" s="18" t="s">
        <v>76</v>
      </c>
      <c r="K9" s="19">
        <v>0</v>
      </c>
      <c r="L9" s="17" t="s">
        <v>76</v>
      </c>
      <c r="M9" s="18" t="s">
        <v>19</v>
      </c>
      <c r="N9" s="68" t="s">
        <v>2</v>
      </c>
      <c r="O9" s="17" t="s">
        <v>19</v>
      </c>
      <c r="P9" s="18" t="s">
        <v>76</v>
      </c>
      <c r="Q9" s="19">
        <v>0</v>
      </c>
      <c r="R9" s="17" t="s">
        <v>2</v>
      </c>
      <c r="S9" s="18" t="s">
        <v>76</v>
      </c>
      <c r="T9" s="19" t="s">
        <v>19</v>
      </c>
      <c r="U9" s="17" t="s">
        <v>76</v>
      </c>
      <c r="V9" s="18" t="s">
        <v>19</v>
      </c>
      <c r="W9" s="19" t="s">
        <v>19</v>
      </c>
      <c r="X9" s="17" t="s">
        <v>76</v>
      </c>
      <c r="Y9" s="18" t="s">
        <v>79</v>
      </c>
      <c r="Z9" s="19" t="s">
        <v>20</v>
      </c>
      <c r="AA9" s="17" t="s">
        <v>77</v>
      </c>
      <c r="AB9" s="18" t="s">
        <v>76</v>
      </c>
      <c r="AC9" s="88">
        <v>0</v>
      </c>
      <c r="AD9" s="20"/>
      <c r="AE9" s="18"/>
      <c r="AF9" s="19"/>
      <c r="AG9" s="21">
        <v>14</v>
      </c>
      <c r="AH9" s="22">
        <v>357</v>
      </c>
      <c r="AI9" s="29">
        <v>2</v>
      </c>
      <c r="AJ9" s="24">
        <v>371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v>3</v>
      </c>
      <c r="B10" s="21" t="s">
        <v>75</v>
      </c>
      <c r="C10" s="17" t="s">
        <v>2</v>
      </c>
      <c r="D10" s="18" t="s">
        <v>76</v>
      </c>
      <c r="E10" s="19" t="s">
        <v>19</v>
      </c>
      <c r="F10" s="17" t="s">
        <v>76</v>
      </c>
      <c r="G10" s="18" t="s">
        <v>19</v>
      </c>
      <c r="H10" s="19" t="s">
        <v>2</v>
      </c>
      <c r="I10" s="17" t="s">
        <v>19</v>
      </c>
      <c r="J10" s="18" t="s">
        <v>76</v>
      </c>
      <c r="K10" s="19">
        <v>0</v>
      </c>
      <c r="L10" s="17" t="s">
        <v>19</v>
      </c>
      <c r="M10" s="18" t="s">
        <v>76</v>
      </c>
      <c r="N10" s="68">
        <v>0</v>
      </c>
      <c r="O10" s="17" t="s">
        <v>76</v>
      </c>
      <c r="P10" s="18" t="s">
        <v>19</v>
      </c>
      <c r="Q10" s="19">
        <v>0</v>
      </c>
      <c r="R10" s="17" t="s">
        <v>79</v>
      </c>
      <c r="S10" s="18" t="s">
        <v>76</v>
      </c>
      <c r="T10" s="19" t="s">
        <v>2</v>
      </c>
      <c r="U10" s="17" t="s">
        <v>76</v>
      </c>
      <c r="V10" s="18" t="s">
        <v>19</v>
      </c>
      <c r="W10" s="19" t="s">
        <v>19</v>
      </c>
      <c r="X10" s="17" t="s">
        <v>76</v>
      </c>
      <c r="Y10" s="18" t="s">
        <v>2</v>
      </c>
      <c r="Z10" s="19" t="s">
        <v>19</v>
      </c>
      <c r="AA10" s="17" t="s">
        <v>76</v>
      </c>
      <c r="AB10" s="18" t="s">
        <v>19</v>
      </c>
      <c r="AC10" s="88">
        <v>0</v>
      </c>
      <c r="AD10" s="20"/>
      <c r="AE10" s="18"/>
      <c r="AF10" s="19"/>
      <c r="AG10" s="21">
        <v>12</v>
      </c>
      <c r="AH10" s="22">
        <v>356</v>
      </c>
      <c r="AI10" s="29">
        <v>3</v>
      </c>
      <c r="AJ10" s="24">
        <v>368</v>
      </c>
      <c r="AK10" s="25">
        <v>3</v>
      </c>
      <c r="AL10" s="1"/>
    </row>
    <row r="11" spans="1:42" ht="24.95" customHeight="1" thickBot="1" x14ac:dyDescent="0.25">
      <c r="A11" s="29">
        <v>4</v>
      </c>
      <c r="B11" s="21" t="s">
        <v>81</v>
      </c>
      <c r="C11" s="17" t="s">
        <v>19</v>
      </c>
      <c r="D11" s="18" t="s">
        <v>19</v>
      </c>
      <c r="E11" s="19">
        <v>0</v>
      </c>
      <c r="F11" s="17" t="s">
        <v>19</v>
      </c>
      <c r="G11" s="18" t="s">
        <v>19</v>
      </c>
      <c r="H11" s="19">
        <v>0</v>
      </c>
      <c r="I11" s="17" t="s">
        <v>76</v>
      </c>
      <c r="J11" s="18" t="s">
        <v>76</v>
      </c>
      <c r="K11" s="19">
        <v>0</v>
      </c>
      <c r="L11" s="17" t="s">
        <v>76</v>
      </c>
      <c r="M11" s="18" t="s">
        <v>2</v>
      </c>
      <c r="N11" s="68" t="s">
        <v>19</v>
      </c>
      <c r="O11" s="17" t="s">
        <v>76</v>
      </c>
      <c r="P11" s="18" t="s">
        <v>76</v>
      </c>
      <c r="Q11" s="19" t="s">
        <v>20</v>
      </c>
      <c r="R11" s="17" t="s">
        <v>19</v>
      </c>
      <c r="S11" s="18" t="s">
        <v>77</v>
      </c>
      <c r="T11" s="19" t="s">
        <v>19</v>
      </c>
      <c r="U11" s="17" t="s">
        <v>76</v>
      </c>
      <c r="V11" s="18" t="s">
        <v>2</v>
      </c>
      <c r="W11" s="19" t="s">
        <v>19</v>
      </c>
      <c r="X11" s="17" t="s">
        <v>76</v>
      </c>
      <c r="Y11" s="18" t="s">
        <v>2</v>
      </c>
      <c r="Z11" s="19" t="s">
        <v>19</v>
      </c>
      <c r="AA11" s="17" t="s">
        <v>76</v>
      </c>
      <c r="AB11" s="18" t="s">
        <v>19</v>
      </c>
      <c r="AC11" s="88">
        <v>0</v>
      </c>
      <c r="AD11" s="20"/>
      <c r="AE11" s="18"/>
      <c r="AF11" s="19"/>
      <c r="AG11" s="21">
        <v>13</v>
      </c>
      <c r="AH11" s="22">
        <v>341</v>
      </c>
      <c r="AI11" s="29">
        <v>4</v>
      </c>
      <c r="AJ11" s="24">
        <v>354</v>
      </c>
      <c r="AK11" s="25">
        <v>4</v>
      </c>
      <c r="AL11" s="83"/>
      <c r="AM11" s="84"/>
      <c r="AN11" s="84"/>
      <c r="AO11" s="85"/>
    </row>
    <row r="12" spans="1:42" ht="24.95" customHeight="1" thickBot="1" x14ac:dyDescent="0.25">
      <c r="A12" s="29">
        <v>5</v>
      </c>
      <c r="B12" s="21" t="s">
        <v>91</v>
      </c>
      <c r="C12" s="17" t="s">
        <v>2</v>
      </c>
      <c r="D12" s="18" t="s">
        <v>19</v>
      </c>
      <c r="E12" s="19" t="s">
        <v>19</v>
      </c>
      <c r="F12" s="17" t="s">
        <v>19</v>
      </c>
      <c r="G12" s="18" t="s">
        <v>77</v>
      </c>
      <c r="H12" s="19">
        <v>0</v>
      </c>
      <c r="I12" s="17" t="s">
        <v>19</v>
      </c>
      <c r="J12" s="18" t="s">
        <v>19</v>
      </c>
      <c r="K12" s="19">
        <v>0</v>
      </c>
      <c r="L12" s="17" t="s">
        <v>76</v>
      </c>
      <c r="M12" s="18" t="s">
        <v>19</v>
      </c>
      <c r="N12" s="68" t="s">
        <v>2</v>
      </c>
      <c r="O12" s="17" t="s">
        <v>19</v>
      </c>
      <c r="P12" s="18" t="s">
        <v>76</v>
      </c>
      <c r="Q12" s="19">
        <v>0</v>
      </c>
      <c r="R12" s="17" t="s">
        <v>2</v>
      </c>
      <c r="S12" s="18" t="s">
        <v>76</v>
      </c>
      <c r="T12" s="19" t="s">
        <v>19</v>
      </c>
      <c r="U12" s="17" t="s">
        <v>76</v>
      </c>
      <c r="V12" s="18" t="s">
        <v>2</v>
      </c>
      <c r="W12" s="19" t="s">
        <v>19</v>
      </c>
      <c r="X12" s="17" t="s">
        <v>76</v>
      </c>
      <c r="Y12" s="18" t="s">
        <v>79</v>
      </c>
      <c r="Z12" s="19" t="s">
        <v>20</v>
      </c>
      <c r="AA12" s="17" t="s">
        <v>77</v>
      </c>
      <c r="AB12" s="18" t="s">
        <v>19</v>
      </c>
      <c r="AC12" s="88">
        <v>0</v>
      </c>
      <c r="AD12" s="20"/>
      <c r="AE12" s="18"/>
      <c r="AF12" s="19"/>
      <c r="AG12" s="21">
        <v>14</v>
      </c>
      <c r="AH12" s="22">
        <v>332</v>
      </c>
      <c r="AI12" s="29">
        <v>5</v>
      </c>
      <c r="AJ12" s="24">
        <v>346</v>
      </c>
      <c r="AK12" s="25">
        <v>5</v>
      </c>
      <c r="AL12" s="1"/>
      <c r="AP12" s="69"/>
    </row>
    <row r="13" spans="1:42" ht="24.95" customHeight="1" thickBot="1" x14ac:dyDescent="0.25">
      <c r="A13" s="29">
        <v>5</v>
      </c>
      <c r="B13" s="21" t="s">
        <v>85</v>
      </c>
      <c r="C13" s="17" t="s">
        <v>2</v>
      </c>
      <c r="D13" s="18" t="s">
        <v>76</v>
      </c>
      <c r="E13" s="19" t="s">
        <v>19</v>
      </c>
      <c r="F13" s="17" t="s">
        <v>19</v>
      </c>
      <c r="G13" s="18" t="s">
        <v>76</v>
      </c>
      <c r="H13" s="19">
        <v>0</v>
      </c>
      <c r="I13" s="17" t="s">
        <v>76</v>
      </c>
      <c r="J13" s="18" t="s">
        <v>76</v>
      </c>
      <c r="K13" s="19">
        <v>0</v>
      </c>
      <c r="L13" s="17" t="s">
        <v>76</v>
      </c>
      <c r="M13" s="18" t="s">
        <v>19</v>
      </c>
      <c r="N13" s="68" t="s">
        <v>2</v>
      </c>
      <c r="O13" s="17" t="s">
        <v>19</v>
      </c>
      <c r="P13" s="18" t="s">
        <v>19</v>
      </c>
      <c r="Q13" s="19" t="s">
        <v>2</v>
      </c>
      <c r="R13" s="17" t="s">
        <v>2</v>
      </c>
      <c r="S13" s="18" t="s">
        <v>76</v>
      </c>
      <c r="T13" s="19" t="s">
        <v>19</v>
      </c>
      <c r="U13" s="17" t="s">
        <v>76</v>
      </c>
      <c r="V13" s="18" t="s">
        <v>2</v>
      </c>
      <c r="W13" s="19" t="s">
        <v>19</v>
      </c>
      <c r="X13" s="17" t="s">
        <v>76</v>
      </c>
      <c r="Y13" s="18" t="s">
        <v>79</v>
      </c>
      <c r="Z13" s="19" t="s">
        <v>20</v>
      </c>
      <c r="AA13" s="17" t="s">
        <v>76</v>
      </c>
      <c r="AB13" s="18" t="s">
        <v>2</v>
      </c>
      <c r="AC13" s="88">
        <v>0</v>
      </c>
      <c r="AD13" s="20"/>
      <c r="AE13" s="18"/>
      <c r="AF13" s="19"/>
      <c r="AG13" s="21">
        <v>17</v>
      </c>
      <c r="AH13" s="22">
        <v>329</v>
      </c>
      <c r="AI13" s="29">
        <v>7</v>
      </c>
      <c r="AJ13" s="24">
        <v>346</v>
      </c>
      <c r="AK13" s="25">
        <v>5</v>
      </c>
      <c r="AL13" s="1"/>
    </row>
    <row r="14" spans="1:42" ht="24.95" customHeight="1" thickBot="1" x14ac:dyDescent="0.25">
      <c r="A14" s="29">
        <v>7</v>
      </c>
      <c r="B14" s="21" t="s">
        <v>67</v>
      </c>
      <c r="C14" s="17" t="s">
        <v>2</v>
      </c>
      <c r="D14" s="18" t="s">
        <v>76</v>
      </c>
      <c r="E14" s="19" t="s">
        <v>19</v>
      </c>
      <c r="F14" s="17" t="s">
        <v>19</v>
      </c>
      <c r="G14" s="18" t="s">
        <v>76</v>
      </c>
      <c r="H14" s="19">
        <v>0</v>
      </c>
      <c r="I14" s="17" t="s">
        <v>76</v>
      </c>
      <c r="J14" s="18" t="s">
        <v>2</v>
      </c>
      <c r="K14" s="19" t="s">
        <v>19</v>
      </c>
      <c r="L14" s="17" t="s">
        <v>76</v>
      </c>
      <c r="M14" s="18" t="s">
        <v>19</v>
      </c>
      <c r="N14" s="68" t="s">
        <v>2</v>
      </c>
      <c r="O14" s="17" t="s">
        <v>19</v>
      </c>
      <c r="P14" s="18" t="s">
        <v>76</v>
      </c>
      <c r="Q14" s="19">
        <v>0</v>
      </c>
      <c r="R14" s="17" t="s">
        <v>2</v>
      </c>
      <c r="S14" s="18" t="s">
        <v>76</v>
      </c>
      <c r="T14" s="19" t="s">
        <v>19</v>
      </c>
      <c r="U14" s="17" t="s">
        <v>77</v>
      </c>
      <c r="V14" s="18" t="s">
        <v>2</v>
      </c>
      <c r="W14" s="19" t="s">
        <v>2</v>
      </c>
      <c r="X14" s="17" t="s">
        <v>76</v>
      </c>
      <c r="Y14" s="18" t="s">
        <v>20</v>
      </c>
      <c r="Z14" s="19" t="s">
        <v>19</v>
      </c>
      <c r="AA14" s="17" t="s">
        <v>76</v>
      </c>
      <c r="AB14" s="18" t="s">
        <v>19</v>
      </c>
      <c r="AC14" s="88">
        <v>0</v>
      </c>
      <c r="AD14" s="20"/>
      <c r="AE14" s="18"/>
      <c r="AF14" s="19"/>
      <c r="AG14" s="21">
        <v>14</v>
      </c>
      <c r="AH14" s="22">
        <v>330</v>
      </c>
      <c r="AI14" s="29">
        <v>6</v>
      </c>
      <c r="AJ14" s="24">
        <v>344</v>
      </c>
      <c r="AK14" s="25">
        <v>7</v>
      </c>
      <c r="AL14" s="1"/>
    </row>
    <row r="15" spans="1:42" ht="24.95" customHeight="1" thickBot="1" x14ac:dyDescent="0.25">
      <c r="A15" s="29">
        <v>8</v>
      </c>
      <c r="B15" s="21" t="s">
        <v>92</v>
      </c>
      <c r="C15" s="17" t="s">
        <v>19</v>
      </c>
      <c r="D15" s="18" t="s">
        <v>76</v>
      </c>
      <c r="E15" s="19" t="s">
        <v>19</v>
      </c>
      <c r="F15" s="17" t="s">
        <v>19</v>
      </c>
      <c r="G15" s="18" t="s">
        <v>76</v>
      </c>
      <c r="H15" s="19">
        <v>0</v>
      </c>
      <c r="I15" s="17" t="s">
        <v>19</v>
      </c>
      <c r="J15" s="18" t="s">
        <v>76</v>
      </c>
      <c r="K15" s="19">
        <v>0</v>
      </c>
      <c r="L15" s="17" t="s">
        <v>77</v>
      </c>
      <c r="M15" s="18" t="s">
        <v>19</v>
      </c>
      <c r="N15" s="68" t="s">
        <v>19</v>
      </c>
      <c r="O15" s="17" t="s">
        <v>76</v>
      </c>
      <c r="P15" s="18" t="s">
        <v>19</v>
      </c>
      <c r="Q15" s="19">
        <v>0</v>
      </c>
      <c r="R15" s="17" t="s">
        <v>2</v>
      </c>
      <c r="S15" s="18" t="s">
        <v>77</v>
      </c>
      <c r="T15" s="19" t="s">
        <v>20</v>
      </c>
      <c r="U15" s="17" t="s">
        <v>77</v>
      </c>
      <c r="V15" s="18" t="s">
        <v>19</v>
      </c>
      <c r="W15" s="19" t="s">
        <v>19</v>
      </c>
      <c r="X15" s="17" t="s">
        <v>77</v>
      </c>
      <c r="Y15" s="18" t="s">
        <v>20</v>
      </c>
      <c r="Z15" s="19" t="s">
        <v>19</v>
      </c>
      <c r="AA15" s="17" t="s">
        <v>76</v>
      </c>
      <c r="AB15" s="18" t="s">
        <v>19</v>
      </c>
      <c r="AC15" s="88">
        <v>0</v>
      </c>
      <c r="AD15" s="20"/>
      <c r="AE15" s="18"/>
      <c r="AF15" s="19"/>
      <c r="AG15" s="21">
        <v>13</v>
      </c>
      <c r="AH15" s="22">
        <v>328</v>
      </c>
      <c r="AI15" s="29">
        <v>8</v>
      </c>
      <c r="AJ15" s="24">
        <v>341</v>
      </c>
      <c r="AK15" s="25">
        <v>8</v>
      </c>
      <c r="AL15" s="1"/>
    </row>
    <row r="16" spans="1:42" ht="24.95" customHeight="1" thickBot="1" x14ac:dyDescent="0.25">
      <c r="A16" s="29">
        <v>8</v>
      </c>
      <c r="B16" s="21" t="s">
        <v>97</v>
      </c>
      <c r="C16" s="17" t="s">
        <v>19</v>
      </c>
      <c r="D16" s="18" t="s">
        <v>76</v>
      </c>
      <c r="E16" s="19" t="s">
        <v>19</v>
      </c>
      <c r="F16" s="17" t="s">
        <v>76</v>
      </c>
      <c r="G16" s="18" t="s">
        <v>76</v>
      </c>
      <c r="H16" s="19">
        <v>0</v>
      </c>
      <c r="I16" s="17" t="s">
        <v>19</v>
      </c>
      <c r="J16" s="18" t="s">
        <v>76</v>
      </c>
      <c r="K16" s="19">
        <v>0</v>
      </c>
      <c r="L16" s="17" t="s">
        <v>76</v>
      </c>
      <c r="M16" s="18" t="s">
        <v>2</v>
      </c>
      <c r="N16" s="68" t="s">
        <v>19</v>
      </c>
      <c r="O16" s="17" t="s">
        <v>76</v>
      </c>
      <c r="P16" s="18" t="s">
        <v>76</v>
      </c>
      <c r="Q16" s="19" t="s">
        <v>20</v>
      </c>
      <c r="R16" s="17" t="s">
        <v>2</v>
      </c>
      <c r="S16" s="18" t="s">
        <v>77</v>
      </c>
      <c r="T16" s="19" t="s">
        <v>20</v>
      </c>
      <c r="U16" s="17" t="s">
        <v>76</v>
      </c>
      <c r="V16" s="18" t="s">
        <v>2</v>
      </c>
      <c r="W16" s="19" t="s">
        <v>19</v>
      </c>
      <c r="X16" s="17" t="s">
        <v>77</v>
      </c>
      <c r="Y16" s="18" t="s">
        <v>2</v>
      </c>
      <c r="Z16" s="19" t="s">
        <v>2</v>
      </c>
      <c r="AA16" s="17" t="s">
        <v>76</v>
      </c>
      <c r="AB16" s="18" t="s">
        <v>2</v>
      </c>
      <c r="AC16" s="88">
        <v>0</v>
      </c>
      <c r="AD16" s="20"/>
      <c r="AE16" s="18"/>
      <c r="AF16" s="19"/>
      <c r="AG16" s="21">
        <v>19</v>
      </c>
      <c r="AH16" s="22">
        <v>322</v>
      </c>
      <c r="AI16" s="29">
        <v>9</v>
      </c>
      <c r="AJ16" s="24">
        <v>341</v>
      </c>
      <c r="AK16" s="25">
        <v>8</v>
      </c>
      <c r="AL16" s="1"/>
    </row>
    <row r="17" spans="1:38" ht="24.95" customHeight="1" thickBot="1" x14ac:dyDescent="0.25">
      <c r="A17" s="29">
        <v>10</v>
      </c>
      <c r="B17" s="21" t="s">
        <v>95</v>
      </c>
      <c r="C17" s="17" t="s">
        <v>19</v>
      </c>
      <c r="D17" s="18" t="s">
        <v>76</v>
      </c>
      <c r="E17" s="19" t="s">
        <v>19</v>
      </c>
      <c r="F17" s="17" t="s">
        <v>2</v>
      </c>
      <c r="G17" s="18" t="s">
        <v>77</v>
      </c>
      <c r="H17" s="19">
        <v>0</v>
      </c>
      <c r="I17" s="17" t="s">
        <v>19</v>
      </c>
      <c r="J17" s="18" t="s">
        <v>77</v>
      </c>
      <c r="K17" s="19">
        <v>0</v>
      </c>
      <c r="L17" s="17" t="s">
        <v>19</v>
      </c>
      <c r="M17" s="18" t="s">
        <v>19</v>
      </c>
      <c r="N17" s="68">
        <v>0</v>
      </c>
      <c r="O17" s="17" t="s">
        <v>76</v>
      </c>
      <c r="P17" s="18" t="s">
        <v>19</v>
      </c>
      <c r="Q17" s="19">
        <v>0</v>
      </c>
      <c r="R17" s="17" t="s">
        <v>2</v>
      </c>
      <c r="S17" s="18" t="s">
        <v>76</v>
      </c>
      <c r="T17" s="19" t="s">
        <v>19</v>
      </c>
      <c r="U17" s="17" t="s">
        <v>76</v>
      </c>
      <c r="V17" s="18" t="s">
        <v>2</v>
      </c>
      <c r="W17" s="19" t="s">
        <v>19</v>
      </c>
      <c r="X17" s="17" t="s">
        <v>77</v>
      </c>
      <c r="Y17" s="18" t="s">
        <v>2</v>
      </c>
      <c r="Z17" s="19" t="s">
        <v>2</v>
      </c>
      <c r="AA17" s="17" t="s">
        <v>19</v>
      </c>
      <c r="AB17" s="18" t="s">
        <v>2</v>
      </c>
      <c r="AC17" s="88">
        <v>0</v>
      </c>
      <c r="AD17" s="20"/>
      <c r="AE17" s="18"/>
      <c r="AF17" s="19"/>
      <c r="AG17" s="21">
        <v>9</v>
      </c>
      <c r="AH17" s="22">
        <v>316</v>
      </c>
      <c r="AI17" s="29">
        <v>10</v>
      </c>
      <c r="AJ17" s="24">
        <v>325</v>
      </c>
      <c r="AK17" s="25">
        <v>10</v>
      </c>
      <c r="AL17" s="1"/>
    </row>
    <row r="18" spans="1:38" ht="24.95" customHeight="1" thickBot="1" x14ac:dyDescent="0.25">
      <c r="A18" s="29">
        <v>11</v>
      </c>
      <c r="B18" s="21" t="s">
        <v>84</v>
      </c>
      <c r="C18" s="17" t="s">
        <v>19</v>
      </c>
      <c r="D18" s="18" t="s">
        <v>19</v>
      </c>
      <c r="E18" s="19">
        <v>0</v>
      </c>
      <c r="F18" s="17" t="s">
        <v>76</v>
      </c>
      <c r="G18" s="18" t="s">
        <v>19</v>
      </c>
      <c r="H18" s="19" t="s">
        <v>2</v>
      </c>
      <c r="I18" s="17" t="s">
        <v>19</v>
      </c>
      <c r="J18" s="18" t="s">
        <v>77</v>
      </c>
      <c r="K18" s="19">
        <v>0</v>
      </c>
      <c r="L18" s="17" t="s">
        <v>19</v>
      </c>
      <c r="M18" s="18" t="s">
        <v>2</v>
      </c>
      <c r="N18" s="68" t="s">
        <v>20</v>
      </c>
      <c r="O18" s="17" t="s">
        <v>19</v>
      </c>
      <c r="P18" s="18" t="s">
        <v>2</v>
      </c>
      <c r="Q18" s="19">
        <v>0</v>
      </c>
      <c r="R18" s="17" t="s">
        <v>19</v>
      </c>
      <c r="S18" s="18" t="s">
        <v>77</v>
      </c>
      <c r="T18" s="19" t="s">
        <v>19</v>
      </c>
      <c r="U18" s="17" t="s">
        <v>77</v>
      </c>
      <c r="V18" s="18" t="s">
        <v>77</v>
      </c>
      <c r="W18" s="19">
        <v>0</v>
      </c>
      <c r="X18" s="17" t="s">
        <v>76</v>
      </c>
      <c r="Y18" s="18" t="s">
        <v>79</v>
      </c>
      <c r="Z18" s="19" t="s">
        <v>20</v>
      </c>
      <c r="AA18" s="17" t="s">
        <v>76</v>
      </c>
      <c r="AB18" s="18" t="s">
        <v>2</v>
      </c>
      <c r="AC18" s="88">
        <v>0</v>
      </c>
      <c r="AD18" s="20"/>
      <c r="AE18" s="18"/>
      <c r="AF18" s="19"/>
      <c r="AG18" s="21">
        <v>15</v>
      </c>
      <c r="AH18" s="22">
        <v>308</v>
      </c>
      <c r="AI18" s="29">
        <v>11</v>
      </c>
      <c r="AJ18" s="24">
        <v>323</v>
      </c>
      <c r="AK18" s="25">
        <v>11</v>
      </c>
      <c r="AL18" s="1"/>
    </row>
    <row r="19" spans="1:38" ht="24.95" customHeight="1" thickBot="1" x14ac:dyDescent="0.25">
      <c r="A19" s="29">
        <v>12</v>
      </c>
      <c r="B19" s="21" t="s">
        <v>88</v>
      </c>
      <c r="C19" s="17" t="s">
        <v>2</v>
      </c>
      <c r="D19" s="18" t="s">
        <v>76</v>
      </c>
      <c r="E19" s="19" t="s">
        <v>19</v>
      </c>
      <c r="F19" s="17" t="s">
        <v>76</v>
      </c>
      <c r="G19" s="18" t="s">
        <v>76</v>
      </c>
      <c r="H19" s="19">
        <v>0</v>
      </c>
      <c r="I19" s="17" t="s">
        <v>76</v>
      </c>
      <c r="J19" s="18" t="s">
        <v>19</v>
      </c>
      <c r="K19" s="19" t="s">
        <v>20</v>
      </c>
      <c r="L19" s="17" t="s">
        <v>77</v>
      </c>
      <c r="M19" s="18" t="s">
        <v>19</v>
      </c>
      <c r="N19" s="68" t="s">
        <v>19</v>
      </c>
      <c r="O19" s="17" t="s">
        <v>77</v>
      </c>
      <c r="P19" s="18" t="s">
        <v>76</v>
      </c>
      <c r="Q19" s="19">
        <v>0</v>
      </c>
      <c r="R19" s="17" t="s">
        <v>2</v>
      </c>
      <c r="S19" s="18" t="s">
        <v>77</v>
      </c>
      <c r="T19" s="19" t="s">
        <v>20</v>
      </c>
      <c r="U19" s="17" t="s">
        <v>76</v>
      </c>
      <c r="V19" s="18" t="s">
        <v>19</v>
      </c>
      <c r="W19" s="19" t="s">
        <v>19</v>
      </c>
      <c r="X19" s="17" t="s">
        <v>77</v>
      </c>
      <c r="Y19" s="18" t="s">
        <v>2</v>
      </c>
      <c r="Z19" s="19" t="s">
        <v>2</v>
      </c>
      <c r="AA19" s="17" t="s">
        <v>76</v>
      </c>
      <c r="AB19" s="18" t="s">
        <v>79</v>
      </c>
      <c r="AC19" s="88">
        <v>0</v>
      </c>
      <c r="AD19" s="20"/>
      <c r="AE19" s="18"/>
      <c r="AF19" s="19"/>
      <c r="AG19" s="21">
        <v>19</v>
      </c>
      <c r="AH19" s="22">
        <v>302</v>
      </c>
      <c r="AI19" s="29">
        <v>12</v>
      </c>
      <c r="AJ19" s="24">
        <v>321</v>
      </c>
      <c r="AK19" s="25">
        <v>12</v>
      </c>
      <c r="AL19" s="1"/>
    </row>
    <row r="20" spans="1:38" ht="24.95" customHeight="1" thickBot="1" x14ac:dyDescent="0.25">
      <c r="A20" s="29">
        <v>13</v>
      </c>
      <c r="B20" s="21" t="s">
        <v>82</v>
      </c>
      <c r="C20" s="17" t="s">
        <v>2</v>
      </c>
      <c r="D20" s="18" t="s">
        <v>76</v>
      </c>
      <c r="E20" s="19" t="s">
        <v>19</v>
      </c>
      <c r="F20" s="17" t="s">
        <v>19</v>
      </c>
      <c r="G20" s="18" t="s">
        <v>76</v>
      </c>
      <c r="H20" s="19">
        <v>0</v>
      </c>
      <c r="I20" s="17" t="s">
        <v>76</v>
      </c>
      <c r="J20" s="18" t="s">
        <v>2</v>
      </c>
      <c r="K20" s="19" t="s">
        <v>19</v>
      </c>
      <c r="L20" s="17" t="s">
        <v>77</v>
      </c>
      <c r="M20" s="18" t="s">
        <v>19</v>
      </c>
      <c r="N20" s="68" t="s">
        <v>19</v>
      </c>
      <c r="O20" s="17" t="s">
        <v>76</v>
      </c>
      <c r="P20" s="18" t="s">
        <v>76</v>
      </c>
      <c r="Q20" s="19" t="s">
        <v>20</v>
      </c>
      <c r="R20" s="17" t="s">
        <v>19</v>
      </c>
      <c r="S20" s="18" t="s">
        <v>77</v>
      </c>
      <c r="T20" s="19" t="s">
        <v>19</v>
      </c>
      <c r="U20" s="17" t="s">
        <v>77</v>
      </c>
      <c r="V20" s="18" t="s">
        <v>19</v>
      </c>
      <c r="W20" s="19" t="s">
        <v>19</v>
      </c>
      <c r="X20" s="17" t="s">
        <v>77</v>
      </c>
      <c r="Y20" s="18" t="s">
        <v>2</v>
      </c>
      <c r="Z20" s="19" t="s">
        <v>2</v>
      </c>
      <c r="AA20" s="17" t="s">
        <v>76</v>
      </c>
      <c r="AB20" s="18" t="s">
        <v>2</v>
      </c>
      <c r="AC20" s="88">
        <v>0</v>
      </c>
      <c r="AD20" s="20"/>
      <c r="AE20" s="18"/>
      <c r="AF20" s="19"/>
      <c r="AG20" s="21">
        <v>18</v>
      </c>
      <c r="AH20" s="22">
        <v>302</v>
      </c>
      <c r="AI20" s="29">
        <v>12</v>
      </c>
      <c r="AJ20" s="24">
        <v>320</v>
      </c>
      <c r="AK20" s="25">
        <v>13</v>
      </c>
      <c r="AL20" s="1"/>
    </row>
    <row r="21" spans="1:38" ht="24.95" customHeight="1" thickBot="1" x14ac:dyDescent="0.25">
      <c r="A21" s="29">
        <v>14</v>
      </c>
      <c r="B21" s="21" t="s">
        <v>90</v>
      </c>
      <c r="C21" s="17" t="s">
        <v>2</v>
      </c>
      <c r="D21" s="18" t="s">
        <v>76</v>
      </c>
      <c r="E21" s="19" t="s">
        <v>19</v>
      </c>
      <c r="F21" s="17" t="s">
        <v>19</v>
      </c>
      <c r="G21" s="18" t="s">
        <v>76</v>
      </c>
      <c r="H21" s="19">
        <v>0</v>
      </c>
      <c r="I21" s="17" t="s">
        <v>19</v>
      </c>
      <c r="J21" s="18" t="s">
        <v>76</v>
      </c>
      <c r="K21" s="19">
        <v>0</v>
      </c>
      <c r="L21" s="17" t="s">
        <v>76</v>
      </c>
      <c r="M21" s="18" t="s">
        <v>2</v>
      </c>
      <c r="N21" s="68" t="s">
        <v>19</v>
      </c>
      <c r="O21" s="17" t="s">
        <v>19</v>
      </c>
      <c r="P21" s="18" t="s">
        <v>19</v>
      </c>
      <c r="Q21" s="19" t="s">
        <v>2</v>
      </c>
      <c r="R21" s="17" t="s">
        <v>2</v>
      </c>
      <c r="S21" s="18" t="s">
        <v>76</v>
      </c>
      <c r="T21" s="19" t="s">
        <v>19</v>
      </c>
      <c r="U21" s="17" t="s">
        <v>76</v>
      </c>
      <c r="V21" s="18" t="s">
        <v>76</v>
      </c>
      <c r="W21" s="19">
        <v>0</v>
      </c>
      <c r="X21" s="17" t="s">
        <v>76</v>
      </c>
      <c r="Y21" s="18" t="s">
        <v>2</v>
      </c>
      <c r="Z21" s="19" t="s">
        <v>19</v>
      </c>
      <c r="AA21" s="17" t="s">
        <v>76</v>
      </c>
      <c r="AB21" s="18" t="s">
        <v>76</v>
      </c>
      <c r="AC21" s="88">
        <v>12</v>
      </c>
      <c r="AD21" s="20"/>
      <c r="AE21" s="18"/>
      <c r="AF21" s="19"/>
      <c r="AG21" s="21">
        <v>23</v>
      </c>
      <c r="AH21" s="22">
        <v>286</v>
      </c>
      <c r="AI21" s="29">
        <v>19</v>
      </c>
      <c r="AJ21" s="24">
        <v>309</v>
      </c>
      <c r="AK21" s="25">
        <v>14</v>
      </c>
      <c r="AL21" s="1"/>
    </row>
    <row r="22" spans="1:38" ht="24.95" customHeight="1" thickBot="1" x14ac:dyDescent="0.25">
      <c r="A22" s="29">
        <v>15</v>
      </c>
      <c r="B22" s="21" t="s">
        <v>66</v>
      </c>
      <c r="C22" s="17" t="s">
        <v>19</v>
      </c>
      <c r="D22" s="18" t="s">
        <v>77</v>
      </c>
      <c r="E22" s="19" t="s">
        <v>19</v>
      </c>
      <c r="F22" s="17" t="s">
        <v>76</v>
      </c>
      <c r="G22" s="18" t="s">
        <v>76</v>
      </c>
      <c r="H22" s="19">
        <v>0</v>
      </c>
      <c r="I22" s="17" t="s">
        <v>19</v>
      </c>
      <c r="J22" s="18" t="s">
        <v>76</v>
      </c>
      <c r="K22" s="19">
        <v>0</v>
      </c>
      <c r="L22" s="17" t="s">
        <v>77</v>
      </c>
      <c r="M22" s="18" t="s">
        <v>19</v>
      </c>
      <c r="N22" s="68" t="s">
        <v>19</v>
      </c>
      <c r="O22" s="17" t="s">
        <v>19</v>
      </c>
      <c r="P22" s="18" t="s">
        <v>76</v>
      </c>
      <c r="Q22" s="19">
        <v>0</v>
      </c>
      <c r="R22" s="17" t="s">
        <v>2</v>
      </c>
      <c r="S22" s="18" t="s">
        <v>77</v>
      </c>
      <c r="T22" s="19" t="s">
        <v>20</v>
      </c>
      <c r="U22" s="17" t="s">
        <v>77</v>
      </c>
      <c r="V22" s="18" t="s">
        <v>19</v>
      </c>
      <c r="W22" s="19" t="s">
        <v>19</v>
      </c>
      <c r="X22" s="17" t="s">
        <v>77</v>
      </c>
      <c r="Y22" s="18" t="s">
        <v>2</v>
      </c>
      <c r="Z22" s="19" t="s">
        <v>2</v>
      </c>
      <c r="AA22" s="17" t="s">
        <v>77</v>
      </c>
      <c r="AB22" s="18" t="s">
        <v>19</v>
      </c>
      <c r="AC22" s="88">
        <v>0</v>
      </c>
      <c r="AD22" s="20"/>
      <c r="AE22" s="18"/>
      <c r="AF22" s="19"/>
      <c r="AG22" s="21">
        <v>14</v>
      </c>
      <c r="AH22" s="22">
        <v>292</v>
      </c>
      <c r="AI22" s="29">
        <v>14</v>
      </c>
      <c r="AJ22" s="24">
        <v>306</v>
      </c>
      <c r="AK22" s="25">
        <v>15</v>
      </c>
      <c r="AL22" s="1"/>
    </row>
    <row r="23" spans="1:38" ht="24.95" customHeight="1" thickBot="1" x14ac:dyDescent="0.25">
      <c r="A23" s="29">
        <v>15</v>
      </c>
      <c r="B23" s="21" t="s">
        <v>83</v>
      </c>
      <c r="C23" s="17" t="s">
        <v>76</v>
      </c>
      <c r="D23" s="18" t="s">
        <v>77</v>
      </c>
      <c r="E23" s="19" t="s">
        <v>19</v>
      </c>
      <c r="F23" s="17" t="s">
        <v>76</v>
      </c>
      <c r="G23" s="18" t="s">
        <v>19</v>
      </c>
      <c r="H23" s="19" t="s">
        <v>2</v>
      </c>
      <c r="I23" s="17" t="s">
        <v>76</v>
      </c>
      <c r="J23" s="18" t="s">
        <v>2</v>
      </c>
      <c r="K23" s="19" t="s">
        <v>19</v>
      </c>
      <c r="L23" s="17" t="s">
        <v>76</v>
      </c>
      <c r="M23" s="18" t="s">
        <v>19</v>
      </c>
      <c r="N23" s="68" t="s">
        <v>2</v>
      </c>
      <c r="O23" s="17" t="s">
        <v>77</v>
      </c>
      <c r="P23" s="18" t="s">
        <v>19</v>
      </c>
      <c r="Q23" s="19">
        <v>0</v>
      </c>
      <c r="R23" s="17" t="s">
        <v>79</v>
      </c>
      <c r="S23" s="18" t="s">
        <v>77</v>
      </c>
      <c r="T23" s="19" t="s">
        <v>19</v>
      </c>
      <c r="U23" s="17" t="s">
        <v>76</v>
      </c>
      <c r="V23" s="18" t="s">
        <v>19</v>
      </c>
      <c r="W23" s="19" t="s">
        <v>19</v>
      </c>
      <c r="X23" s="17" t="s">
        <v>77</v>
      </c>
      <c r="Y23" s="18" t="s">
        <v>2</v>
      </c>
      <c r="Z23" s="19" t="s">
        <v>2</v>
      </c>
      <c r="AA23" s="17" t="s">
        <v>76</v>
      </c>
      <c r="AB23" s="18" t="s">
        <v>19</v>
      </c>
      <c r="AC23" s="88">
        <v>0</v>
      </c>
      <c r="AD23" s="20"/>
      <c r="AE23" s="18"/>
      <c r="AF23" s="19"/>
      <c r="AG23" s="21">
        <v>17</v>
      </c>
      <c r="AH23" s="22">
        <v>289</v>
      </c>
      <c r="AI23" s="29">
        <v>17</v>
      </c>
      <c r="AJ23" s="24">
        <v>306</v>
      </c>
      <c r="AK23" s="25">
        <v>15</v>
      </c>
      <c r="AL23" s="1"/>
    </row>
    <row r="24" spans="1:38" ht="24.95" customHeight="1" thickBot="1" x14ac:dyDescent="0.25">
      <c r="A24" s="29">
        <v>17</v>
      </c>
      <c r="B24" s="21" t="s">
        <v>89</v>
      </c>
      <c r="C24" s="17" t="s">
        <v>19</v>
      </c>
      <c r="D24" s="18" t="s">
        <v>77</v>
      </c>
      <c r="E24" s="19" t="s">
        <v>19</v>
      </c>
      <c r="F24" s="17" t="s">
        <v>76</v>
      </c>
      <c r="G24" s="18" t="s">
        <v>76</v>
      </c>
      <c r="H24" s="19">
        <v>0</v>
      </c>
      <c r="I24" s="17" t="s">
        <v>76</v>
      </c>
      <c r="J24" s="18" t="s">
        <v>77</v>
      </c>
      <c r="K24" s="19">
        <v>0</v>
      </c>
      <c r="L24" s="17" t="s">
        <v>77</v>
      </c>
      <c r="M24" s="18" t="s">
        <v>2</v>
      </c>
      <c r="N24" s="68" t="s">
        <v>19</v>
      </c>
      <c r="O24" s="17" t="s">
        <v>19</v>
      </c>
      <c r="P24" s="18" t="s">
        <v>76</v>
      </c>
      <c r="Q24" s="19">
        <v>0</v>
      </c>
      <c r="R24" s="17" t="s">
        <v>79</v>
      </c>
      <c r="S24" s="18" t="s">
        <v>76</v>
      </c>
      <c r="T24" s="19" t="s">
        <v>2</v>
      </c>
      <c r="U24" s="17" t="s">
        <v>77</v>
      </c>
      <c r="V24" s="18" t="s">
        <v>2</v>
      </c>
      <c r="W24" s="19" t="s">
        <v>2</v>
      </c>
      <c r="X24" s="17" t="s">
        <v>77</v>
      </c>
      <c r="Y24" s="18" t="s">
        <v>20</v>
      </c>
      <c r="Z24" s="19" t="s">
        <v>19</v>
      </c>
      <c r="AA24" s="17" t="s">
        <v>76</v>
      </c>
      <c r="AB24" s="18" t="s">
        <v>2</v>
      </c>
      <c r="AC24" s="88">
        <v>0</v>
      </c>
      <c r="AD24" s="20"/>
      <c r="AE24" s="18"/>
      <c r="AF24" s="19"/>
      <c r="AG24" s="21">
        <v>12</v>
      </c>
      <c r="AH24" s="22">
        <v>291</v>
      </c>
      <c r="AI24" s="29">
        <v>15</v>
      </c>
      <c r="AJ24" s="24">
        <v>303</v>
      </c>
      <c r="AK24" s="25">
        <v>17</v>
      </c>
      <c r="AL24" s="1"/>
    </row>
    <row r="25" spans="1:38" ht="24.95" customHeight="1" thickBot="1" x14ac:dyDescent="0.25">
      <c r="A25" s="29">
        <v>17</v>
      </c>
      <c r="B25" s="21" t="s">
        <v>93</v>
      </c>
      <c r="C25" s="17" t="s">
        <v>2</v>
      </c>
      <c r="D25" s="18" t="s">
        <v>77</v>
      </c>
      <c r="E25" s="19" t="s">
        <v>19</v>
      </c>
      <c r="F25" s="17" t="s">
        <v>19</v>
      </c>
      <c r="G25" s="18" t="s">
        <v>76</v>
      </c>
      <c r="H25" s="19">
        <v>0</v>
      </c>
      <c r="I25" s="17" t="s">
        <v>77</v>
      </c>
      <c r="J25" s="18" t="s">
        <v>19</v>
      </c>
      <c r="K25" s="19" t="s">
        <v>19</v>
      </c>
      <c r="L25" s="17" t="s">
        <v>77</v>
      </c>
      <c r="M25" s="18" t="s">
        <v>2</v>
      </c>
      <c r="N25" s="68" t="s">
        <v>19</v>
      </c>
      <c r="O25" s="17" t="s">
        <v>19</v>
      </c>
      <c r="P25" s="18" t="s">
        <v>19</v>
      </c>
      <c r="Q25" s="19" t="s">
        <v>2</v>
      </c>
      <c r="R25" s="17" t="s">
        <v>79</v>
      </c>
      <c r="S25" s="18" t="s">
        <v>77</v>
      </c>
      <c r="T25" s="19" t="s">
        <v>19</v>
      </c>
      <c r="U25" s="17" t="s">
        <v>76</v>
      </c>
      <c r="V25" s="18" t="s">
        <v>2</v>
      </c>
      <c r="W25" s="19" t="s">
        <v>19</v>
      </c>
      <c r="X25" s="17" t="s">
        <v>76</v>
      </c>
      <c r="Y25" s="18" t="s">
        <v>79</v>
      </c>
      <c r="Z25" s="19" t="s">
        <v>20</v>
      </c>
      <c r="AA25" s="17" t="s">
        <v>76</v>
      </c>
      <c r="AB25" s="18" t="s">
        <v>19</v>
      </c>
      <c r="AC25" s="88">
        <v>0</v>
      </c>
      <c r="AD25" s="20"/>
      <c r="AE25" s="18"/>
      <c r="AF25" s="19"/>
      <c r="AG25" s="21">
        <v>18</v>
      </c>
      <c r="AH25" s="22">
        <v>285</v>
      </c>
      <c r="AI25" s="29">
        <v>20</v>
      </c>
      <c r="AJ25" s="24">
        <v>303</v>
      </c>
      <c r="AK25" s="25">
        <v>17</v>
      </c>
      <c r="AL25" s="1"/>
    </row>
    <row r="26" spans="1:38" ht="24.95" customHeight="1" thickBot="1" x14ac:dyDescent="0.25">
      <c r="A26" s="29">
        <v>19</v>
      </c>
      <c r="B26" s="21" t="s">
        <v>78</v>
      </c>
      <c r="C26" s="17" t="s">
        <v>76</v>
      </c>
      <c r="D26" s="18" t="s">
        <v>19</v>
      </c>
      <c r="E26" s="19">
        <v>0</v>
      </c>
      <c r="F26" s="17" t="s">
        <v>19</v>
      </c>
      <c r="G26" s="18" t="s">
        <v>76</v>
      </c>
      <c r="H26" s="19">
        <v>0</v>
      </c>
      <c r="I26" s="17" t="s">
        <v>77</v>
      </c>
      <c r="J26" s="18" t="s">
        <v>19</v>
      </c>
      <c r="K26" s="19" t="s">
        <v>19</v>
      </c>
      <c r="L26" s="17" t="s">
        <v>76</v>
      </c>
      <c r="M26" s="18" t="s">
        <v>19</v>
      </c>
      <c r="N26" s="68" t="s">
        <v>2</v>
      </c>
      <c r="O26" s="17" t="s">
        <v>76</v>
      </c>
      <c r="P26" s="18" t="s">
        <v>19</v>
      </c>
      <c r="Q26" s="19">
        <v>0</v>
      </c>
      <c r="R26" s="17" t="s">
        <v>2</v>
      </c>
      <c r="S26" s="18" t="s">
        <v>77</v>
      </c>
      <c r="T26" s="19" t="s">
        <v>20</v>
      </c>
      <c r="U26" s="17" t="s">
        <v>76</v>
      </c>
      <c r="V26" s="18" t="s">
        <v>19</v>
      </c>
      <c r="W26" s="19" t="s">
        <v>19</v>
      </c>
      <c r="X26" s="17" t="s">
        <v>77</v>
      </c>
      <c r="Y26" s="18" t="s">
        <v>79</v>
      </c>
      <c r="Z26" s="19" t="s">
        <v>19</v>
      </c>
      <c r="AA26" s="17" t="s">
        <v>77</v>
      </c>
      <c r="AB26" s="18" t="s">
        <v>19</v>
      </c>
      <c r="AC26" s="88">
        <v>0</v>
      </c>
      <c r="AD26" s="20"/>
      <c r="AE26" s="18"/>
      <c r="AF26" s="19"/>
      <c r="AG26" s="21">
        <v>14</v>
      </c>
      <c r="AH26" s="22">
        <v>287</v>
      </c>
      <c r="AI26" s="29">
        <v>18</v>
      </c>
      <c r="AJ26" s="24">
        <v>301</v>
      </c>
      <c r="AK26" s="25">
        <v>19</v>
      </c>
      <c r="AL26" s="1"/>
    </row>
    <row r="27" spans="1:38" ht="28.15" customHeight="1" thickBot="1" x14ac:dyDescent="0.25">
      <c r="A27" s="29">
        <v>20</v>
      </c>
      <c r="B27" s="21" t="s">
        <v>94</v>
      </c>
      <c r="C27" s="17" t="s">
        <v>2</v>
      </c>
      <c r="D27" s="18" t="s">
        <v>76</v>
      </c>
      <c r="E27" s="19" t="s">
        <v>19</v>
      </c>
      <c r="F27" s="17" t="s">
        <v>19</v>
      </c>
      <c r="G27" s="18" t="s">
        <v>76</v>
      </c>
      <c r="H27" s="19">
        <v>0</v>
      </c>
      <c r="I27" s="17" t="s">
        <v>76</v>
      </c>
      <c r="J27" s="18" t="s">
        <v>76</v>
      </c>
      <c r="K27" s="19">
        <v>0</v>
      </c>
      <c r="L27" s="17" t="s">
        <v>2</v>
      </c>
      <c r="M27" s="18" t="s">
        <v>19</v>
      </c>
      <c r="N27" s="68">
        <v>0</v>
      </c>
      <c r="O27" s="17" t="s">
        <v>77</v>
      </c>
      <c r="P27" s="18" t="s">
        <v>19</v>
      </c>
      <c r="Q27" s="19">
        <v>0</v>
      </c>
      <c r="R27" s="17" t="s">
        <v>79</v>
      </c>
      <c r="S27" s="18" t="s">
        <v>76</v>
      </c>
      <c r="T27" s="19" t="s">
        <v>2</v>
      </c>
      <c r="U27" s="17" t="s">
        <v>76</v>
      </c>
      <c r="V27" s="18" t="s">
        <v>2</v>
      </c>
      <c r="W27" s="19" t="s">
        <v>19</v>
      </c>
      <c r="X27" s="17" t="s">
        <v>77</v>
      </c>
      <c r="Y27" s="18" t="s">
        <v>79</v>
      </c>
      <c r="Z27" s="19" t="s">
        <v>19</v>
      </c>
      <c r="AA27" s="17" t="s">
        <v>76</v>
      </c>
      <c r="AB27" s="18" t="s">
        <v>19</v>
      </c>
      <c r="AC27" s="88">
        <v>0</v>
      </c>
      <c r="AD27" s="20"/>
      <c r="AE27" s="18"/>
      <c r="AF27" s="19"/>
      <c r="AG27" s="21">
        <v>9</v>
      </c>
      <c r="AH27" s="22">
        <v>290</v>
      </c>
      <c r="AI27" s="29">
        <v>16</v>
      </c>
      <c r="AJ27" s="24">
        <v>299</v>
      </c>
      <c r="AK27" s="25">
        <v>20</v>
      </c>
      <c r="AL27" s="1"/>
    </row>
    <row r="28" spans="1:38" ht="28.15" customHeight="1" thickBot="1" x14ac:dyDescent="0.25">
      <c r="A28" s="29">
        <v>21</v>
      </c>
      <c r="B28" s="21" t="s">
        <v>87</v>
      </c>
      <c r="C28" s="17" t="s">
        <v>76</v>
      </c>
      <c r="D28" s="18" t="s">
        <v>19</v>
      </c>
      <c r="E28" s="19">
        <v>0</v>
      </c>
      <c r="F28" s="17" t="s">
        <v>76</v>
      </c>
      <c r="G28" s="18" t="s">
        <v>77</v>
      </c>
      <c r="H28" s="19">
        <v>0</v>
      </c>
      <c r="I28" s="17" t="s">
        <v>19</v>
      </c>
      <c r="J28" s="18" t="s">
        <v>76</v>
      </c>
      <c r="K28" s="19">
        <v>0</v>
      </c>
      <c r="L28" s="17" t="s">
        <v>77</v>
      </c>
      <c r="M28" s="18" t="s">
        <v>76</v>
      </c>
      <c r="N28" s="68" t="s">
        <v>2</v>
      </c>
      <c r="O28" s="17" t="s">
        <v>76</v>
      </c>
      <c r="P28" s="18" t="s">
        <v>19</v>
      </c>
      <c r="Q28" s="19">
        <v>0</v>
      </c>
      <c r="R28" s="17" t="s">
        <v>2</v>
      </c>
      <c r="S28" s="18" t="s">
        <v>77</v>
      </c>
      <c r="T28" s="19" t="s">
        <v>20</v>
      </c>
      <c r="U28" s="17" t="s">
        <v>76</v>
      </c>
      <c r="V28" s="18" t="s">
        <v>2</v>
      </c>
      <c r="W28" s="19" t="s">
        <v>19</v>
      </c>
      <c r="X28" s="17" t="s">
        <v>77</v>
      </c>
      <c r="Y28" s="18" t="s">
        <v>79</v>
      </c>
      <c r="Z28" s="19" t="s">
        <v>19</v>
      </c>
      <c r="AA28" s="17" t="s">
        <v>76</v>
      </c>
      <c r="AB28" s="18" t="s">
        <v>2</v>
      </c>
      <c r="AC28" s="88">
        <v>0</v>
      </c>
      <c r="AD28" s="20"/>
      <c r="AE28" s="18"/>
      <c r="AF28" s="19"/>
      <c r="AG28" s="21">
        <v>12</v>
      </c>
      <c r="AH28" s="22">
        <v>279</v>
      </c>
      <c r="AI28" s="29">
        <v>22</v>
      </c>
      <c r="AJ28" s="24">
        <v>291</v>
      </c>
      <c r="AK28" s="25">
        <v>21</v>
      </c>
      <c r="AL28" s="1"/>
    </row>
    <row r="29" spans="1:38" ht="28.15" customHeight="1" thickBot="1" x14ac:dyDescent="0.25">
      <c r="A29" s="29">
        <v>22</v>
      </c>
      <c r="B29" s="21" t="s">
        <v>65</v>
      </c>
      <c r="C29" s="17" t="s">
        <v>2</v>
      </c>
      <c r="D29" s="18" t="s">
        <v>76</v>
      </c>
      <c r="E29" s="19" t="s">
        <v>19</v>
      </c>
      <c r="F29" s="17" t="s">
        <v>76</v>
      </c>
      <c r="G29" s="18" t="s">
        <v>77</v>
      </c>
      <c r="H29" s="19">
        <v>0</v>
      </c>
      <c r="I29" s="17" t="s">
        <v>79</v>
      </c>
      <c r="J29" s="18" t="s">
        <v>19</v>
      </c>
      <c r="K29" s="19">
        <v>0</v>
      </c>
      <c r="L29" s="17" t="s">
        <v>2</v>
      </c>
      <c r="M29" s="18" t="s">
        <v>19</v>
      </c>
      <c r="N29" s="68">
        <v>0</v>
      </c>
      <c r="O29" s="17" t="s">
        <v>76</v>
      </c>
      <c r="P29" s="18" t="s">
        <v>76</v>
      </c>
      <c r="Q29" s="19" t="s">
        <v>20</v>
      </c>
      <c r="R29" s="17" t="s">
        <v>19</v>
      </c>
      <c r="S29" s="18" t="s">
        <v>76</v>
      </c>
      <c r="T29" s="19" t="s">
        <v>19</v>
      </c>
      <c r="U29" s="17" t="s">
        <v>76</v>
      </c>
      <c r="V29" s="18" t="s">
        <v>76</v>
      </c>
      <c r="W29" s="19">
        <v>0</v>
      </c>
      <c r="X29" s="17" t="s">
        <v>76</v>
      </c>
      <c r="Y29" s="18" t="s">
        <v>76</v>
      </c>
      <c r="Z29" s="19">
        <v>0</v>
      </c>
      <c r="AA29" s="17" t="s">
        <v>76</v>
      </c>
      <c r="AB29" s="18" t="s">
        <v>19</v>
      </c>
      <c r="AC29" s="88">
        <v>0</v>
      </c>
      <c r="AD29" s="20"/>
      <c r="AE29" s="18"/>
      <c r="AF29" s="19"/>
      <c r="AG29" s="21">
        <v>9</v>
      </c>
      <c r="AH29" s="22">
        <v>281</v>
      </c>
      <c r="AI29" s="29">
        <v>21</v>
      </c>
      <c r="AJ29" s="24">
        <v>290</v>
      </c>
      <c r="AK29" s="25">
        <v>22</v>
      </c>
      <c r="AL29" s="1"/>
    </row>
    <row r="30" spans="1:38" ht="28.15" customHeight="1" thickBot="1" x14ac:dyDescent="0.25">
      <c r="A30" s="29">
        <v>23</v>
      </c>
      <c r="B30" s="21" t="s">
        <v>86</v>
      </c>
      <c r="C30" s="17" t="s">
        <v>19</v>
      </c>
      <c r="D30" s="18" t="s">
        <v>76</v>
      </c>
      <c r="E30" s="19" t="s">
        <v>19</v>
      </c>
      <c r="F30" s="17" t="s">
        <v>76</v>
      </c>
      <c r="G30" s="18" t="s">
        <v>76</v>
      </c>
      <c r="H30" s="19">
        <v>0</v>
      </c>
      <c r="I30" s="17" t="s">
        <v>19</v>
      </c>
      <c r="J30" s="18" t="s">
        <v>76</v>
      </c>
      <c r="K30" s="19">
        <v>0</v>
      </c>
      <c r="L30" s="17" t="s">
        <v>19</v>
      </c>
      <c r="M30" s="18" t="s">
        <v>76</v>
      </c>
      <c r="N30" s="68">
        <v>0</v>
      </c>
      <c r="O30" s="17" t="s">
        <v>19</v>
      </c>
      <c r="P30" s="18" t="s">
        <v>76</v>
      </c>
      <c r="Q30" s="19">
        <v>0</v>
      </c>
      <c r="R30" s="17" t="s">
        <v>19</v>
      </c>
      <c r="S30" s="18" t="s">
        <v>76</v>
      </c>
      <c r="T30" s="19" t="s">
        <v>19</v>
      </c>
      <c r="U30" s="17" t="s">
        <v>19</v>
      </c>
      <c r="V30" s="18" t="s">
        <v>76</v>
      </c>
      <c r="W30" s="19">
        <v>0</v>
      </c>
      <c r="X30" s="17" t="s">
        <v>76</v>
      </c>
      <c r="Y30" s="18" t="s">
        <v>76</v>
      </c>
      <c r="Z30" s="19">
        <v>0</v>
      </c>
      <c r="AA30" s="17" t="s">
        <v>77</v>
      </c>
      <c r="AB30" s="18" t="s">
        <v>76</v>
      </c>
      <c r="AC30" s="88">
        <v>0</v>
      </c>
      <c r="AD30" s="20"/>
      <c r="AE30" s="18"/>
      <c r="AF30" s="19"/>
      <c r="AG30" s="21">
        <v>4</v>
      </c>
      <c r="AH30" s="22">
        <v>277</v>
      </c>
      <c r="AI30" s="29">
        <v>23</v>
      </c>
      <c r="AJ30" s="24">
        <v>281</v>
      </c>
      <c r="AK30" s="25">
        <v>23</v>
      </c>
      <c r="AL30" s="1"/>
    </row>
    <row r="31" spans="1:38" ht="28.15" customHeight="1" thickBot="1" x14ac:dyDescent="0.25">
      <c r="A31" s="29">
        <v>24</v>
      </c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0"/>
      <c r="AE31" s="18"/>
      <c r="AF31" s="19"/>
      <c r="AG31" s="21">
        <v>0</v>
      </c>
      <c r="AH31" s="22">
        <v>108</v>
      </c>
      <c r="AI31" s="29">
        <v>24</v>
      </c>
      <c r="AJ31" s="24">
        <v>108</v>
      </c>
      <c r="AK31" s="25"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5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1" priority="107" rank="3"/>
  </conditionalFormatting>
  <conditionalFormatting sqref="C6:AB6 AB2:AB3 F5:L6 J2:K3 I4 G2:H3 F4 E2:E3 C4:C6 AA5:AB6 S2:T3 R4:R6 U5:U6 M2:N3 P2:Q3 O4:O6 X5:X6">
    <cfRule type="cellIs" dxfId="50" priority="2" operator="equal">
      <formula>"Schalke 04"</formula>
    </cfRule>
  </conditionalFormatting>
  <conditionalFormatting sqref="AA4 L6 L4 X4 F6 U4 I6 C6">
    <cfRule type="cellIs" dxfId="49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opLeftCell="B1" workbookViewId="0">
      <selection activeCell="W2" sqref="W2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'22.Spieltag'!AJ8</f>
        <v>385</v>
      </c>
      <c r="AI8" s="29">
        <f>'22.Spieltag'!AK8</f>
        <v>1</v>
      </c>
      <c r="AJ8" s="24">
        <f t="shared" ref="AJ8" si="11">AG8+AH8</f>
        <v>430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'22.Spieltag'!AJ9</f>
        <v>371</v>
      </c>
      <c r="AI9" s="29">
        <f>'22.Spieltag'!AK9</f>
        <v>2</v>
      </c>
      <c r="AJ9" s="24">
        <f t="shared" ref="AJ9:AJ29" si="14">AG9+AH9</f>
        <v>416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'22.Spieltag'!AJ10</f>
        <v>368</v>
      </c>
      <c r="AI10" s="29">
        <f>'22.Spieltag'!AK10</f>
        <v>3</v>
      </c>
      <c r="AJ10" s="24">
        <f t="shared" si="14"/>
        <v>413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'22.Spieltag'!AJ11</f>
        <v>354</v>
      </c>
      <c r="AI11" s="29">
        <f>'22.Spieltag'!AK11</f>
        <v>4</v>
      </c>
      <c r="AJ11" s="24">
        <f t="shared" si="14"/>
        <v>399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'22.Spieltag'!AJ12</f>
        <v>346</v>
      </c>
      <c r="AI12" s="29">
        <f>'22.Spieltag'!AK12</f>
        <v>5</v>
      </c>
      <c r="AJ12" s="24">
        <f t="shared" si="14"/>
        <v>391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'22.Spieltag'!B13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'22.Spieltag'!AJ13</f>
        <v>346</v>
      </c>
      <c r="AI13" s="29">
        <f>'22.Spieltag'!AK13</f>
        <v>5</v>
      </c>
      <c r="AJ13" s="24">
        <f t="shared" si="14"/>
        <v>391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'22.Spieltag'!B14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'22.Spieltag'!AJ14</f>
        <v>344</v>
      </c>
      <c r="AI14" s="29">
        <f>'22.Spieltag'!AK14</f>
        <v>7</v>
      </c>
      <c r="AJ14" s="24">
        <f t="shared" si="14"/>
        <v>389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'22.Spieltag'!B15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'22.Spieltag'!AJ15</f>
        <v>341</v>
      </c>
      <c r="AI15" s="29">
        <f>'22.Spieltag'!AK15</f>
        <v>8</v>
      </c>
      <c r="AJ15" s="24">
        <f t="shared" si="14"/>
        <v>386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'22.Spieltag'!AJ16</f>
        <v>341</v>
      </c>
      <c r="AI16" s="29">
        <f>'22.Spieltag'!AK16</f>
        <v>8</v>
      </c>
      <c r="AJ16" s="24">
        <f t="shared" si="14"/>
        <v>386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'22.Spieltag'!AJ17</f>
        <v>325</v>
      </c>
      <c r="AI17" s="29">
        <f>'22.Spieltag'!AK17</f>
        <v>10</v>
      </c>
      <c r="AJ17" s="24">
        <f t="shared" si="14"/>
        <v>370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'22.Spieltag'!AJ18</f>
        <v>323</v>
      </c>
      <c r="AI18" s="29">
        <f>'22.Spieltag'!AK18</f>
        <v>11</v>
      </c>
      <c r="AJ18" s="24">
        <f t="shared" si="14"/>
        <v>368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'22.Spieltag'!AJ19</f>
        <v>321</v>
      </c>
      <c r="AI19" s="29">
        <f>'22.Spieltag'!AK19</f>
        <v>12</v>
      </c>
      <c r="AJ19" s="24">
        <f t="shared" si="14"/>
        <v>366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'22.Spieltag'!AJ20</f>
        <v>320</v>
      </c>
      <c r="AI20" s="29">
        <f>'22.Spieltag'!AK20</f>
        <v>13</v>
      </c>
      <c r="AJ20" s="24">
        <f t="shared" si="14"/>
        <v>365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'22.Spieltag'!B21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'22.Spieltag'!AJ21</f>
        <v>309</v>
      </c>
      <c r="AI21" s="29">
        <f>'22.Spieltag'!AK21</f>
        <v>14</v>
      </c>
      <c r="AJ21" s="24">
        <f t="shared" si="14"/>
        <v>354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'22.Spieltag'!AJ22</f>
        <v>306</v>
      </c>
      <c r="AI22" s="29">
        <f>'22.Spieltag'!AK22</f>
        <v>15</v>
      </c>
      <c r="AJ22" s="24">
        <f t="shared" si="14"/>
        <v>351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'22.Spieltag'!B23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'22.Spieltag'!AJ23</f>
        <v>306</v>
      </c>
      <c r="AI23" s="29">
        <f>'22.Spieltag'!AK23</f>
        <v>15</v>
      </c>
      <c r="AJ23" s="24">
        <f t="shared" si="14"/>
        <v>351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'22.Spieltag'!B24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'22.Spieltag'!AJ24</f>
        <v>303</v>
      </c>
      <c r="AI24" s="29">
        <f>'22.Spieltag'!AK24</f>
        <v>17</v>
      </c>
      <c r="AJ24" s="24">
        <f t="shared" si="14"/>
        <v>348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'22.Spieltag'!B25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'22.Spieltag'!AJ25</f>
        <v>303</v>
      </c>
      <c r="AI25" s="29">
        <f>'22.Spieltag'!AK25</f>
        <v>17</v>
      </c>
      <c r="AJ25" s="24">
        <f t="shared" si="14"/>
        <v>348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'22.Spieltag'!B26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'22.Spieltag'!AJ26</f>
        <v>301</v>
      </c>
      <c r="AI26" s="29">
        <f>'22.Spieltag'!AK26</f>
        <v>19</v>
      </c>
      <c r="AJ26" s="24">
        <f t="shared" si="14"/>
        <v>346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'22.Spieltag'!B27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'22.Spieltag'!AJ27</f>
        <v>299</v>
      </c>
      <c r="AI27" s="29">
        <f>'22.Spieltag'!AK27</f>
        <v>20</v>
      </c>
      <c r="AJ27" s="24">
        <f t="shared" si="14"/>
        <v>344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'22.Spieltag'!AJ28</f>
        <v>291</v>
      </c>
      <c r="AI28" s="29">
        <f>'22.Spieltag'!AK28</f>
        <v>21</v>
      </c>
      <c r="AJ28" s="24">
        <f t="shared" si="14"/>
        <v>336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'22.Spieltag'!AJ29</f>
        <v>290</v>
      </c>
      <c r="AI29" s="29">
        <f>'22.Spieltag'!AK29</f>
        <v>22</v>
      </c>
      <c r="AJ29" s="24">
        <f t="shared" si="14"/>
        <v>335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'22.Spieltag'!AJ30</f>
        <v>281</v>
      </c>
      <c r="AI30" s="29">
        <f>'22.Spieltag'!AK30</f>
        <v>23</v>
      </c>
      <c r="AJ30" s="24">
        <f t="shared" ref="AJ30" si="17">AG30+AH30</f>
        <v>326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153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7" priority="106" rank="3"/>
  </conditionalFormatting>
  <conditionalFormatting sqref="C6:AB6 G2:H3 F4:F6 I5:I6 V2:W3 D2:E3 C4:C6 Y2:Z3 AB2:AB3 S2:T3 R4:R6 U5:U6 J2:K3 Q2:Q3 O4:O6 L4:L6 X5:AB6">
    <cfRule type="cellIs" dxfId="46" priority="2" operator="equal">
      <formula>"Schalke 04"</formula>
    </cfRule>
  </conditionalFormatting>
  <conditionalFormatting sqref="I4 F6 C6 L6 R6 X4 AA4 U4">
    <cfRule type="cellIs" dxfId="45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'23.Spieltag'!AJ8</f>
        <v>430</v>
      </c>
      <c r="AI8" s="29">
        <f>'23.Spieltag'!AK8</f>
        <v>1</v>
      </c>
      <c r="AJ8" s="24">
        <f t="shared" ref="AJ8" si="11">AG8+AH8</f>
        <v>475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'23.Spieltag'!AJ9</f>
        <v>416</v>
      </c>
      <c r="AI9" s="29">
        <f>'23.Spieltag'!AK9</f>
        <v>2</v>
      </c>
      <c r="AJ9" s="24">
        <f t="shared" ref="AJ9:AJ29" si="14">AG9+AH9</f>
        <v>461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'23.Spieltag'!AJ10</f>
        <v>413</v>
      </c>
      <c r="AI10" s="29">
        <f>'23.Spieltag'!AK10</f>
        <v>3</v>
      </c>
      <c r="AJ10" s="24">
        <f t="shared" si="14"/>
        <v>458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'23.Spieltag'!AJ11</f>
        <v>399</v>
      </c>
      <c r="AI11" s="29">
        <f>'23.Spieltag'!AK11</f>
        <v>4</v>
      </c>
      <c r="AJ11" s="24">
        <f t="shared" si="14"/>
        <v>444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'23.Spieltag'!AJ12</f>
        <v>391</v>
      </c>
      <c r="AI12" s="29">
        <f>'23.Spieltag'!AK12</f>
        <v>5</v>
      </c>
      <c r="AJ12" s="24">
        <f t="shared" si="14"/>
        <v>436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'23.Spieltag'!B13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'23.Spieltag'!AJ13</f>
        <v>391</v>
      </c>
      <c r="AI13" s="29">
        <f>'23.Spieltag'!AK13</f>
        <v>5</v>
      </c>
      <c r="AJ13" s="24">
        <f t="shared" si="14"/>
        <v>436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'23.Spieltag'!B14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'23.Spieltag'!AJ14</f>
        <v>389</v>
      </c>
      <c r="AI14" s="29">
        <f>'23.Spieltag'!AK14</f>
        <v>7</v>
      </c>
      <c r="AJ14" s="24">
        <f t="shared" si="14"/>
        <v>434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'23.Spieltag'!AJ15</f>
        <v>386</v>
      </c>
      <c r="AI15" s="29">
        <f>'23.Spieltag'!AK15</f>
        <v>8</v>
      </c>
      <c r="AJ15" s="24">
        <f t="shared" si="14"/>
        <v>431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'23.Spieltag'!AJ16</f>
        <v>386</v>
      </c>
      <c r="AI16" s="29">
        <f>'23.Spieltag'!AK16</f>
        <v>8</v>
      </c>
      <c r="AJ16" s="24">
        <f t="shared" si="14"/>
        <v>431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'23.Spieltag'!AJ17</f>
        <v>370</v>
      </c>
      <c r="AI17" s="29">
        <f>'23.Spieltag'!AK17</f>
        <v>10</v>
      </c>
      <c r="AJ17" s="24">
        <f t="shared" si="14"/>
        <v>415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'23.Spieltag'!AJ18</f>
        <v>368</v>
      </c>
      <c r="AI18" s="29">
        <f>'23.Spieltag'!AK18</f>
        <v>11</v>
      </c>
      <c r="AJ18" s="24">
        <f t="shared" si="14"/>
        <v>413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'23.Spieltag'!AJ19</f>
        <v>366</v>
      </c>
      <c r="AI19" s="29">
        <f>'23.Spieltag'!AK19</f>
        <v>12</v>
      </c>
      <c r="AJ19" s="24">
        <f t="shared" si="14"/>
        <v>411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'23.Spieltag'!AJ20</f>
        <v>365</v>
      </c>
      <c r="AI20" s="29">
        <f>'23.Spieltag'!AK20</f>
        <v>13</v>
      </c>
      <c r="AJ20" s="24">
        <f t="shared" si="14"/>
        <v>410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'23.Spieltag'!B21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'23.Spieltag'!AJ21</f>
        <v>354</v>
      </c>
      <c r="AI21" s="29">
        <f>'23.Spieltag'!AK21</f>
        <v>14</v>
      </c>
      <c r="AJ21" s="24">
        <f t="shared" si="14"/>
        <v>399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'23.Spieltag'!AJ22</f>
        <v>351</v>
      </c>
      <c r="AI22" s="29">
        <f>'23.Spieltag'!AK22</f>
        <v>15</v>
      </c>
      <c r="AJ22" s="24">
        <f t="shared" si="14"/>
        <v>396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'23.Spieltag'!B23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'23.Spieltag'!AJ23</f>
        <v>351</v>
      </c>
      <c r="AI23" s="29">
        <f>'23.Spieltag'!AK23</f>
        <v>15</v>
      </c>
      <c r="AJ23" s="24">
        <f t="shared" si="14"/>
        <v>396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'23.Spieltag'!B24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'23.Spieltag'!AJ24</f>
        <v>348</v>
      </c>
      <c r="AI24" s="29">
        <f>'23.Spieltag'!AK24</f>
        <v>17</v>
      </c>
      <c r="AJ24" s="24">
        <f t="shared" si="14"/>
        <v>393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'23.Spieltag'!B25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'23.Spieltag'!AJ25</f>
        <v>348</v>
      </c>
      <c r="AI25" s="29">
        <f>'23.Spieltag'!AK25</f>
        <v>17</v>
      </c>
      <c r="AJ25" s="24">
        <f t="shared" si="14"/>
        <v>393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'23.Spieltag'!B26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'23.Spieltag'!AJ26</f>
        <v>346</v>
      </c>
      <c r="AI26" s="29">
        <f>'23.Spieltag'!AK26</f>
        <v>19</v>
      </c>
      <c r="AJ26" s="24">
        <f t="shared" si="14"/>
        <v>391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'23.Spieltag'!B27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'23.Spieltag'!AJ27</f>
        <v>344</v>
      </c>
      <c r="AI27" s="29">
        <f>'23.Spieltag'!AK27</f>
        <v>20</v>
      </c>
      <c r="AJ27" s="24">
        <f t="shared" si="14"/>
        <v>389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'23.Spieltag'!AJ28</f>
        <v>336</v>
      </c>
      <c r="AI28" s="29">
        <f>'23.Spieltag'!AK28</f>
        <v>21</v>
      </c>
      <c r="AJ28" s="24">
        <f t="shared" si="14"/>
        <v>381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'23.Spieltag'!AJ29</f>
        <v>335</v>
      </c>
      <c r="AI29" s="29">
        <f>'23.Spieltag'!AK29</f>
        <v>22</v>
      </c>
      <c r="AJ29" s="24">
        <f t="shared" si="14"/>
        <v>380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'23.Spieltag'!AJ30</f>
        <v>326</v>
      </c>
      <c r="AI30" s="29">
        <f>'23.Spieltag'!AK30</f>
        <v>23</v>
      </c>
      <c r="AJ30" s="24">
        <f t="shared" ref="AJ30" si="17">AG30+AH30</f>
        <v>371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'23.Spieltag'!AJ31</f>
        <v>153</v>
      </c>
      <c r="AI31" s="29">
        <f>'23.Spieltag'!AK31</f>
        <v>24</v>
      </c>
      <c r="AJ31" s="24">
        <f t="shared" ref="AJ31" si="20">AG31+AH31</f>
        <v>198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3" priority="105" rank="3"/>
  </conditionalFormatting>
  <conditionalFormatting sqref="C6:AB6 AB2:AB3 M2:N3 L5:L6 F4:F6 O5:O6 D2:E3 C4:C6 P2:Q3 S2:T3 R4:R6 U5:U6 G2:H3 J2:K3 I4:I6 V2:W3 Y2:Z3 X4:X6 AA5:AA6">
    <cfRule type="cellIs" dxfId="42" priority="2" operator="equal">
      <formula>"Schalke 04"</formula>
    </cfRule>
  </conditionalFormatting>
  <conditionalFormatting sqref="O4 F6 L4 L6 U4 C6 AA4 I6">
    <cfRule type="cellIs" dxfId="41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A4" sqref="AA4:AA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'24.Spieltag'!B8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'24.Spieltag'!AJ8</f>
        <v>475</v>
      </c>
      <c r="AI8" s="29">
        <f>'24.Spieltag'!AK8</f>
        <v>1</v>
      </c>
      <c r="AJ8" s="24">
        <f t="shared" ref="AJ8" si="11">AG8+AH8</f>
        <v>520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'24.Spieltag'!B9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'24.Spieltag'!AJ9</f>
        <v>461</v>
      </c>
      <c r="AI9" s="29">
        <f>'24.Spieltag'!AK9</f>
        <v>2</v>
      </c>
      <c r="AJ9" s="24">
        <f t="shared" ref="AJ9:AJ29" si="14">AG9+AH9</f>
        <v>506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'24.Spieltag'!B10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'24.Spieltag'!AJ10</f>
        <v>458</v>
      </c>
      <c r="AI10" s="29">
        <f>'24.Spieltag'!AK10</f>
        <v>3</v>
      </c>
      <c r="AJ10" s="24">
        <f t="shared" si="14"/>
        <v>503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'24.Spieltag'!B11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'24.Spieltag'!AJ11</f>
        <v>444</v>
      </c>
      <c r="AI11" s="29">
        <f>'24.Spieltag'!AK11</f>
        <v>4</v>
      </c>
      <c r="AJ11" s="24">
        <f t="shared" si="14"/>
        <v>489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'24.Spieltag'!B12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'24.Spieltag'!AJ12</f>
        <v>436</v>
      </c>
      <c r="AI12" s="29">
        <f>'24.Spieltag'!AK12</f>
        <v>5</v>
      </c>
      <c r="AJ12" s="24">
        <f t="shared" si="14"/>
        <v>481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'24.Spieltag'!B13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'24.Spieltag'!AJ13</f>
        <v>436</v>
      </c>
      <c r="AI13" s="29">
        <f>'24.Spieltag'!AK13</f>
        <v>5</v>
      </c>
      <c r="AJ13" s="24">
        <f t="shared" si="14"/>
        <v>481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'24.Spieltag'!B14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'24.Spieltag'!AJ14</f>
        <v>434</v>
      </c>
      <c r="AI14" s="29">
        <f>'24.Spieltag'!AK14</f>
        <v>7</v>
      </c>
      <c r="AJ14" s="24">
        <f t="shared" si="14"/>
        <v>479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'24.Spieltag'!B15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'24.Spieltag'!AJ15</f>
        <v>431</v>
      </c>
      <c r="AI15" s="29">
        <f>'24.Spieltag'!AK15</f>
        <v>8</v>
      </c>
      <c r="AJ15" s="24">
        <f t="shared" si="14"/>
        <v>476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'24.Spieltag'!B16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'24.Spieltag'!AJ16</f>
        <v>431</v>
      </c>
      <c r="AI16" s="29">
        <f>'24.Spieltag'!AK16</f>
        <v>8</v>
      </c>
      <c r="AJ16" s="24">
        <f t="shared" si="14"/>
        <v>476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'24.Spieltag'!B17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'24.Spieltag'!AJ17</f>
        <v>415</v>
      </c>
      <c r="AI17" s="29">
        <f>'24.Spieltag'!AK17</f>
        <v>10</v>
      </c>
      <c r="AJ17" s="24">
        <f t="shared" si="14"/>
        <v>460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'24.Spieltag'!B18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'24.Spieltag'!AJ18</f>
        <v>413</v>
      </c>
      <c r="AI18" s="29">
        <f>'24.Spieltag'!AK18</f>
        <v>11</v>
      </c>
      <c r="AJ18" s="24">
        <f t="shared" si="14"/>
        <v>458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'24.Spieltag'!B19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'24.Spieltag'!AJ19</f>
        <v>411</v>
      </c>
      <c r="AI19" s="29">
        <f>'24.Spieltag'!AK19</f>
        <v>12</v>
      </c>
      <c r="AJ19" s="24">
        <f t="shared" si="14"/>
        <v>456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'24.Spieltag'!B20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'24.Spieltag'!AJ20</f>
        <v>410</v>
      </c>
      <c r="AI20" s="29">
        <f>'24.Spieltag'!AK20</f>
        <v>13</v>
      </c>
      <c r="AJ20" s="24">
        <f t="shared" si="14"/>
        <v>455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'24.Spieltag'!B21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'24.Spieltag'!AJ21</f>
        <v>399</v>
      </c>
      <c r="AI21" s="29">
        <f>'24.Spieltag'!AK21</f>
        <v>14</v>
      </c>
      <c r="AJ21" s="24">
        <f t="shared" si="14"/>
        <v>444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'24.Spieltag'!B22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'24.Spieltag'!AJ22</f>
        <v>396</v>
      </c>
      <c r="AI22" s="29">
        <f>'24.Spieltag'!AK22</f>
        <v>15</v>
      </c>
      <c r="AJ22" s="24">
        <f t="shared" si="14"/>
        <v>441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'24.Spieltag'!B23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'24.Spieltag'!AJ23</f>
        <v>396</v>
      </c>
      <c r="AI23" s="29">
        <f>'24.Spieltag'!AK23</f>
        <v>15</v>
      </c>
      <c r="AJ23" s="24">
        <f t="shared" si="14"/>
        <v>441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'24.Spieltag'!B24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'24.Spieltag'!AJ24</f>
        <v>393</v>
      </c>
      <c r="AI24" s="29">
        <f>'24.Spieltag'!AK24</f>
        <v>17</v>
      </c>
      <c r="AJ24" s="24">
        <f t="shared" si="14"/>
        <v>438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'24.Spieltag'!B25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'24.Spieltag'!AJ25</f>
        <v>393</v>
      </c>
      <c r="AI25" s="29">
        <f>'24.Spieltag'!AK25</f>
        <v>17</v>
      </c>
      <c r="AJ25" s="24">
        <f t="shared" si="14"/>
        <v>438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'24.Spieltag'!B26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'24.Spieltag'!AJ26</f>
        <v>391</v>
      </c>
      <c r="AI26" s="29">
        <f>'24.Spieltag'!AK26</f>
        <v>19</v>
      </c>
      <c r="AJ26" s="24">
        <f t="shared" si="14"/>
        <v>436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'24.Spieltag'!B27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'24.Spieltag'!AJ27</f>
        <v>389</v>
      </c>
      <c r="AI27" s="29">
        <f>'24.Spieltag'!AK27</f>
        <v>20</v>
      </c>
      <c r="AJ27" s="24">
        <f t="shared" si="14"/>
        <v>434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'24.Spieltag'!B28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'24.Spieltag'!AJ28</f>
        <v>381</v>
      </c>
      <c r="AI28" s="29">
        <f>'24.Spieltag'!AK28</f>
        <v>21</v>
      </c>
      <c r="AJ28" s="24">
        <f t="shared" si="14"/>
        <v>426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'24.Spieltag'!B29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'24.Spieltag'!AJ29</f>
        <v>380</v>
      </c>
      <c r="AI29" s="29">
        <f>'24.Spieltag'!AK29</f>
        <v>22</v>
      </c>
      <c r="AJ29" s="24">
        <f t="shared" si="14"/>
        <v>425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'24.Spieltag'!B30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'24.Spieltag'!AJ30</f>
        <v>371</v>
      </c>
      <c r="AI30" s="29">
        <f>'24.Spieltag'!AK30</f>
        <v>23</v>
      </c>
      <c r="AJ30" s="24">
        <f t="shared" ref="AJ30" si="17">AG30+AH30</f>
        <v>416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'24.Spieltag'!B31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'24.Spieltag'!AJ31</f>
        <v>198</v>
      </c>
      <c r="AI31" s="29">
        <f>'24.Spieltag'!AK31</f>
        <v>24</v>
      </c>
      <c r="AJ31" s="24">
        <f t="shared" ref="AJ31" si="20">AG31+AH31</f>
        <v>243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0" priority="23">
      <formula>($AG8&gt;40)</formula>
    </cfRule>
  </conditionalFormatting>
  <conditionalFormatting sqref="AL6 AG7:AG1048576">
    <cfRule type="top10" dxfId="39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38" priority="104" rank="3"/>
  </conditionalFormatting>
  <conditionalFormatting sqref="C6:AB6 C4:C6 AB2:AB3 I5:I6 Y2:Z3 P2:Q3 O4:O6 R5:R6 J2:K3 M2:N3 L4:L6 S2:T3 V2:W3 U4:U6 X5:X6 D2:E3 G2:H3 F4:F6 AA5:AA6">
    <cfRule type="cellIs" dxfId="37" priority="2" operator="equal">
      <formula>"Schalke 04"</formula>
    </cfRule>
  </conditionalFormatting>
  <conditionalFormatting sqref="C6 L6 O6 I6 AA4 R4 X4 I4">
    <cfRule type="cellIs" dxfId="3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A4" sqref="AA4:AA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'25.Spieltag'!B8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'25.Spieltag'!AJ8</f>
        <v>520</v>
      </c>
      <c r="AI8" s="29">
        <f>'25.Spieltag'!AK8</f>
        <v>1</v>
      </c>
      <c r="AJ8" s="24">
        <f t="shared" ref="AJ8" si="11">AG8+AH8</f>
        <v>565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'25.Spieltag'!B9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'25.Spieltag'!AJ9</f>
        <v>506</v>
      </c>
      <c r="AI9" s="29">
        <f>'25.Spieltag'!AK9</f>
        <v>2</v>
      </c>
      <c r="AJ9" s="24">
        <f t="shared" ref="AJ9:AJ29" si="14">AG9+AH9</f>
        <v>551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'25.Spieltag'!B10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'25.Spieltag'!AJ10</f>
        <v>503</v>
      </c>
      <c r="AI10" s="29">
        <f>'25.Spieltag'!AK10</f>
        <v>3</v>
      </c>
      <c r="AJ10" s="24">
        <f t="shared" si="14"/>
        <v>548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'25.Spieltag'!B11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'25.Spieltag'!AJ11</f>
        <v>489</v>
      </c>
      <c r="AI11" s="29">
        <f>'25.Spieltag'!AK11</f>
        <v>4</v>
      </c>
      <c r="AJ11" s="24">
        <f t="shared" si="14"/>
        <v>534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'25.Spieltag'!B12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'25.Spieltag'!AJ12</f>
        <v>481</v>
      </c>
      <c r="AI12" s="29">
        <f>'25.Spieltag'!AK12</f>
        <v>5</v>
      </c>
      <c r="AJ12" s="24">
        <f t="shared" si="14"/>
        <v>526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'25.Spieltag'!B13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'25.Spieltag'!AJ13</f>
        <v>481</v>
      </c>
      <c r="AI13" s="29">
        <f>'25.Spieltag'!AK13</f>
        <v>5</v>
      </c>
      <c r="AJ13" s="24">
        <f t="shared" si="14"/>
        <v>526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'25.Spieltag'!B14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'25.Spieltag'!AJ14</f>
        <v>479</v>
      </c>
      <c r="AI14" s="29">
        <f>'25.Spieltag'!AK14</f>
        <v>7</v>
      </c>
      <c r="AJ14" s="24">
        <f t="shared" si="14"/>
        <v>524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'25.Spieltag'!B15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'25.Spieltag'!AJ15</f>
        <v>476</v>
      </c>
      <c r="AI15" s="29">
        <f>'25.Spieltag'!AK15</f>
        <v>8</v>
      </c>
      <c r="AJ15" s="24">
        <f t="shared" si="14"/>
        <v>521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'25.Spieltag'!B16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'25.Spieltag'!AJ16</f>
        <v>476</v>
      </c>
      <c r="AI16" s="29">
        <f>'25.Spieltag'!AK16</f>
        <v>8</v>
      </c>
      <c r="AJ16" s="24">
        <f t="shared" si="14"/>
        <v>521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'25.Spieltag'!B17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'25.Spieltag'!AJ17</f>
        <v>460</v>
      </c>
      <c r="AI17" s="29">
        <f>'25.Spieltag'!AK17</f>
        <v>10</v>
      </c>
      <c r="AJ17" s="24">
        <f t="shared" si="14"/>
        <v>505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'25.Spieltag'!B18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'25.Spieltag'!AJ18</f>
        <v>458</v>
      </c>
      <c r="AI18" s="29">
        <f>'25.Spieltag'!AK18</f>
        <v>11</v>
      </c>
      <c r="AJ18" s="24">
        <f t="shared" si="14"/>
        <v>503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'25.Spieltag'!B19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'25.Spieltag'!AJ19</f>
        <v>456</v>
      </c>
      <c r="AI19" s="29">
        <f>'25.Spieltag'!AK19</f>
        <v>12</v>
      </c>
      <c r="AJ19" s="24">
        <f t="shared" si="14"/>
        <v>501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'25.Spieltag'!B20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'25.Spieltag'!AJ20</f>
        <v>455</v>
      </c>
      <c r="AI20" s="29">
        <f>'25.Spieltag'!AK20</f>
        <v>13</v>
      </c>
      <c r="AJ20" s="24">
        <f t="shared" si="14"/>
        <v>500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'25.Spieltag'!B21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'25.Spieltag'!AJ21</f>
        <v>444</v>
      </c>
      <c r="AI21" s="29">
        <f>'25.Spieltag'!AK21</f>
        <v>14</v>
      </c>
      <c r="AJ21" s="24">
        <f t="shared" si="14"/>
        <v>489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'25.Spieltag'!B22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'25.Spieltag'!AJ22</f>
        <v>441</v>
      </c>
      <c r="AI22" s="29">
        <f>'25.Spieltag'!AK22</f>
        <v>15</v>
      </c>
      <c r="AJ22" s="24">
        <f t="shared" si="14"/>
        <v>486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'25.Spieltag'!B23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'25.Spieltag'!AJ23</f>
        <v>441</v>
      </c>
      <c r="AI23" s="29">
        <f>'25.Spieltag'!AK23</f>
        <v>15</v>
      </c>
      <c r="AJ23" s="24">
        <f t="shared" si="14"/>
        <v>486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'25.Spieltag'!B24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'25.Spieltag'!AJ24</f>
        <v>438</v>
      </c>
      <c r="AI24" s="29">
        <f>'25.Spieltag'!AK24</f>
        <v>17</v>
      </c>
      <c r="AJ24" s="24">
        <f t="shared" si="14"/>
        <v>483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'25.Spieltag'!B25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'25.Spieltag'!AJ25</f>
        <v>438</v>
      </c>
      <c r="AI25" s="29">
        <f>'25.Spieltag'!AK25</f>
        <v>17</v>
      </c>
      <c r="AJ25" s="24">
        <f t="shared" si="14"/>
        <v>483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'25.Spieltag'!B26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'25.Spieltag'!AJ26</f>
        <v>436</v>
      </c>
      <c r="AI26" s="29">
        <f>'25.Spieltag'!AK26</f>
        <v>19</v>
      </c>
      <c r="AJ26" s="24">
        <f t="shared" si="14"/>
        <v>481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'25.Spieltag'!B27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'25.Spieltag'!AJ27</f>
        <v>434</v>
      </c>
      <c r="AI27" s="29">
        <f>'25.Spieltag'!AK27</f>
        <v>20</v>
      </c>
      <c r="AJ27" s="24">
        <f t="shared" si="14"/>
        <v>479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'25.Spieltag'!B28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'25.Spieltag'!AJ28</f>
        <v>426</v>
      </c>
      <c r="AI28" s="29">
        <f>'25.Spieltag'!AK28</f>
        <v>21</v>
      </c>
      <c r="AJ28" s="24">
        <f t="shared" si="14"/>
        <v>471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'25.Spieltag'!B29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'25.Spieltag'!AJ29</f>
        <v>425</v>
      </c>
      <c r="AI29" s="29">
        <f>'25.Spieltag'!AK29</f>
        <v>22</v>
      </c>
      <c r="AJ29" s="24">
        <f t="shared" si="14"/>
        <v>470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'25.Spieltag'!B30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'25.Spieltag'!AJ30</f>
        <v>416</v>
      </c>
      <c r="AI30" s="29">
        <f>'25.Spieltag'!AK30</f>
        <v>23</v>
      </c>
      <c r="AJ30" s="24">
        <f t="shared" ref="AJ30" si="17">AG30+AH30</f>
        <v>461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'25.Spieltag'!B31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'25.Spieltag'!AJ31</f>
        <v>243</v>
      </c>
      <c r="AI31" s="29">
        <f>'25.Spieltag'!AK31</f>
        <v>24</v>
      </c>
      <c r="AJ31" s="24">
        <f t="shared" ref="AJ31" si="20">AG31+AH31</f>
        <v>288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4" priority="100" rank="3"/>
  </conditionalFormatting>
  <conditionalFormatting sqref="C6:AB6 AB2:AB3 C4:C6 Y2:Z3 D2:E3 F4:F6 V2:W3 L4:L6 O4:O6 G2:H3 J2:K3 I4:I6 R5:AA6">
    <cfRule type="cellIs" dxfId="33" priority="2" operator="equal">
      <formula>"Schalke 04"</formula>
    </cfRule>
  </conditionalFormatting>
  <conditionalFormatting sqref="R4 AA4 X6 O6 I6 C6 U4 X4">
    <cfRule type="cellIs" dxfId="32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P39"/>
  <sheetViews>
    <sheetView workbookViewId="0">
      <selection activeCell="AA4" sqref="AA4:AA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5" thickBot="1" x14ac:dyDescent="0.25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'26.Spieltag'!B8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'26.Spieltag'!AJ8</f>
        <v>565</v>
      </c>
      <c r="AI8" s="29">
        <f>'26.Spieltag'!AK8</f>
        <v>1</v>
      </c>
      <c r="AJ8" s="24">
        <f t="shared" ref="AJ8" si="11">AG8+AH8</f>
        <v>610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'26.Spieltag'!B9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'26.Spieltag'!AJ9</f>
        <v>551</v>
      </c>
      <c r="AI9" s="29">
        <f>'26.Spieltag'!AK9</f>
        <v>2</v>
      </c>
      <c r="AJ9" s="24">
        <f t="shared" ref="AJ9:AJ29" si="14">AG9+AH9</f>
        <v>596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'26.Spieltag'!B10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'26.Spieltag'!AJ10</f>
        <v>548</v>
      </c>
      <c r="AI10" s="29">
        <f>'26.Spieltag'!AK10</f>
        <v>3</v>
      </c>
      <c r="AJ10" s="24">
        <f t="shared" si="14"/>
        <v>593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'26.Spieltag'!B11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'26.Spieltag'!AJ11</f>
        <v>534</v>
      </c>
      <c r="AI11" s="29">
        <f>'26.Spieltag'!AK11</f>
        <v>4</v>
      </c>
      <c r="AJ11" s="24">
        <f t="shared" si="14"/>
        <v>579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'26.Spieltag'!B12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'26.Spieltag'!AJ12</f>
        <v>526</v>
      </c>
      <c r="AI12" s="29">
        <f>'26.Spieltag'!AK12</f>
        <v>5</v>
      </c>
      <c r="AJ12" s="24">
        <f t="shared" si="14"/>
        <v>571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'26.Spieltag'!B13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'26.Spieltag'!AJ13</f>
        <v>526</v>
      </c>
      <c r="AI13" s="29">
        <f>'26.Spieltag'!AK13</f>
        <v>5</v>
      </c>
      <c r="AJ13" s="24">
        <f t="shared" si="14"/>
        <v>571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'26.Spieltag'!B14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'26.Spieltag'!AJ14</f>
        <v>524</v>
      </c>
      <c r="AI14" s="29">
        <f>'26.Spieltag'!AK14</f>
        <v>7</v>
      </c>
      <c r="AJ14" s="24">
        <f t="shared" si="14"/>
        <v>569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'26.Spieltag'!B15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'26.Spieltag'!AJ15</f>
        <v>521</v>
      </c>
      <c r="AI15" s="29">
        <f>'26.Spieltag'!AK15</f>
        <v>8</v>
      </c>
      <c r="AJ15" s="24">
        <f t="shared" si="14"/>
        <v>566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'26.Spieltag'!B16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'26.Spieltag'!AJ16</f>
        <v>521</v>
      </c>
      <c r="AI16" s="29">
        <f>'26.Spieltag'!AK16</f>
        <v>8</v>
      </c>
      <c r="AJ16" s="24">
        <f t="shared" si="14"/>
        <v>566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'26.Spieltag'!B17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'26.Spieltag'!AJ17</f>
        <v>505</v>
      </c>
      <c r="AI17" s="29">
        <f>'26.Spieltag'!AK17</f>
        <v>10</v>
      </c>
      <c r="AJ17" s="24">
        <f t="shared" si="14"/>
        <v>550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'26.Spieltag'!B18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'26.Spieltag'!AJ18</f>
        <v>503</v>
      </c>
      <c r="AI18" s="29">
        <f>'26.Spieltag'!AK18</f>
        <v>11</v>
      </c>
      <c r="AJ18" s="24">
        <f t="shared" si="14"/>
        <v>548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'26.Spieltag'!B19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'26.Spieltag'!AJ19</f>
        <v>501</v>
      </c>
      <c r="AI19" s="29">
        <f>'26.Spieltag'!AK19</f>
        <v>12</v>
      </c>
      <c r="AJ19" s="24">
        <f t="shared" si="14"/>
        <v>546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'26.Spieltag'!B20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'26.Spieltag'!AJ20</f>
        <v>500</v>
      </c>
      <c r="AI20" s="29">
        <f>'26.Spieltag'!AK20</f>
        <v>13</v>
      </c>
      <c r="AJ20" s="24">
        <f t="shared" si="14"/>
        <v>545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'26.Spieltag'!B21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'26.Spieltag'!AJ21</f>
        <v>489</v>
      </c>
      <c r="AI21" s="29">
        <f>'26.Spieltag'!AK21</f>
        <v>14</v>
      </c>
      <c r="AJ21" s="24">
        <f t="shared" si="14"/>
        <v>534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'26.Spieltag'!B22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'26.Spieltag'!AJ22</f>
        <v>486</v>
      </c>
      <c r="AI22" s="29">
        <f>'26.Spieltag'!AK22</f>
        <v>15</v>
      </c>
      <c r="AJ22" s="24">
        <f t="shared" si="14"/>
        <v>531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'26.Spieltag'!B23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'26.Spieltag'!AJ23</f>
        <v>486</v>
      </c>
      <c r="AI23" s="29">
        <f>'26.Spieltag'!AK23</f>
        <v>15</v>
      </c>
      <c r="AJ23" s="24">
        <f t="shared" si="14"/>
        <v>531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'26.Spieltag'!B24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'26.Spieltag'!AJ24</f>
        <v>483</v>
      </c>
      <c r="AI24" s="29">
        <f>'26.Spieltag'!AK24</f>
        <v>17</v>
      </c>
      <c r="AJ24" s="24">
        <f t="shared" si="14"/>
        <v>528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'26.Spieltag'!B25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'26.Spieltag'!AJ25</f>
        <v>483</v>
      </c>
      <c r="AI25" s="29">
        <f>'26.Spieltag'!AK25</f>
        <v>17</v>
      </c>
      <c r="AJ25" s="24">
        <f t="shared" si="14"/>
        <v>528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'26.Spieltag'!B26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'26.Spieltag'!AJ26</f>
        <v>481</v>
      </c>
      <c r="AI26" s="29">
        <f>'26.Spieltag'!AK26</f>
        <v>19</v>
      </c>
      <c r="AJ26" s="24">
        <f t="shared" si="14"/>
        <v>526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'26.Spieltag'!B27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'26.Spieltag'!AJ27</f>
        <v>479</v>
      </c>
      <c r="AI27" s="29">
        <f>'26.Spieltag'!AK27</f>
        <v>20</v>
      </c>
      <c r="AJ27" s="24">
        <f t="shared" si="14"/>
        <v>524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'26.Spieltag'!B28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'26.Spieltag'!AJ28</f>
        <v>471</v>
      </c>
      <c r="AI28" s="29">
        <f>'26.Spieltag'!AK28</f>
        <v>21</v>
      </c>
      <c r="AJ28" s="24">
        <f t="shared" si="14"/>
        <v>516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'26.Spieltag'!B29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'26.Spieltag'!AJ29</f>
        <v>470</v>
      </c>
      <c r="AI29" s="29">
        <f>'26.Spieltag'!AK29</f>
        <v>22</v>
      </c>
      <c r="AJ29" s="24">
        <f t="shared" si="14"/>
        <v>515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'26.Spieltag'!B30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'26.Spieltag'!AJ30</f>
        <v>461</v>
      </c>
      <c r="AI30" s="29">
        <f>'26.Spieltag'!AK30</f>
        <v>23</v>
      </c>
      <c r="AJ30" s="24">
        <f t="shared" ref="AJ30" si="17">AG30+AH30</f>
        <v>506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'26.Spieltag'!AJ31</f>
        <v>288</v>
      </c>
      <c r="AI31" s="29">
        <f>'26.Spieltag'!AK31</f>
        <v>24</v>
      </c>
      <c r="AJ31" s="24">
        <f t="shared" ref="AJ31" si="20">AG31+AH31</f>
        <v>333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0" priority="99" rank="3"/>
  </conditionalFormatting>
  <conditionalFormatting sqref="C6:AB6 C5:D6 I5:I6 C4 V2:W3 Y2:Z3 O4:O6 D2:E3 G2:H3 F4:F6 R5:X6 J2:K3 M2:N3 L4:L6 AA5:AA6">
    <cfRule type="cellIs" dxfId="29" priority="2" operator="equal">
      <formula>"Schalke 04"</formula>
    </cfRule>
  </conditionalFormatting>
  <conditionalFormatting sqref="I6 U6 F6 O6 C6 X4 I4 AA4 R4 U4">
    <cfRule type="cellIs" dxfId="2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workbookViewId="0">
      <selection activeCell="Y3" sqref="Y3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.75" x14ac:dyDescent="0.2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2" x14ac:dyDescent="0.2">
      <c r="B3" s="16"/>
      <c r="M3" s="71"/>
      <c r="N3" s="71"/>
      <c r="P3" s="71"/>
      <c r="AC3" s="71"/>
      <c r="AD3" s="70"/>
      <c r="AE3" s="71"/>
      <c r="AF3" s="71"/>
    </row>
    <row r="4" spans="1:42" ht="16.5" thickBot="1" x14ac:dyDescent="0.3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5" thickBot="1" x14ac:dyDescent="0.25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'27.Spieltag'!B8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'27.Spieltag'!AJ8</f>
        <v>610</v>
      </c>
      <c r="AI8" s="29">
        <f>'27.Spieltag'!AK8</f>
        <v>1</v>
      </c>
      <c r="AJ8" s="24">
        <f t="shared" ref="AJ8" si="11">AG8+AH8</f>
        <v>655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'27.Spieltag'!B9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'27.Spieltag'!AJ9</f>
        <v>596</v>
      </c>
      <c r="AI9" s="29">
        <f>'27.Spieltag'!AK9</f>
        <v>2</v>
      </c>
      <c r="AJ9" s="24">
        <f t="shared" ref="AJ9:AJ29" si="14">AG9+AH9</f>
        <v>641</v>
      </c>
      <c r="AK9" s="25">
        <f t="shared" ref="AK9:AK30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'27.Spieltag'!B10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'27.Spieltag'!AJ10</f>
        <v>593</v>
      </c>
      <c r="AI10" s="29">
        <f>'27.Spieltag'!AK10</f>
        <v>3</v>
      </c>
      <c r="AJ10" s="24">
        <f t="shared" si="14"/>
        <v>638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'27.Spieltag'!B11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'27.Spieltag'!AJ11</f>
        <v>579</v>
      </c>
      <c r="AI11" s="29">
        <f>'27.Spieltag'!AK11</f>
        <v>4</v>
      </c>
      <c r="AJ11" s="24">
        <f t="shared" si="14"/>
        <v>624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'27.Spieltag'!B12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'27.Spieltag'!AJ12</f>
        <v>571</v>
      </c>
      <c r="AI12" s="29">
        <f>'27.Spieltag'!AK12</f>
        <v>5</v>
      </c>
      <c r="AJ12" s="24">
        <f t="shared" si="14"/>
        <v>616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'27.Spieltag'!B13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'27.Spieltag'!AJ13</f>
        <v>571</v>
      </c>
      <c r="AI13" s="29">
        <f>'27.Spieltag'!AK13</f>
        <v>5</v>
      </c>
      <c r="AJ13" s="24">
        <f t="shared" si="14"/>
        <v>616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'27.Spieltag'!B14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'27.Spieltag'!AJ14</f>
        <v>569</v>
      </c>
      <c r="AI14" s="29">
        <f>'27.Spieltag'!AK14</f>
        <v>7</v>
      </c>
      <c r="AJ14" s="24">
        <f t="shared" si="14"/>
        <v>614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'27.Spieltag'!B15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'27.Spieltag'!AJ15</f>
        <v>566</v>
      </c>
      <c r="AI15" s="29">
        <f>'27.Spieltag'!AK15</f>
        <v>8</v>
      </c>
      <c r="AJ15" s="24">
        <f t="shared" si="14"/>
        <v>611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'27.Spieltag'!B16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'27.Spieltag'!AJ16</f>
        <v>566</v>
      </c>
      <c r="AI16" s="29">
        <f>'27.Spieltag'!AK16</f>
        <v>8</v>
      </c>
      <c r="AJ16" s="24">
        <f t="shared" si="14"/>
        <v>611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'27.Spieltag'!B17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'27.Spieltag'!AJ17</f>
        <v>550</v>
      </c>
      <c r="AI17" s="29">
        <f>'27.Spieltag'!AK17</f>
        <v>10</v>
      </c>
      <c r="AJ17" s="24">
        <f t="shared" si="14"/>
        <v>595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'27.Spieltag'!B18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'27.Spieltag'!AJ18</f>
        <v>548</v>
      </c>
      <c r="AI18" s="29">
        <f>'27.Spieltag'!AK18</f>
        <v>11</v>
      </c>
      <c r="AJ18" s="24">
        <f t="shared" si="14"/>
        <v>593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'27.Spieltag'!B19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'27.Spieltag'!AJ19</f>
        <v>546</v>
      </c>
      <c r="AI19" s="29">
        <f>'27.Spieltag'!AK19</f>
        <v>12</v>
      </c>
      <c r="AJ19" s="24">
        <f t="shared" si="14"/>
        <v>591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'27.Spieltag'!B20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'27.Spieltag'!AJ20</f>
        <v>545</v>
      </c>
      <c r="AI20" s="29">
        <f>'27.Spieltag'!AK20</f>
        <v>13</v>
      </c>
      <c r="AJ20" s="24">
        <f t="shared" si="14"/>
        <v>590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'27.Spieltag'!B21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'27.Spieltag'!AJ21</f>
        <v>534</v>
      </c>
      <c r="AI21" s="29">
        <f>'27.Spieltag'!AK21</f>
        <v>14</v>
      </c>
      <c r="AJ21" s="24">
        <f t="shared" si="14"/>
        <v>579</v>
      </c>
      <c r="AK21" s="25">
        <f t="shared" si="15"/>
        <v>14</v>
      </c>
      <c r="AL21" s="1"/>
    </row>
    <row r="22" spans="1:38" ht="24.95" customHeight="1" thickBot="1" x14ac:dyDescent="0.25">
      <c r="A22" s="29">
        <f>AK22</f>
        <v>15</v>
      </c>
      <c r="B22" s="21" t="str">
        <f>'27.Spieltag'!B22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'27.Spieltag'!AJ22</f>
        <v>531</v>
      </c>
      <c r="AI22" s="29">
        <f>'27.Spieltag'!AK22</f>
        <v>15</v>
      </c>
      <c r="AJ22" s="24">
        <f t="shared" si="14"/>
        <v>576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'27.Spieltag'!B23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'27.Spieltag'!AJ23</f>
        <v>531</v>
      </c>
      <c r="AI23" s="29">
        <f>'27.Spieltag'!AK23</f>
        <v>15</v>
      </c>
      <c r="AJ23" s="24">
        <f t="shared" si="14"/>
        <v>576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'27.Spieltag'!B24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'27.Spieltag'!AJ24</f>
        <v>528</v>
      </c>
      <c r="AI24" s="29">
        <f>'27.Spieltag'!AK24</f>
        <v>17</v>
      </c>
      <c r="AJ24" s="24">
        <f t="shared" si="14"/>
        <v>573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'27.Spieltag'!B25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'27.Spieltag'!AJ25</f>
        <v>528</v>
      </c>
      <c r="AI25" s="29">
        <f>'27.Spieltag'!AK25</f>
        <v>17</v>
      </c>
      <c r="AJ25" s="24">
        <f t="shared" si="14"/>
        <v>573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'27.Spieltag'!B26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'27.Spieltag'!AJ26</f>
        <v>526</v>
      </c>
      <c r="AI26" s="29">
        <f>'27.Spieltag'!AK26</f>
        <v>19</v>
      </c>
      <c r="AJ26" s="24">
        <f t="shared" si="14"/>
        <v>571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'27.Spieltag'!B27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'27.Spieltag'!AJ27</f>
        <v>524</v>
      </c>
      <c r="AI27" s="29">
        <f>'27.Spieltag'!AK27</f>
        <v>20</v>
      </c>
      <c r="AJ27" s="24">
        <f t="shared" si="14"/>
        <v>569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'27.Spieltag'!B28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'27.Spieltag'!AJ28</f>
        <v>516</v>
      </c>
      <c r="AI28" s="29">
        <f>'27.Spieltag'!AK28</f>
        <v>21</v>
      </c>
      <c r="AJ28" s="24">
        <f t="shared" si="14"/>
        <v>561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'27.Spieltag'!B29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'27.Spieltag'!AJ29</f>
        <v>515</v>
      </c>
      <c r="AI29" s="29">
        <f>'27.Spieltag'!AK29</f>
        <v>22</v>
      </c>
      <c r="AJ29" s="24">
        <f t="shared" si="14"/>
        <v>560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'27.Spieltag'!B30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'27.Spieltag'!AJ30</f>
        <v>506</v>
      </c>
      <c r="AI30" s="29">
        <f>'27.Spieltag'!AK30</f>
        <v>23</v>
      </c>
      <c r="AJ30" s="24">
        <f t="shared" ref="AJ30" si="17">AG30+AH30</f>
        <v>551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'27.Spieltag'!B31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'27.Spieltag'!AJ31</f>
        <v>333</v>
      </c>
      <c r="AI31" s="29">
        <f>'27.Spieltag'!AK31</f>
        <v>24</v>
      </c>
      <c r="AJ31" s="24">
        <f t="shared" ref="AJ31" si="20">AG31+AH31</f>
        <v>378</v>
      </c>
      <c r="AK31" s="25">
        <f>RANK(AJ31,$AJ$8:$AJ$31)</f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7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6" priority="98" rank="3"/>
  </conditionalFormatting>
  <conditionalFormatting sqref="C6:AB6 M2:N3 AB2:AB3 Y2:Z3 L5:O6 P2:Q3 S2:T3 R5:R6 J2:K3 I4:I6 U5:U6 G2:H3 F4:F6 X5:X6 D2:E3 C4:C6 AA5:AA6">
    <cfRule type="cellIs" dxfId="25" priority="2" operator="equal">
      <formula>"Schalke 04"</formula>
    </cfRule>
  </conditionalFormatting>
  <conditionalFormatting sqref="AA4 X4 R6 O6 L6 I6 U4 L4 R4 O4">
    <cfRule type="cellIs" dxfId="24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32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J1" s="71"/>
      <c r="AD1" s="70"/>
      <c r="AE1" s="71"/>
      <c r="AF1" s="71"/>
      <c r="AK1" s="32"/>
    </row>
    <row r="2" spans="1:42" ht="12" x14ac:dyDescent="0.2">
      <c r="B2" s="16"/>
      <c r="J2" s="72"/>
      <c r="AD2" s="70"/>
      <c r="AE2" s="72"/>
      <c r="AF2" s="72"/>
    </row>
    <row r="3" spans="1:42" ht="12" x14ac:dyDescent="0.2">
      <c r="B3" s="16"/>
      <c r="J3" s="71"/>
      <c r="AD3" s="70"/>
      <c r="AE3" s="71"/>
      <c r="AF3" s="71"/>
    </row>
    <row r="4" spans="1:42" ht="16.5" thickBot="1" x14ac:dyDescent="0.3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98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2</v>
      </c>
      <c r="Y7" s="79" t="s">
        <v>19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8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5" customHeight="1" thickBot="1" x14ac:dyDescent="0.25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8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5" customHeight="1" thickBot="1" x14ac:dyDescent="0.25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5" customHeight="1" thickBot="1" x14ac:dyDescent="0.25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8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5" customHeight="1" thickBot="1" x14ac:dyDescent="0.25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8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5" customHeight="1" thickBot="1" x14ac:dyDescent="0.25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8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5" customHeight="1" thickBot="1" x14ac:dyDescent="0.25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8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5" customHeight="1" thickBot="1" x14ac:dyDescent="0.25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8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5" customHeight="1" thickBot="1" x14ac:dyDescent="0.25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8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5" customHeight="1" thickBot="1" x14ac:dyDescent="0.25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8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5" customHeight="1" thickBot="1" x14ac:dyDescent="0.25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8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5" customHeight="1" thickBot="1" x14ac:dyDescent="0.25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8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5" customHeight="1" thickBot="1" x14ac:dyDescent="0.25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8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5" customHeight="1" thickBot="1" x14ac:dyDescent="0.25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8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5" customHeight="1" thickBot="1" x14ac:dyDescent="0.25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8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5" customHeight="1" thickBot="1" x14ac:dyDescent="0.25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8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15" customHeight="1" thickBot="1" x14ac:dyDescent="0.25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8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5" customHeight="1" thickBot="1" x14ac:dyDescent="0.25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8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5" customHeight="1" thickBot="1" x14ac:dyDescent="0.25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8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5" customHeight="1" thickBot="1" x14ac:dyDescent="0.25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8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5" customHeight="1" thickBot="1" x14ac:dyDescent="0.25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2.75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customWidth="1"/>
    <col min="6" max="6" width="3.42578125" style="13" customWidth="1"/>
    <col min="7" max="7" width="3.42578125" style="1" customWidth="1"/>
    <col min="8" max="8" width="4.42578125" style="61" customWidth="1"/>
    <col min="9" max="10" width="3.42578125" style="1" customWidth="1"/>
    <col min="11" max="11" width="4.42578125" style="6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11</v>
      </c>
      <c r="F1" s="70" t="s">
        <v>58</v>
      </c>
      <c r="I1" s="70" t="s">
        <v>12</v>
      </c>
      <c r="L1" s="70" t="s">
        <v>74</v>
      </c>
      <c r="O1" s="70" t="s">
        <v>16</v>
      </c>
      <c r="R1" s="70" t="s">
        <v>17</v>
      </c>
      <c r="U1" s="70" t="s">
        <v>71</v>
      </c>
      <c r="X1" s="70" t="s">
        <v>21</v>
      </c>
      <c r="AA1" s="70" t="s">
        <v>73</v>
      </c>
      <c r="AC1" s="71"/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2" x14ac:dyDescent="0.2">
      <c r="B3" s="16"/>
      <c r="C3" s="70" t="s">
        <v>14</v>
      </c>
      <c r="F3" s="70" t="s">
        <v>13</v>
      </c>
      <c r="I3" s="70" t="s">
        <v>68</v>
      </c>
      <c r="L3" s="70" t="s">
        <v>15</v>
      </c>
      <c r="O3" s="70" t="s">
        <v>57</v>
      </c>
      <c r="R3" s="70" t="s">
        <v>72</v>
      </c>
      <c r="U3" s="70" t="s">
        <v>56</v>
      </c>
      <c r="X3" s="70" t="s">
        <v>18</v>
      </c>
      <c r="AA3" s="70" t="s">
        <v>59</v>
      </c>
      <c r="AC3" s="71"/>
      <c r="AD3" s="70"/>
      <c r="AE3" s="71"/>
      <c r="AF3" s="71"/>
    </row>
    <row r="4" spans="1:42" ht="16.5" thickBot="1" x14ac:dyDescent="0.3">
      <c r="A4" s="2" t="s">
        <v>50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'28.Spieltag'!B8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655</v>
      </c>
      <c r="AI8" s="29">
        <f>'28.Spieltag'!AK8</f>
        <v>1</v>
      </c>
      <c r="AJ8" s="24">
        <f t="shared" ref="AJ8" si="11">AG8+AH8</f>
        <v>700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'28.Spieltag'!B9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641</v>
      </c>
      <c r="AI9" s="29">
        <f>'28.Spieltag'!AK9</f>
        <v>2</v>
      </c>
      <c r="AJ9" s="24">
        <f t="shared" ref="AJ9:AJ29" si="14">AG9+AH9</f>
        <v>686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'28.Spieltag'!B10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638</v>
      </c>
      <c r="AI10" s="29">
        <f>'28.Spieltag'!AK10</f>
        <v>3</v>
      </c>
      <c r="AJ10" s="24">
        <f t="shared" si="14"/>
        <v>683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'28.Spieltag'!B11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624</v>
      </c>
      <c r="AI11" s="29">
        <f>'28.Spieltag'!AK11</f>
        <v>4</v>
      </c>
      <c r="AJ11" s="24">
        <f t="shared" si="14"/>
        <v>669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'28.Spieltag'!B12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616</v>
      </c>
      <c r="AI12" s="29">
        <f>'28.Spieltag'!AK12</f>
        <v>5</v>
      </c>
      <c r="AJ12" s="24">
        <f t="shared" si="14"/>
        <v>661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'28.Spieltag'!B13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616</v>
      </c>
      <c r="AI13" s="29">
        <f>'28.Spieltag'!AK13</f>
        <v>5</v>
      </c>
      <c r="AJ13" s="24">
        <f t="shared" si="14"/>
        <v>661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'28.Spieltag'!B14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614</v>
      </c>
      <c r="AI14" s="29">
        <f>'28.Spieltag'!AK14</f>
        <v>7</v>
      </c>
      <c r="AJ14" s="24">
        <f t="shared" si="14"/>
        <v>659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'28.Spieltag'!B15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611</v>
      </c>
      <c r="AI15" s="29">
        <f>'28.Spieltag'!AK15</f>
        <v>8</v>
      </c>
      <c r="AJ15" s="24">
        <f t="shared" si="14"/>
        <v>656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'28.Spieltag'!B16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611</v>
      </c>
      <c r="AI16" s="29">
        <f>'28.Spieltag'!AK16</f>
        <v>8</v>
      </c>
      <c r="AJ16" s="24">
        <f t="shared" si="14"/>
        <v>656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'28.Spieltag'!B17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595</v>
      </c>
      <c r="AI17" s="29">
        <f>'28.Spieltag'!AK17</f>
        <v>10</v>
      </c>
      <c r="AJ17" s="24">
        <f t="shared" si="14"/>
        <v>640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'28.Spieltag'!B18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593</v>
      </c>
      <c r="AI18" s="29">
        <f>'28.Spieltag'!AK18</f>
        <v>11</v>
      </c>
      <c r="AJ18" s="24">
        <f t="shared" si="14"/>
        <v>638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'28.Spieltag'!B19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591</v>
      </c>
      <c r="AI19" s="29">
        <f>'28.Spieltag'!AK19</f>
        <v>12</v>
      </c>
      <c r="AJ19" s="24">
        <f t="shared" si="14"/>
        <v>636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'28.Spieltag'!B20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590</v>
      </c>
      <c r="AI20" s="29">
        <f>'28.Spieltag'!AK20</f>
        <v>13</v>
      </c>
      <c r="AJ20" s="24">
        <f t="shared" si="14"/>
        <v>635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'28.Spieltag'!B21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579</v>
      </c>
      <c r="AI21" s="29">
        <f>'28.Spieltag'!AK21</f>
        <v>14</v>
      </c>
      <c r="AJ21" s="24">
        <f t="shared" si="14"/>
        <v>624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'28.Spieltag'!B22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576</v>
      </c>
      <c r="AI22" s="29">
        <f>'28.Spieltag'!AK22</f>
        <v>15</v>
      </c>
      <c r="AJ22" s="24">
        <f t="shared" si="14"/>
        <v>621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'28.Spieltag'!B23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576</v>
      </c>
      <c r="AI23" s="29">
        <f>'28.Spieltag'!AK23</f>
        <v>15</v>
      </c>
      <c r="AJ23" s="24">
        <f t="shared" si="14"/>
        <v>621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'28.Spieltag'!B24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573</v>
      </c>
      <c r="AI24" s="29">
        <f>'28.Spieltag'!AK24</f>
        <v>17</v>
      </c>
      <c r="AJ24" s="24">
        <f t="shared" si="14"/>
        <v>618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'28.Spieltag'!B25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573</v>
      </c>
      <c r="AI25" s="29">
        <f>'28.Spieltag'!AK25</f>
        <v>17</v>
      </c>
      <c r="AJ25" s="24">
        <f t="shared" si="14"/>
        <v>618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'28.Spieltag'!B26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571</v>
      </c>
      <c r="AI26" s="29">
        <f>'28.Spieltag'!AK26</f>
        <v>19</v>
      </c>
      <c r="AJ26" s="24">
        <f t="shared" si="14"/>
        <v>616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'28.Spieltag'!B27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569</v>
      </c>
      <c r="AI27" s="29">
        <f>'28.Spieltag'!AK27</f>
        <v>20</v>
      </c>
      <c r="AJ27" s="24">
        <f t="shared" si="14"/>
        <v>614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'28.Spieltag'!B28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561</v>
      </c>
      <c r="AI28" s="29">
        <f>'28.Spieltag'!AK28</f>
        <v>21</v>
      </c>
      <c r="AJ28" s="24">
        <f t="shared" si="14"/>
        <v>606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'28.Spieltag'!B29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560</v>
      </c>
      <c r="AI29" s="29">
        <f>'28.Spieltag'!AK29</f>
        <v>22</v>
      </c>
      <c r="AJ29" s="24">
        <f t="shared" si="14"/>
        <v>605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551</v>
      </c>
      <c r="AI30" s="29">
        <f>'28.Spieltag'!AK30</f>
        <v>23</v>
      </c>
      <c r="AJ30" s="24">
        <f t="shared" ref="AJ30" si="17">AG30+AH30</f>
        <v>596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378</v>
      </c>
      <c r="AI31" s="29">
        <f>'28.Spieltag'!AK31</f>
        <v>24</v>
      </c>
      <c r="AJ31" s="24">
        <f t="shared" ref="AJ31" si="20">AG31+AH31</f>
        <v>423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2" priority="97" rank="3"/>
  </conditionalFormatting>
  <conditionalFormatting sqref="C6:AB6 C2:AB3">
    <cfRule type="cellIs" dxfId="21" priority="2" operator="equal">
      <formula>"Schalke 04"</formula>
    </cfRule>
  </conditionalFormatting>
  <conditionalFormatting sqref="C3 F3 I3 C1 F1 I1 L3 R3 U3 X3 AA3 L1 O3 O1 R1 U1 X1 AA1">
    <cfRule type="cellIs" dxfId="20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topLeftCell="A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72</v>
      </c>
      <c r="F1" s="70" t="s">
        <v>13</v>
      </c>
      <c r="I1" s="70" t="s">
        <v>58</v>
      </c>
      <c r="L1" s="70" t="s">
        <v>56</v>
      </c>
      <c r="O1" s="70" t="s">
        <v>14</v>
      </c>
      <c r="R1" s="70" t="s">
        <v>15</v>
      </c>
      <c r="U1" s="70" t="s">
        <v>57</v>
      </c>
      <c r="X1" s="70" t="s">
        <v>59</v>
      </c>
      <c r="AA1" s="70" t="s">
        <v>68</v>
      </c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2" x14ac:dyDescent="0.2">
      <c r="B3" s="16"/>
      <c r="C3" s="70" t="s">
        <v>11</v>
      </c>
      <c r="F3" s="70" t="s">
        <v>12</v>
      </c>
      <c r="I3" s="70" t="s">
        <v>17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5" thickBot="1" x14ac:dyDescent="0.3">
      <c r="A4" s="2" t="s">
        <v>51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'29.Spieltag'!B8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700</v>
      </c>
      <c r="AI8" s="29">
        <f>'29.Spieltag'!AK8</f>
        <v>1</v>
      </c>
      <c r="AJ8" s="24">
        <f t="shared" ref="AJ8" si="11">AG8+AH8</f>
        <v>745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'29.Spieltag'!B9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686</v>
      </c>
      <c r="AI9" s="29">
        <f>'29.Spieltag'!AK9</f>
        <v>2</v>
      </c>
      <c r="AJ9" s="24">
        <f t="shared" ref="AJ9:AJ29" si="14">AG9+AH9</f>
        <v>731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'29.Spieltag'!B10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683</v>
      </c>
      <c r="AI10" s="29">
        <f>'29.Spieltag'!AK10</f>
        <v>3</v>
      </c>
      <c r="AJ10" s="24">
        <f t="shared" si="14"/>
        <v>728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'29.Spieltag'!B11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669</v>
      </c>
      <c r="AI11" s="29">
        <f>'29.Spieltag'!AK11</f>
        <v>4</v>
      </c>
      <c r="AJ11" s="24">
        <f t="shared" si="14"/>
        <v>714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'29.Spieltag'!B12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661</v>
      </c>
      <c r="AI12" s="29">
        <f>'29.Spieltag'!AK12</f>
        <v>5</v>
      </c>
      <c r="AJ12" s="24">
        <f t="shared" si="14"/>
        <v>706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'29.Spieltag'!B13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661</v>
      </c>
      <c r="AI13" s="29">
        <f>'29.Spieltag'!AK13</f>
        <v>5</v>
      </c>
      <c r="AJ13" s="24">
        <f t="shared" si="14"/>
        <v>706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'29.Spieltag'!B14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659</v>
      </c>
      <c r="AI14" s="29">
        <f>'29.Spieltag'!AK14</f>
        <v>7</v>
      </c>
      <c r="AJ14" s="24">
        <f t="shared" si="14"/>
        <v>704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'29.Spieltag'!B15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656</v>
      </c>
      <c r="AI15" s="29">
        <f>'29.Spieltag'!AK15</f>
        <v>8</v>
      </c>
      <c r="AJ15" s="24">
        <f t="shared" si="14"/>
        <v>701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'29.Spieltag'!B16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656</v>
      </c>
      <c r="AI16" s="29">
        <f>'29.Spieltag'!AK16</f>
        <v>8</v>
      </c>
      <c r="AJ16" s="24">
        <f t="shared" si="14"/>
        <v>701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'29.Spieltag'!B17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640</v>
      </c>
      <c r="AI17" s="29">
        <f>'29.Spieltag'!AK17</f>
        <v>10</v>
      </c>
      <c r="AJ17" s="24">
        <f t="shared" si="14"/>
        <v>685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'29.Spieltag'!B18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638</v>
      </c>
      <c r="AI18" s="29">
        <f>'29.Spieltag'!AK18</f>
        <v>11</v>
      </c>
      <c r="AJ18" s="24">
        <f t="shared" si="14"/>
        <v>683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'29.Spieltag'!B19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636</v>
      </c>
      <c r="AI19" s="29">
        <f>'29.Spieltag'!AK19</f>
        <v>12</v>
      </c>
      <c r="AJ19" s="24">
        <f t="shared" si="14"/>
        <v>681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'29.Spieltag'!B20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635</v>
      </c>
      <c r="AI20" s="29">
        <f>'29.Spieltag'!AK20</f>
        <v>13</v>
      </c>
      <c r="AJ20" s="24">
        <f t="shared" si="14"/>
        <v>680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'29.Spieltag'!B21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624</v>
      </c>
      <c r="AI21" s="29">
        <f>'29.Spieltag'!AK21</f>
        <v>14</v>
      </c>
      <c r="AJ21" s="24">
        <f t="shared" si="14"/>
        <v>669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'29.Spieltag'!B22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621</v>
      </c>
      <c r="AI22" s="29">
        <f>'29.Spieltag'!AK22</f>
        <v>15</v>
      </c>
      <c r="AJ22" s="24">
        <f t="shared" si="14"/>
        <v>666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'29.Spieltag'!B23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621</v>
      </c>
      <c r="AI23" s="29">
        <f>'29.Spieltag'!AK23</f>
        <v>15</v>
      </c>
      <c r="AJ23" s="24">
        <f t="shared" si="14"/>
        <v>666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'29.Spieltag'!B24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618</v>
      </c>
      <c r="AI24" s="29">
        <f>'29.Spieltag'!AK24</f>
        <v>17</v>
      </c>
      <c r="AJ24" s="24">
        <f t="shared" si="14"/>
        <v>663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'29.Spieltag'!B25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618</v>
      </c>
      <c r="AI25" s="29">
        <f>'29.Spieltag'!AK25</f>
        <v>17</v>
      </c>
      <c r="AJ25" s="24">
        <f t="shared" si="14"/>
        <v>663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'29.Spieltag'!B26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616</v>
      </c>
      <c r="AI26" s="29">
        <f>'29.Spieltag'!AK26</f>
        <v>19</v>
      </c>
      <c r="AJ26" s="24">
        <f t="shared" si="14"/>
        <v>661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'29.Spieltag'!B27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614</v>
      </c>
      <c r="AI27" s="29">
        <f>'29.Spieltag'!AK27</f>
        <v>20</v>
      </c>
      <c r="AJ27" s="24">
        <f t="shared" si="14"/>
        <v>659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'29.Spieltag'!B28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606</v>
      </c>
      <c r="AI28" s="29">
        <f>'29.Spieltag'!AK28</f>
        <v>21</v>
      </c>
      <c r="AJ28" s="24">
        <f t="shared" si="14"/>
        <v>651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'29.Spieltag'!B29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605</v>
      </c>
      <c r="AI29" s="29">
        <f>'29.Spieltag'!AK29</f>
        <v>22</v>
      </c>
      <c r="AJ29" s="24">
        <f t="shared" si="14"/>
        <v>650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596</v>
      </c>
      <c r="AI30" s="29">
        <f>'29.Spieltag'!AK30</f>
        <v>23</v>
      </c>
      <c r="AJ30" s="24">
        <f t="shared" ref="AJ30" si="17">AG30+AH30</f>
        <v>641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423</v>
      </c>
      <c r="AI31" s="29">
        <f>'29.Spieltag'!AK31</f>
        <v>24</v>
      </c>
      <c r="AJ31" s="24">
        <f t="shared" ref="AJ31" si="20">AG31+AH31</f>
        <v>468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C2:AB3">
    <cfRule type="cellIs" dxfId="17" priority="2" operator="equal">
      <formula>"Schalke 04"</formula>
    </cfRule>
  </conditionalFormatting>
  <conditionalFormatting sqref="C3 C1 F3 I3 L3 O3 R3 U3 X3 AA3 F1 I1 L1 O1 R1 U1 X1 AA1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A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74</v>
      </c>
      <c r="F1" s="70" t="s">
        <v>16</v>
      </c>
      <c r="I1" s="70" t="s">
        <v>11</v>
      </c>
      <c r="L1" s="70" t="s">
        <v>12</v>
      </c>
      <c r="O1" s="70" t="s">
        <v>68</v>
      </c>
      <c r="R1" s="70" t="s">
        <v>71</v>
      </c>
      <c r="U1" s="70" t="s">
        <v>73</v>
      </c>
      <c r="X1" s="70" t="s">
        <v>21</v>
      </c>
      <c r="AA1" s="70" t="s">
        <v>18</v>
      </c>
      <c r="AC1" s="71"/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2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57</v>
      </c>
      <c r="U3" s="70" t="s">
        <v>72</v>
      </c>
      <c r="X3" s="70" t="s">
        <v>56</v>
      </c>
      <c r="Y3" s="71"/>
      <c r="Z3" s="71"/>
      <c r="AA3" s="70" t="s">
        <v>59</v>
      </c>
      <c r="AB3" s="71"/>
      <c r="AC3" s="71"/>
      <c r="AD3" s="70"/>
      <c r="AE3" s="71"/>
      <c r="AF3" s="71"/>
    </row>
    <row r="4" spans="1:42" ht="16.5" thickBot="1" x14ac:dyDescent="0.3">
      <c r="A4" s="2" t="s">
        <v>52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'30.Spieltag'!B8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745</v>
      </c>
      <c r="AI8" s="29">
        <f>'30.Spieltag'!AK8</f>
        <v>1</v>
      </c>
      <c r="AJ8" s="24">
        <f t="shared" ref="AJ8" si="11">AG8+AH8</f>
        <v>790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'30.Spieltag'!B9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731</v>
      </c>
      <c r="AI9" s="29">
        <f>'30.Spieltag'!AK9</f>
        <v>2</v>
      </c>
      <c r="AJ9" s="24">
        <f t="shared" ref="AJ9:AJ29" si="14">AG9+AH9</f>
        <v>776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'30.Spieltag'!B10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728</v>
      </c>
      <c r="AI10" s="29">
        <f>'30.Spieltag'!AK10</f>
        <v>3</v>
      </c>
      <c r="AJ10" s="24">
        <f t="shared" si="14"/>
        <v>773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'30.Spieltag'!B11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714</v>
      </c>
      <c r="AI11" s="29">
        <f>'30.Spieltag'!AK11</f>
        <v>4</v>
      </c>
      <c r="AJ11" s="24">
        <f t="shared" si="14"/>
        <v>759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'30.Spieltag'!B12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706</v>
      </c>
      <c r="AI12" s="29">
        <f>'30.Spieltag'!AK12</f>
        <v>5</v>
      </c>
      <c r="AJ12" s="24">
        <f t="shared" si="14"/>
        <v>751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'30.Spieltag'!B13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706</v>
      </c>
      <c r="AI13" s="29">
        <f>'30.Spieltag'!AK13</f>
        <v>5</v>
      </c>
      <c r="AJ13" s="24">
        <f t="shared" si="14"/>
        <v>751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'30.Spieltag'!B14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704</v>
      </c>
      <c r="AI14" s="29">
        <f>'30.Spieltag'!AK14</f>
        <v>7</v>
      </c>
      <c r="AJ14" s="24">
        <f t="shared" si="14"/>
        <v>749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'30.Spieltag'!B15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701</v>
      </c>
      <c r="AI15" s="29">
        <f>'30.Spieltag'!AK15</f>
        <v>8</v>
      </c>
      <c r="AJ15" s="24">
        <f t="shared" si="14"/>
        <v>746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'30.Spieltag'!B16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701</v>
      </c>
      <c r="AI16" s="29">
        <f>'30.Spieltag'!AK16</f>
        <v>8</v>
      </c>
      <c r="AJ16" s="24">
        <f t="shared" si="14"/>
        <v>746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'30.Spieltag'!B17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685</v>
      </c>
      <c r="AI17" s="29">
        <f>'30.Spieltag'!AK17</f>
        <v>10</v>
      </c>
      <c r="AJ17" s="24">
        <f t="shared" si="14"/>
        <v>730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'30.Spieltag'!B18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683</v>
      </c>
      <c r="AI18" s="29">
        <f>'30.Spieltag'!AK18</f>
        <v>11</v>
      </c>
      <c r="AJ18" s="24">
        <f t="shared" si="14"/>
        <v>728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'30.Spieltag'!B19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681</v>
      </c>
      <c r="AI19" s="29">
        <f>'30.Spieltag'!AK19</f>
        <v>12</v>
      </c>
      <c r="AJ19" s="24">
        <f t="shared" si="14"/>
        <v>726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'30.Spieltag'!B20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680</v>
      </c>
      <c r="AI20" s="29">
        <f>'30.Spieltag'!AK20</f>
        <v>13</v>
      </c>
      <c r="AJ20" s="24">
        <f t="shared" si="14"/>
        <v>725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'30.Spieltag'!B21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669</v>
      </c>
      <c r="AI21" s="29">
        <f>'30.Spieltag'!AK21</f>
        <v>14</v>
      </c>
      <c r="AJ21" s="24">
        <f t="shared" si="14"/>
        <v>714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'30.Spieltag'!B22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666</v>
      </c>
      <c r="AI22" s="29">
        <f>'30.Spieltag'!AK22</f>
        <v>15</v>
      </c>
      <c r="AJ22" s="24">
        <f t="shared" si="14"/>
        <v>711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'30.Spieltag'!B23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666</v>
      </c>
      <c r="AI23" s="29">
        <f>'30.Spieltag'!AK23</f>
        <v>15</v>
      </c>
      <c r="AJ23" s="24">
        <f t="shared" si="14"/>
        <v>711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'30.Spieltag'!B24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663</v>
      </c>
      <c r="AI24" s="29">
        <f>'30.Spieltag'!AK24</f>
        <v>17</v>
      </c>
      <c r="AJ24" s="24">
        <f t="shared" si="14"/>
        <v>708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'30.Spieltag'!B25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663</v>
      </c>
      <c r="AI25" s="29">
        <f>'30.Spieltag'!AK25</f>
        <v>17</v>
      </c>
      <c r="AJ25" s="24">
        <f t="shared" si="14"/>
        <v>708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'30.Spieltag'!B26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661</v>
      </c>
      <c r="AI26" s="29">
        <f>'30.Spieltag'!AK26</f>
        <v>19</v>
      </c>
      <c r="AJ26" s="24">
        <f t="shared" si="14"/>
        <v>706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'30.Spieltag'!B27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659</v>
      </c>
      <c r="AI27" s="29">
        <f>'30.Spieltag'!AK27</f>
        <v>20</v>
      </c>
      <c r="AJ27" s="24">
        <f t="shared" si="14"/>
        <v>704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'30.Spieltag'!B28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651</v>
      </c>
      <c r="AI28" s="29">
        <f>'30.Spieltag'!AK28</f>
        <v>21</v>
      </c>
      <c r="AJ28" s="24">
        <f t="shared" si="14"/>
        <v>696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'30.Spieltag'!B29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650</v>
      </c>
      <c r="AI29" s="29">
        <f>'30.Spieltag'!AK29</f>
        <v>22</v>
      </c>
      <c r="AJ29" s="24">
        <f t="shared" si="14"/>
        <v>695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641</v>
      </c>
      <c r="AI30" s="29">
        <f>'30.Spieltag'!AK30</f>
        <v>23</v>
      </c>
      <c r="AJ30" s="24">
        <f t="shared" ref="AJ30" si="17">AG30+AH30</f>
        <v>686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468</v>
      </c>
      <c r="AI31" s="29">
        <f>'30.Spieltag'!AK31</f>
        <v>24</v>
      </c>
      <c r="AJ31" s="24">
        <f t="shared" ref="AJ31" si="20">AG31+AH31</f>
        <v>513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C6:AB6 C2:AB3">
    <cfRule type="cellIs" dxfId="13" priority="2" operator="equal">
      <formula>"Schalke 04"</formula>
    </cfRule>
  </conditionalFormatting>
  <conditionalFormatting sqref="C3 I3 F3 L3 R3 O3 U3 X3:AB3 F1 C1 I1 L1 O1 R1 U1 X1 AA1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57</v>
      </c>
      <c r="F1" s="70" t="s">
        <v>59</v>
      </c>
      <c r="I1" s="70" t="s">
        <v>14</v>
      </c>
      <c r="L1" s="70" t="s">
        <v>13</v>
      </c>
      <c r="O1" s="70" t="s">
        <v>17</v>
      </c>
      <c r="R1" s="70" t="s">
        <v>58</v>
      </c>
      <c r="U1" s="70" t="s">
        <v>15</v>
      </c>
      <c r="X1" s="70" t="s">
        <v>72</v>
      </c>
      <c r="AA1" s="70" t="s">
        <v>56</v>
      </c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2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5" thickBot="1" x14ac:dyDescent="0.3">
      <c r="A4" s="2" t="s">
        <v>53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'31.Spieltag'!B8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790</v>
      </c>
      <c r="AI8" s="29">
        <f>'31.Spieltag'!AK8</f>
        <v>1</v>
      </c>
      <c r="AJ8" s="24">
        <f t="shared" ref="AJ8" si="11">AG8+AH8</f>
        <v>835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'31.Spieltag'!B9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776</v>
      </c>
      <c r="AI9" s="29">
        <f>'31.Spieltag'!AK9</f>
        <v>2</v>
      </c>
      <c r="AJ9" s="24">
        <f t="shared" ref="AJ9:AJ29" si="14">AG9+AH9</f>
        <v>821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'31.Spieltag'!B10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773</v>
      </c>
      <c r="AI10" s="29">
        <f>'31.Spieltag'!AK10</f>
        <v>3</v>
      </c>
      <c r="AJ10" s="24">
        <f t="shared" si="14"/>
        <v>818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'31.Spieltag'!B11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759</v>
      </c>
      <c r="AI11" s="29">
        <f>'31.Spieltag'!AK11</f>
        <v>4</v>
      </c>
      <c r="AJ11" s="24">
        <f t="shared" si="14"/>
        <v>804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'31.Spieltag'!B12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751</v>
      </c>
      <c r="AI12" s="29">
        <f>'31.Spieltag'!AK12</f>
        <v>5</v>
      </c>
      <c r="AJ12" s="24">
        <f t="shared" si="14"/>
        <v>796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'31.Spieltag'!B13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751</v>
      </c>
      <c r="AI13" s="29">
        <f>'31.Spieltag'!AK13</f>
        <v>5</v>
      </c>
      <c r="AJ13" s="24">
        <f t="shared" si="14"/>
        <v>796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'31.Spieltag'!B14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749</v>
      </c>
      <c r="AI14" s="29">
        <f>'31.Spieltag'!AK14</f>
        <v>7</v>
      </c>
      <c r="AJ14" s="24">
        <f t="shared" si="14"/>
        <v>794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'31.Spieltag'!B15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746</v>
      </c>
      <c r="AI15" s="29">
        <f>'31.Spieltag'!AK15</f>
        <v>8</v>
      </c>
      <c r="AJ15" s="24">
        <f t="shared" si="14"/>
        <v>791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'31.Spieltag'!B16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746</v>
      </c>
      <c r="AI16" s="29">
        <f>'31.Spieltag'!AK16</f>
        <v>8</v>
      </c>
      <c r="AJ16" s="24">
        <f t="shared" si="14"/>
        <v>791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'31.Spieltag'!B17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730</v>
      </c>
      <c r="AI17" s="29">
        <f>'31.Spieltag'!AK17</f>
        <v>10</v>
      </c>
      <c r="AJ17" s="24">
        <f t="shared" si="14"/>
        <v>775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'31.Spieltag'!B18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728</v>
      </c>
      <c r="AI18" s="29">
        <f>'31.Spieltag'!AK18</f>
        <v>11</v>
      </c>
      <c r="AJ18" s="24">
        <f t="shared" si="14"/>
        <v>773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'31.Spieltag'!B19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726</v>
      </c>
      <c r="AI19" s="29">
        <f>'31.Spieltag'!AK19</f>
        <v>12</v>
      </c>
      <c r="AJ19" s="24">
        <f t="shared" si="14"/>
        <v>771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'31.Spieltag'!B20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725</v>
      </c>
      <c r="AI20" s="29">
        <f>'31.Spieltag'!AK20</f>
        <v>13</v>
      </c>
      <c r="AJ20" s="24">
        <f t="shared" si="14"/>
        <v>770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'31.Spieltag'!B21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714</v>
      </c>
      <c r="AI21" s="29">
        <f>'31.Spieltag'!AK21</f>
        <v>14</v>
      </c>
      <c r="AJ21" s="24">
        <f t="shared" si="14"/>
        <v>759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'31.Spieltag'!B22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711</v>
      </c>
      <c r="AI22" s="29">
        <f>'31.Spieltag'!AK22</f>
        <v>15</v>
      </c>
      <c r="AJ22" s="24">
        <f t="shared" si="14"/>
        <v>756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'31.Spieltag'!B23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711</v>
      </c>
      <c r="AI23" s="29">
        <f>'31.Spieltag'!AK23</f>
        <v>15</v>
      </c>
      <c r="AJ23" s="24">
        <f t="shared" si="14"/>
        <v>756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'31.Spieltag'!B24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708</v>
      </c>
      <c r="AI24" s="29">
        <f>'31.Spieltag'!AK24</f>
        <v>17</v>
      </c>
      <c r="AJ24" s="24">
        <f t="shared" si="14"/>
        <v>753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'31.Spieltag'!B25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708</v>
      </c>
      <c r="AI25" s="29">
        <f>'31.Spieltag'!AK25</f>
        <v>17</v>
      </c>
      <c r="AJ25" s="24">
        <f t="shared" si="14"/>
        <v>753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'31.Spieltag'!B26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706</v>
      </c>
      <c r="AI26" s="29">
        <f>'31.Spieltag'!AK26</f>
        <v>19</v>
      </c>
      <c r="AJ26" s="24">
        <f t="shared" si="14"/>
        <v>751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'31.Spieltag'!B27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704</v>
      </c>
      <c r="AI27" s="29">
        <f>'31.Spieltag'!AK27</f>
        <v>20</v>
      </c>
      <c r="AJ27" s="24">
        <f t="shared" si="14"/>
        <v>749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'31.Spieltag'!B28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696</v>
      </c>
      <c r="AI28" s="29">
        <f>'31.Spieltag'!AK28</f>
        <v>21</v>
      </c>
      <c r="AJ28" s="24">
        <f t="shared" si="14"/>
        <v>741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'31.Spieltag'!B29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695</v>
      </c>
      <c r="AI29" s="29">
        <f>'31.Spieltag'!AK29</f>
        <v>22</v>
      </c>
      <c r="AJ29" s="24">
        <f t="shared" si="14"/>
        <v>740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686</v>
      </c>
      <c r="AI30" s="29">
        <f>'31.Spieltag'!AK30</f>
        <v>23</v>
      </c>
      <c r="AJ30" s="24">
        <f t="shared" ref="AJ30" si="17">AG30+AH30</f>
        <v>731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513</v>
      </c>
      <c r="AI31" s="29">
        <f>'31.Spieltag'!AK31</f>
        <v>24</v>
      </c>
      <c r="AJ31" s="24">
        <f t="shared" ref="AJ31" si="20">AG31+AH31</f>
        <v>558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2:AB3">
    <cfRule type="cellIs" dxfId="9" priority="2" operator="equal">
      <formula>"Schalke 04"</formula>
    </cfRule>
  </conditionalFormatting>
  <conditionalFormatting sqref="C3 C1 F3 L3 I3 O3 R3 U3 AA3 X3 I1 F1 L1 O1 R1 U1 X1 AA1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21</v>
      </c>
      <c r="F1" s="70" t="s">
        <v>12</v>
      </c>
      <c r="I1" s="70" t="s">
        <v>71</v>
      </c>
      <c r="L1" s="70" t="s">
        <v>74</v>
      </c>
      <c r="O1" s="70" t="s">
        <v>59</v>
      </c>
      <c r="R1" s="70" t="s">
        <v>11</v>
      </c>
      <c r="U1" s="70" t="s">
        <v>73</v>
      </c>
      <c r="X1" s="70" t="s">
        <v>18</v>
      </c>
      <c r="AA1" s="70" t="s">
        <v>68</v>
      </c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2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16</v>
      </c>
      <c r="U3" s="70" t="s">
        <v>57</v>
      </c>
      <c r="X3" s="70" t="s">
        <v>72</v>
      </c>
      <c r="AA3" s="70" t="s">
        <v>56</v>
      </c>
      <c r="AD3" s="70"/>
      <c r="AE3" s="71"/>
      <c r="AF3" s="71"/>
    </row>
    <row r="4" spans="1:42" ht="16.5" thickBot="1" x14ac:dyDescent="0.3">
      <c r="A4" s="2" t="s">
        <v>54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'32.Spieltag'!B8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835</v>
      </c>
      <c r="AI8" s="29">
        <f>'32.Spieltag'!AK8</f>
        <v>1</v>
      </c>
      <c r="AJ8" s="24">
        <f t="shared" ref="AJ8" si="11">AG8+AH8</f>
        <v>880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'32.Spieltag'!B9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821</v>
      </c>
      <c r="AI9" s="29">
        <f>'32.Spieltag'!AK9</f>
        <v>2</v>
      </c>
      <c r="AJ9" s="24">
        <f t="shared" ref="AJ9:AJ29" si="14">AG9+AH9</f>
        <v>866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'32.Spieltag'!B10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818</v>
      </c>
      <c r="AI10" s="29">
        <f>'32.Spieltag'!AK10</f>
        <v>3</v>
      </c>
      <c r="AJ10" s="24">
        <f t="shared" si="14"/>
        <v>863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'32.Spieltag'!B11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804</v>
      </c>
      <c r="AI11" s="29">
        <f>'32.Spieltag'!AK11</f>
        <v>4</v>
      </c>
      <c r="AJ11" s="24">
        <f t="shared" si="14"/>
        <v>849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'32.Spieltag'!B12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796</v>
      </c>
      <c r="AI12" s="29">
        <f>'32.Spieltag'!AK12</f>
        <v>5</v>
      </c>
      <c r="AJ12" s="24">
        <f t="shared" si="14"/>
        <v>841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'32.Spieltag'!B13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796</v>
      </c>
      <c r="AI13" s="29">
        <f>'32.Spieltag'!AK13</f>
        <v>5</v>
      </c>
      <c r="AJ13" s="24">
        <f t="shared" si="14"/>
        <v>841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'32.Spieltag'!B14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794</v>
      </c>
      <c r="AI14" s="29">
        <f>'32.Spieltag'!AK14</f>
        <v>7</v>
      </c>
      <c r="AJ14" s="24">
        <f t="shared" si="14"/>
        <v>839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'32.Spieltag'!B15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791</v>
      </c>
      <c r="AI15" s="29">
        <f>'32.Spieltag'!AK15</f>
        <v>8</v>
      </c>
      <c r="AJ15" s="24">
        <f t="shared" si="14"/>
        <v>836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'32.Spieltag'!B16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791</v>
      </c>
      <c r="AI16" s="29">
        <f>'32.Spieltag'!AK16</f>
        <v>8</v>
      </c>
      <c r="AJ16" s="24">
        <f t="shared" si="14"/>
        <v>836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'32.Spieltag'!B17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775</v>
      </c>
      <c r="AI17" s="29">
        <f>'32.Spieltag'!AK17</f>
        <v>10</v>
      </c>
      <c r="AJ17" s="24">
        <f t="shared" si="14"/>
        <v>820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'32.Spieltag'!B18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773</v>
      </c>
      <c r="AI18" s="29">
        <f>'32.Spieltag'!AK18</f>
        <v>11</v>
      </c>
      <c r="AJ18" s="24">
        <f t="shared" si="14"/>
        <v>818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'32.Spieltag'!B19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771</v>
      </c>
      <c r="AI19" s="29">
        <f>'32.Spieltag'!AK19</f>
        <v>12</v>
      </c>
      <c r="AJ19" s="24">
        <f t="shared" si="14"/>
        <v>816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'32.Spieltag'!B20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770</v>
      </c>
      <c r="AI20" s="29">
        <f>'32.Spieltag'!AK20</f>
        <v>13</v>
      </c>
      <c r="AJ20" s="24">
        <f t="shared" si="14"/>
        <v>815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'32.Spieltag'!B21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759</v>
      </c>
      <c r="AI21" s="29">
        <f>'32.Spieltag'!AK21</f>
        <v>14</v>
      </c>
      <c r="AJ21" s="24">
        <f t="shared" si="14"/>
        <v>804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'32.Spieltag'!B22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756</v>
      </c>
      <c r="AI22" s="29">
        <f>'32.Spieltag'!AK22</f>
        <v>15</v>
      </c>
      <c r="AJ22" s="24">
        <f t="shared" si="14"/>
        <v>801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'32.Spieltag'!B23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756</v>
      </c>
      <c r="AI23" s="29">
        <f>'32.Spieltag'!AK23</f>
        <v>15</v>
      </c>
      <c r="AJ23" s="24">
        <f t="shared" si="14"/>
        <v>801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'32.Spieltag'!B24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753</v>
      </c>
      <c r="AI24" s="29">
        <f>'32.Spieltag'!AK24</f>
        <v>17</v>
      </c>
      <c r="AJ24" s="24">
        <f t="shared" si="14"/>
        <v>798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'32.Spieltag'!B25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753</v>
      </c>
      <c r="AI25" s="29">
        <f>'32.Spieltag'!AK25</f>
        <v>17</v>
      </c>
      <c r="AJ25" s="24">
        <f t="shared" si="14"/>
        <v>798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'32.Spieltag'!B26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751</v>
      </c>
      <c r="AI26" s="29">
        <f>'32.Spieltag'!AK26</f>
        <v>19</v>
      </c>
      <c r="AJ26" s="24">
        <f t="shared" si="14"/>
        <v>796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'32.Spieltag'!B27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749</v>
      </c>
      <c r="AI27" s="29">
        <f>'32.Spieltag'!AK27</f>
        <v>20</v>
      </c>
      <c r="AJ27" s="24">
        <f t="shared" si="14"/>
        <v>794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'32.Spieltag'!B28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741</v>
      </c>
      <c r="AI28" s="29">
        <f>'32.Spieltag'!AK28</f>
        <v>21</v>
      </c>
      <c r="AJ28" s="24">
        <f t="shared" si="14"/>
        <v>786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'32.Spieltag'!B29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740</v>
      </c>
      <c r="AI29" s="29">
        <f>'32.Spieltag'!AK29</f>
        <v>22</v>
      </c>
      <c r="AJ29" s="24">
        <f t="shared" si="14"/>
        <v>785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731</v>
      </c>
      <c r="AI30" s="29">
        <f>'32.Spieltag'!AK30</f>
        <v>23</v>
      </c>
      <c r="AJ30" s="24">
        <f t="shared" ref="AJ30" si="17">AG30+AH30</f>
        <v>776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558</v>
      </c>
      <c r="AI31" s="29">
        <f>'32.Spieltag'!AK31</f>
        <v>24</v>
      </c>
      <c r="AJ31" s="24">
        <f t="shared" ref="AJ31" si="20">AG31+AH31</f>
        <v>603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C2:AB3">
    <cfRule type="cellIs" dxfId="5" priority="2" operator="equal">
      <formula>"Schalke 04"</formula>
    </cfRule>
  </conditionalFormatting>
  <conditionalFormatting sqref="C3 F3 I3 L3 O3 R3 U3 X3 AA3 C1 F1 I1 L1 O1 R1 U1 X1 AA1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topLeftCell="A18" workbookViewId="0">
      <selection activeCell="B8" sqref="B8:B31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42578125" style="1" bestFit="1" customWidth="1"/>
    <col min="35" max="35" width="5" style="1" customWidth="1"/>
    <col min="36" max="36" width="5.85546875" style="1" bestFit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C1" s="70" t="s">
        <v>58</v>
      </c>
      <c r="F1" s="70" t="s">
        <v>72</v>
      </c>
      <c r="I1" s="70" t="s">
        <v>16</v>
      </c>
      <c r="L1" s="70" t="s">
        <v>14</v>
      </c>
      <c r="O1" s="70" t="s">
        <v>17</v>
      </c>
      <c r="R1" s="70" t="s">
        <v>13</v>
      </c>
      <c r="S1" s="71"/>
      <c r="T1" s="71"/>
      <c r="U1" s="70" t="s">
        <v>57</v>
      </c>
      <c r="V1" s="71"/>
      <c r="X1" s="70" t="s">
        <v>15</v>
      </c>
      <c r="AA1" s="70" t="s">
        <v>56</v>
      </c>
      <c r="AD1" s="70"/>
      <c r="AE1" s="71"/>
      <c r="AF1" s="71"/>
      <c r="AK1" s="32"/>
    </row>
    <row r="2" spans="1:42" ht="12.75" x14ac:dyDescent="0.2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2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71</v>
      </c>
      <c r="R3" s="70" t="s">
        <v>21</v>
      </c>
      <c r="U3" s="70" t="s">
        <v>74</v>
      </c>
      <c r="X3" s="70" t="s">
        <v>18</v>
      </c>
      <c r="AA3" s="70" t="s">
        <v>59</v>
      </c>
      <c r="AD3" s="70"/>
      <c r="AE3" s="71"/>
      <c r="AF3" s="71"/>
    </row>
    <row r="4" spans="1:42" ht="16.5" thickBot="1" x14ac:dyDescent="0.3">
      <c r="A4" s="2" t="s">
        <v>55</v>
      </c>
      <c r="B4" s="16"/>
      <c r="AC4" s="75"/>
      <c r="AD4" s="69"/>
      <c r="AE4" s="73"/>
      <c r="AF4" s="73"/>
      <c r="AK4" s="45"/>
    </row>
    <row r="5" spans="1:42" ht="13.5" thickBot="1" x14ac:dyDescent="0.25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</v>
      </c>
      <c r="B8" s="21" t="str">
        <f>'33.Spieltag'!B8</f>
        <v>Rainer04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880</v>
      </c>
      <c r="AI8" s="29">
        <f>'33.Spieltag'!AK8</f>
        <v>1</v>
      </c>
      <c r="AJ8" s="24">
        <f t="shared" ref="AJ8" si="11">AG8+AH8</f>
        <v>925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2">AK9</f>
        <v>2</v>
      </c>
      <c r="B9" s="21" t="str">
        <f>'33.Spieltag'!B9</f>
        <v>Lola04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866</v>
      </c>
      <c r="AI9" s="29">
        <f>'33.Spieltag'!AK9</f>
        <v>2</v>
      </c>
      <c r="AJ9" s="24">
        <f t="shared" ref="AJ9:AJ29" si="14">AG9+AH9</f>
        <v>911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2"/>
        <v>3</v>
      </c>
      <c r="B10" s="21" t="str">
        <f>'33.Spieltag'!B10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863</v>
      </c>
      <c r="AI10" s="29">
        <f>'33.Spieltag'!AK10</f>
        <v>3</v>
      </c>
      <c r="AJ10" s="24">
        <f t="shared" si="14"/>
        <v>908</v>
      </c>
      <c r="AK10" s="25">
        <f t="shared" si="15"/>
        <v>3</v>
      </c>
      <c r="AL10" s="1"/>
    </row>
    <row r="11" spans="1:42" ht="24.95" customHeight="1" thickBot="1" x14ac:dyDescent="0.25">
      <c r="A11" s="29">
        <f t="shared" si="12"/>
        <v>4</v>
      </c>
      <c r="B11" s="21" t="str">
        <f>'33.Spieltag'!B11</f>
        <v>norman 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849</v>
      </c>
      <c r="AI11" s="29">
        <f>'33.Spieltag'!AK11</f>
        <v>4</v>
      </c>
      <c r="AJ11" s="24">
        <f t="shared" si="14"/>
        <v>894</v>
      </c>
      <c r="AK11" s="25">
        <f t="shared" si="15"/>
        <v>4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2"/>
        <v>5</v>
      </c>
      <c r="B12" s="21" t="str">
        <f>'33.Spieltag'!B12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841</v>
      </c>
      <c r="AI12" s="29">
        <f>'33.Spieltag'!AK12</f>
        <v>5</v>
      </c>
      <c r="AJ12" s="24">
        <f t="shared" si="14"/>
        <v>886</v>
      </c>
      <c r="AK12" s="25">
        <f t="shared" si="15"/>
        <v>5</v>
      </c>
      <c r="AL12" s="1"/>
      <c r="AP12" s="69"/>
    </row>
    <row r="13" spans="1:42" ht="24.95" customHeight="1" thickBot="1" x14ac:dyDescent="0.25">
      <c r="A13" s="29">
        <f t="shared" si="12"/>
        <v>5</v>
      </c>
      <c r="B13" s="21" t="str">
        <f>'33.Spieltag'!B13</f>
        <v>Schalt04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841</v>
      </c>
      <c r="AI13" s="29">
        <f>'33.Spieltag'!AK13</f>
        <v>5</v>
      </c>
      <c r="AJ13" s="24">
        <f t="shared" si="14"/>
        <v>886</v>
      </c>
      <c r="AK13" s="25">
        <f t="shared" si="15"/>
        <v>5</v>
      </c>
      <c r="AL13" s="1"/>
    </row>
    <row r="14" spans="1:42" ht="24.95" customHeight="1" thickBot="1" x14ac:dyDescent="0.25">
      <c r="A14" s="29">
        <f t="shared" si="12"/>
        <v>7</v>
      </c>
      <c r="B14" s="21" t="str">
        <f>'33.Spieltag'!B14</f>
        <v>SkillFailer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839</v>
      </c>
      <c r="AI14" s="29">
        <f>'33.Spieltag'!AK14</f>
        <v>7</v>
      </c>
      <c r="AJ14" s="24">
        <f t="shared" si="14"/>
        <v>884</v>
      </c>
      <c r="AK14" s="25">
        <f t="shared" si="15"/>
        <v>7</v>
      </c>
      <c r="AL14" s="1"/>
    </row>
    <row r="15" spans="1:42" ht="24.95" customHeight="1" thickBot="1" x14ac:dyDescent="0.25">
      <c r="A15" s="29">
        <f t="shared" si="12"/>
        <v>8</v>
      </c>
      <c r="B15" s="21" t="str">
        <f>'33.Spieltag'!B15</f>
        <v>Franzi04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836</v>
      </c>
      <c r="AI15" s="29">
        <f>'33.Spieltag'!AK15</f>
        <v>8</v>
      </c>
      <c r="AJ15" s="24">
        <f t="shared" si="14"/>
        <v>881</v>
      </c>
      <c r="AK15" s="25">
        <f t="shared" si="15"/>
        <v>8</v>
      </c>
      <c r="AL15" s="1"/>
    </row>
    <row r="16" spans="1:42" ht="24.95" customHeight="1" thickBot="1" x14ac:dyDescent="0.25">
      <c r="A16" s="29">
        <f t="shared" si="12"/>
        <v>8</v>
      </c>
      <c r="B16" s="21" t="str">
        <f>'33.Spieltag'!B16</f>
        <v>Master1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836</v>
      </c>
      <c r="AI16" s="29">
        <f>'33.Spieltag'!AK16</f>
        <v>8</v>
      </c>
      <c r="AJ16" s="24">
        <f t="shared" si="14"/>
        <v>881</v>
      </c>
      <c r="AK16" s="25">
        <f t="shared" si="15"/>
        <v>8</v>
      </c>
      <c r="AL16" s="1"/>
    </row>
    <row r="17" spans="1:38" ht="24.95" customHeight="1" thickBot="1" x14ac:dyDescent="0.25">
      <c r="A17" s="29">
        <f t="shared" si="12"/>
        <v>10</v>
      </c>
      <c r="B17" s="21" t="str">
        <f>'33.Spieltag'!B17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820</v>
      </c>
      <c r="AI17" s="29">
        <f>'33.Spieltag'!AK17</f>
        <v>10</v>
      </c>
      <c r="AJ17" s="24">
        <f t="shared" si="14"/>
        <v>865</v>
      </c>
      <c r="AK17" s="25">
        <f t="shared" si="15"/>
        <v>10</v>
      </c>
      <c r="AL17" s="1"/>
    </row>
    <row r="18" spans="1:38" ht="24.95" customHeight="1" thickBot="1" x14ac:dyDescent="0.25">
      <c r="A18" s="29">
        <f t="shared" si="12"/>
        <v>11</v>
      </c>
      <c r="B18" s="21" t="str">
        <f>'33.Spieltag'!B18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818</v>
      </c>
      <c r="AI18" s="29">
        <f>'33.Spieltag'!AK18</f>
        <v>11</v>
      </c>
      <c r="AJ18" s="24">
        <f t="shared" si="14"/>
        <v>863</v>
      </c>
      <c r="AK18" s="25">
        <f t="shared" si="15"/>
        <v>11</v>
      </c>
      <c r="AL18" s="1"/>
    </row>
    <row r="19" spans="1:38" ht="24.95" customHeight="1" thickBot="1" x14ac:dyDescent="0.25">
      <c r="A19" s="29">
        <f t="shared" si="12"/>
        <v>12</v>
      </c>
      <c r="B19" s="21" t="str">
        <f>'33.Spieltag'!B19</f>
        <v>Skopp04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816</v>
      </c>
      <c r="AI19" s="29">
        <f>'33.Spieltag'!AK19</f>
        <v>12</v>
      </c>
      <c r="AJ19" s="24">
        <f t="shared" si="14"/>
        <v>861</v>
      </c>
      <c r="AK19" s="25">
        <f t="shared" si="15"/>
        <v>12</v>
      </c>
      <c r="AL19" s="1"/>
    </row>
    <row r="20" spans="1:38" ht="24.95" customHeight="1" thickBot="1" x14ac:dyDescent="0.25">
      <c r="A20" s="29">
        <f t="shared" si="12"/>
        <v>13</v>
      </c>
      <c r="B20" s="21" t="str">
        <f>'33.Spieltag'!B20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815</v>
      </c>
      <c r="AI20" s="29">
        <f>'33.Spieltag'!AK20</f>
        <v>13</v>
      </c>
      <c r="AJ20" s="24">
        <f t="shared" si="14"/>
        <v>860</v>
      </c>
      <c r="AK20" s="25">
        <f t="shared" si="15"/>
        <v>13</v>
      </c>
      <c r="AL20" s="1"/>
    </row>
    <row r="21" spans="1:38" ht="24.95" customHeight="1" thickBot="1" x14ac:dyDescent="0.25">
      <c r="A21" s="29">
        <f t="shared" si="12"/>
        <v>14</v>
      </c>
      <c r="B21" s="21" t="str">
        <f>'33.Spieltag'!B21</f>
        <v>Archie04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804</v>
      </c>
      <c r="AI21" s="29">
        <f>'33.Spieltag'!AK21</f>
        <v>14</v>
      </c>
      <c r="AJ21" s="24">
        <f t="shared" si="14"/>
        <v>849</v>
      </c>
      <c r="AK21" s="25">
        <f t="shared" si="15"/>
        <v>14</v>
      </c>
      <c r="AL21" s="1"/>
    </row>
    <row r="22" spans="1:38" ht="24.95" customHeight="1" thickBot="1" x14ac:dyDescent="0.25">
      <c r="A22" s="29">
        <f t="shared" si="12"/>
        <v>15</v>
      </c>
      <c r="B22" s="21" t="str">
        <f>'33.Spieltag'!B22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801</v>
      </c>
      <c r="AI22" s="29">
        <f>'33.Spieltag'!AK22</f>
        <v>15</v>
      </c>
      <c r="AJ22" s="24">
        <f t="shared" si="14"/>
        <v>846</v>
      </c>
      <c r="AK22" s="25">
        <f t="shared" si="15"/>
        <v>15</v>
      </c>
      <c r="AL22" s="1"/>
    </row>
    <row r="23" spans="1:38" ht="24.95" customHeight="1" thickBot="1" x14ac:dyDescent="0.25">
      <c r="A23" s="29">
        <f t="shared" si="12"/>
        <v>15</v>
      </c>
      <c r="B23" s="21" t="str">
        <f>'33.Spieltag'!B23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801</v>
      </c>
      <c r="AI23" s="29">
        <f>'33.Spieltag'!AK23</f>
        <v>15</v>
      </c>
      <c r="AJ23" s="24">
        <f t="shared" si="14"/>
        <v>846</v>
      </c>
      <c r="AK23" s="25">
        <f t="shared" si="15"/>
        <v>15</v>
      </c>
      <c r="AL23" s="1"/>
    </row>
    <row r="24" spans="1:38" ht="24.95" customHeight="1" thickBot="1" x14ac:dyDescent="0.25">
      <c r="A24" s="29">
        <f t="shared" si="12"/>
        <v>17</v>
      </c>
      <c r="B24" s="21" t="str">
        <f>'33.Spieltag'!B24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798</v>
      </c>
      <c r="AI24" s="29">
        <f>'33.Spieltag'!AK24</f>
        <v>17</v>
      </c>
      <c r="AJ24" s="24">
        <f t="shared" si="14"/>
        <v>843</v>
      </c>
      <c r="AK24" s="25">
        <f t="shared" si="15"/>
        <v>17</v>
      </c>
      <c r="AL24" s="1"/>
    </row>
    <row r="25" spans="1:38" ht="24.95" customHeight="1" thickBot="1" x14ac:dyDescent="0.25">
      <c r="A25" s="29">
        <f t="shared" si="12"/>
        <v>17</v>
      </c>
      <c r="B25" s="21" t="str">
        <f>'33.Spieltag'!B25</f>
        <v>Silja04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798</v>
      </c>
      <c r="AI25" s="29">
        <f>'33.Spieltag'!AK25</f>
        <v>17</v>
      </c>
      <c r="AJ25" s="24">
        <f t="shared" si="14"/>
        <v>843</v>
      </c>
      <c r="AK25" s="25">
        <f t="shared" si="15"/>
        <v>17</v>
      </c>
      <c r="AL25" s="1"/>
    </row>
    <row r="26" spans="1:38" ht="24.95" customHeight="1" thickBot="1" x14ac:dyDescent="0.25">
      <c r="A26" s="29">
        <f t="shared" si="12"/>
        <v>19</v>
      </c>
      <c r="B26" s="21" t="str">
        <f>'33.Spieltag'!B26</f>
        <v>Ricardo04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796</v>
      </c>
      <c r="AI26" s="29">
        <f>'33.Spieltag'!AK26</f>
        <v>19</v>
      </c>
      <c r="AJ26" s="24">
        <f t="shared" si="14"/>
        <v>841</v>
      </c>
      <c r="AK26" s="25">
        <f t="shared" si="15"/>
        <v>19</v>
      </c>
      <c r="AL26" s="1"/>
    </row>
    <row r="27" spans="1:38" ht="28.15" customHeight="1" thickBot="1" x14ac:dyDescent="0.25">
      <c r="A27" s="29">
        <f t="shared" si="12"/>
        <v>20</v>
      </c>
      <c r="B27" s="21" t="str">
        <f>'33.Spieltag'!B27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794</v>
      </c>
      <c r="AI27" s="29">
        <f>'33.Spieltag'!AK27</f>
        <v>20</v>
      </c>
      <c r="AJ27" s="24">
        <f t="shared" si="14"/>
        <v>839</v>
      </c>
      <c r="AK27" s="25">
        <f t="shared" si="15"/>
        <v>20</v>
      </c>
      <c r="AL27" s="1"/>
    </row>
    <row r="28" spans="1:38" ht="28.15" customHeight="1" thickBot="1" x14ac:dyDescent="0.25">
      <c r="A28" s="29">
        <f t="shared" si="12"/>
        <v>21</v>
      </c>
      <c r="B28" s="21" t="str">
        <f>'33.Spieltag'!B28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786</v>
      </c>
      <c r="AI28" s="29">
        <f>'33.Spieltag'!AK28</f>
        <v>21</v>
      </c>
      <c r="AJ28" s="24">
        <f t="shared" si="14"/>
        <v>831</v>
      </c>
      <c r="AK28" s="25">
        <f t="shared" si="15"/>
        <v>21</v>
      </c>
      <c r="AL28" s="1"/>
    </row>
    <row r="29" spans="1:38" ht="28.15" customHeight="1" thickBot="1" x14ac:dyDescent="0.25">
      <c r="A29" s="29">
        <f t="shared" si="12"/>
        <v>22</v>
      </c>
      <c r="B29" s="21" t="str">
        <f>'33.Spieltag'!B29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785</v>
      </c>
      <c r="AI29" s="29">
        <f>'33.Spieltag'!AK29</f>
        <v>22</v>
      </c>
      <c r="AJ29" s="24">
        <f t="shared" si="14"/>
        <v>830</v>
      </c>
      <c r="AK29" s="25">
        <f t="shared" si="15"/>
        <v>22</v>
      </c>
      <c r="AL29" s="1"/>
    </row>
    <row r="30" spans="1:38" ht="28.15" customHeight="1" thickBot="1" x14ac:dyDescent="0.25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776</v>
      </c>
      <c r="AI30" s="29">
        <f>'33.Spieltag'!AK30</f>
        <v>23</v>
      </c>
      <c r="AJ30" s="24">
        <f t="shared" ref="AJ30" si="17">AG30+AH30</f>
        <v>821</v>
      </c>
      <c r="AK30" s="25">
        <f t="shared" si="15"/>
        <v>23</v>
      </c>
      <c r="AL30" s="1"/>
    </row>
    <row r="31" spans="1:38" ht="28.15" customHeight="1" thickBot="1" x14ac:dyDescent="0.25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603</v>
      </c>
      <c r="AI31" s="29">
        <f>'33.Spieltag'!AK31</f>
        <v>24</v>
      </c>
      <c r="AJ31" s="24">
        <f t="shared" ref="AJ31" si="20">AG31+AH31</f>
        <v>648</v>
      </c>
      <c r="AK31" s="25">
        <f t="shared" si="15"/>
        <v>24</v>
      </c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2:AB3">
    <cfRule type="cellIs" dxfId="1" priority="2" operator="equal">
      <formula>"Schalke 04"</formula>
    </cfRule>
  </conditionalFormatting>
  <conditionalFormatting sqref="C3 C1 F3 F1 L3 I3 O3 R3 U3 X3 AA3 O1 L1 I1 R1:V1 X1 AA1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19.8554687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" x14ac:dyDescent="0.2">
      <c r="B2" s="16"/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5" thickBot="1" x14ac:dyDescent="0.25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76</v>
      </c>
      <c r="D7" s="79" t="s">
        <v>76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76</v>
      </c>
      <c r="V7" s="79" t="s">
        <v>76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8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5" customHeight="1" thickBot="1" x14ac:dyDescent="0.25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8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8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5" customHeight="1" thickBot="1" x14ac:dyDescent="0.25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8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5" customHeight="1" thickBot="1" x14ac:dyDescent="0.25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8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5" customHeight="1" thickBot="1" x14ac:dyDescent="0.25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8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5" customHeight="1" thickBot="1" x14ac:dyDescent="0.25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8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5" customHeight="1" thickBot="1" x14ac:dyDescent="0.25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8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5" customHeight="1" thickBot="1" x14ac:dyDescent="0.25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5" customHeight="1" thickBot="1" x14ac:dyDescent="0.25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8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5" customHeight="1" thickBot="1" x14ac:dyDescent="0.25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8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5" customHeight="1" thickBot="1" x14ac:dyDescent="0.25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8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5" customHeight="1" thickBot="1" x14ac:dyDescent="0.25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5" customHeight="1" thickBot="1" x14ac:dyDescent="0.25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8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5" customHeight="1" thickBot="1" x14ac:dyDescent="0.25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8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5" customHeight="1" thickBot="1" x14ac:dyDescent="0.25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8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5" customHeight="1" thickBot="1" x14ac:dyDescent="0.25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8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15" customHeight="1" thickBot="1" x14ac:dyDescent="0.25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5" customHeight="1" thickBot="1" x14ac:dyDescent="0.25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8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5" customHeight="1" thickBot="1" x14ac:dyDescent="0.25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5" customHeight="1" thickBot="1" x14ac:dyDescent="0.25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8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5" customHeight="1" thickBot="1" x14ac:dyDescent="0.25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2.75" x14ac:dyDescent="0.2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C1" s="71"/>
      <c r="AD1" s="70"/>
      <c r="AE1" s="71"/>
      <c r="AF1" s="71"/>
      <c r="AK1" s="32"/>
    </row>
    <row r="2" spans="1:42" ht="12" x14ac:dyDescent="0.2">
      <c r="AC2" s="72"/>
      <c r="AD2" s="70"/>
      <c r="AE2" s="72"/>
      <c r="AF2" s="72"/>
    </row>
    <row r="3" spans="1:42" ht="12" x14ac:dyDescent="0.2">
      <c r="B3" s="16"/>
      <c r="AC3" s="71"/>
      <c r="AD3" s="70"/>
      <c r="AE3" s="71"/>
      <c r="AF3" s="71"/>
    </row>
    <row r="4" spans="1:42" ht="16.5" thickBot="1" x14ac:dyDescent="0.3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2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19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8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5" customHeight="1" thickBot="1" x14ac:dyDescent="0.25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8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5" customHeight="1" thickBot="1" x14ac:dyDescent="0.25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5" customHeight="1" thickBot="1" x14ac:dyDescent="0.25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8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5" customHeight="1" thickBot="1" x14ac:dyDescent="0.25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5" customHeight="1" thickBot="1" x14ac:dyDescent="0.25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5" customHeight="1" thickBot="1" x14ac:dyDescent="0.25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5" customHeight="1" thickBot="1" x14ac:dyDescent="0.25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5" customHeight="1" thickBot="1" x14ac:dyDescent="0.25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5" customHeight="1" thickBot="1" x14ac:dyDescent="0.25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8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5" customHeight="1" thickBot="1" x14ac:dyDescent="0.25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5" customHeight="1" thickBot="1" x14ac:dyDescent="0.25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8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5" customHeight="1" thickBot="1" x14ac:dyDescent="0.25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8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5" customHeight="1" thickBot="1" x14ac:dyDescent="0.25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8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5" customHeight="1" thickBot="1" x14ac:dyDescent="0.25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5" customHeight="1" thickBot="1" x14ac:dyDescent="0.25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8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15" customHeight="1" thickBot="1" x14ac:dyDescent="0.25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8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15" customHeight="1" thickBot="1" x14ac:dyDescent="0.25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15" customHeight="1" thickBot="1" x14ac:dyDescent="0.25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8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15" customHeight="1" thickBot="1" x14ac:dyDescent="0.25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15" customHeight="1" thickBot="1" x14ac:dyDescent="0.25">
      <c r="A31" s="29"/>
      <c r="B31" s="21"/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77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2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8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8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8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5" customHeight="1" thickBot="1" x14ac:dyDescent="0.25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8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8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5" customHeight="1" thickBot="1" x14ac:dyDescent="0.25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8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5" customHeight="1" thickBot="1" x14ac:dyDescent="0.25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8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5" customHeight="1" thickBot="1" x14ac:dyDescent="0.25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8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5" customHeight="1" thickBot="1" x14ac:dyDescent="0.25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8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5" customHeight="1" thickBot="1" x14ac:dyDescent="0.25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8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5" customHeight="1" thickBot="1" x14ac:dyDescent="0.25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8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5" customHeight="1" thickBot="1" x14ac:dyDescent="0.25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8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5" customHeight="1" thickBot="1" x14ac:dyDescent="0.25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8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5" customHeight="1" thickBot="1" x14ac:dyDescent="0.25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8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5" customHeight="1" thickBot="1" x14ac:dyDescent="0.25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8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5" customHeight="1" thickBot="1" x14ac:dyDescent="0.25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8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5" customHeight="1" thickBot="1" x14ac:dyDescent="0.25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8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5" customHeight="1" thickBot="1" x14ac:dyDescent="0.25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8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5" customHeight="1" thickBot="1" x14ac:dyDescent="0.25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8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15" customHeight="1" thickBot="1" x14ac:dyDescent="0.25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8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15" customHeight="1" thickBot="1" x14ac:dyDescent="0.25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8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15" customHeight="1" thickBot="1" x14ac:dyDescent="0.25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8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15" customHeight="1" thickBot="1" x14ac:dyDescent="0.25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8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15" customHeight="1" thickBot="1" x14ac:dyDescent="0.25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2.75" x14ac:dyDescent="0.2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76</v>
      </c>
      <c r="T7" s="80" t="s">
        <v>1</v>
      </c>
      <c r="U7" s="79" t="s">
        <v>20</v>
      </c>
      <c r="V7" s="79" t="s">
        <v>76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19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8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8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5" customHeight="1" thickBot="1" x14ac:dyDescent="0.25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8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8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5" customHeight="1" thickBot="1" x14ac:dyDescent="0.25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8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5" customHeight="1" thickBot="1" x14ac:dyDescent="0.25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8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5" customHeight="1" thickBot="1" x14ac:dyDescent="0.25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8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5" customHeight="1" thickBot="1" x14ac:dyDescent="0.25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8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5" customHeight="1" thickBot="1" x14ac:dyDescent="0.25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8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5" customHeight="1" thickBot="1" x14ac:dyDescent="0.25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8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5" customHeight="1" thickBot="1" x14ac:dyDescent="0.25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8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5" customHeight="1" thickBot="1" x14ac:dyDescent="0.25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8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5" customHeight="1" thickBot="1" x14ac:dyDescent="0.25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8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5" customHeight="1" thickBot="1" x14ac:dyDescent="0.25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8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5" customHeight="1" thickBot="1" x14ac:dyDescent="0.25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8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5" customHeight="1" thickBot="1" x14ac:dyDescent="0.25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8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5" customHeight="1" thickBot="1" x14ac:dyDescent="0.25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8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5" customHeight="1" thickBot="1" x14ac:dyDescent="0.25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8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15" customHeight="1" thickBot="1" x14ac:dyDescent="0.25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8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15" customHeight="1" thickBot="1" x14ac:dyDescent="0.25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8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15" customHeight="1" thickBot="1" x14ac:dyDescent="0.25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8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15" customHeight="1" thickBot="1" x14ac:dyDescent="0.25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8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15" customHeight="1" thickBot="1" x14ac:dyDescent="0.25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2.75" x14ac:dyDescent="0.2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77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2</v>
      </c>
      <c r="Y7" s="79" t="s">
        <v>77</v>
      </c>
      <c r="Z7" s="80" t="s">
        <v>1</v>
      </c>
      <c r="AA7" s="79" t="s">
        <v>19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8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8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5" customHeight="1" thickBot="1" x14ac:dyDescent="0.25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8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8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5" customHeight="1" thickBot="1" x14ac:dyDescent="0.25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8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5" customHeight="1" thickBot="1" x14ac:dyDescent="0.25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8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5" customHeight="1" thickBot="1" x14ac:dyDescent="0.25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8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5" customHeight="1" thickBot="1" x14ac:dyDescent="0.25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8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5" customHeight="1" thickBot="1" x14ac:dyDescent="0.25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8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5" customHeight="1" thickBot="1" x14ac:dyDescent="0.25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8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5" customHeight="1" thickBot="1" x14ac:dyDescent="0.25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8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5" customHeight="1" thickBot="1" x14ac:dyDescent="0.25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8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5" customHeight="1" thickBot="1" x14ac:dyDescent="0.25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8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5" customHeight="1" thickBot="1" x14ac:dyDescent="0.25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8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5" customHeight="1" thickBot="1" x14ac:dyDescent="0.25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8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5" customHeight="1" thickBot="1" x14ac:dyDescent="0.25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8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5" customHeight="1" thickBot="1" x14ac:dyDescent="0.25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8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5" customHeight="1" thickBot="1" x14ac:dyDescent="0.25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8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15" customHeight="1" thickBot="1" x14ac:dyDescent="0.25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8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15" customHeight="1" thickBot="1" x14ac:dyDescent="0.25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8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15" customHeight="1" thickBot="1" x14ac:dyDescent="0.25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8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15" customHeight="1" thickBot="1" x14ac:dyDescent="0.25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8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15" customHeight="1" thickBot="1" x14ac:dyDescent="0.25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2.75" x14ac:dyDescent="0.2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2578125" defaultRowHeight="11.25" x14ac:dyDescent="0.2"/>
  <cols>
    <col min="1" max="1" width="5.7109375" style="1" bestFit="1" customWidth="1"/>
    <col min="2" max="2" width="13.140625" style="1" bestFit="1" customWidth="1"/>
    <col min="3" max="4" width="3.42578125" style="1" customWidth="1"/>
    <col min="5" max="5" width="4.42578125" style="61" bestFit="1" customWidth="1"/>
    <col min="6" max="6" width="3.42578125" style="13" customWidth="1"/>
    <col min="7" max="7" width="3.42578125" style="1" customWidth="1"/>
    <col min="8" max="8" width="4.42578125" style="61" bestFit="1" customWidth="1"/>
    <col min="9" max="10" width="3.42578125" style="1" customWidth="1"/>
    <col min="11" max="11" width="4.42578125" style="61" bestFit="1" customWidth="1"/>
    <col min="12" max="13" width="3.42578125" style="1" customWidth="1"/>
    <col min="14" max="14" width="4.42578125" style="61" bestFit="1" customWidth="1"/>
    <col min="15" max="16" width="3.42578125" style="1" customWidth="1"/>
    <col min="17" max="17" width="4.42578125" style="61" bestFit="1" customWidth="1"/>
    <col min="18" max="19" width="3.42578125" style="1" customWidth="1"/>
    <col min="20" max="20" width="4.42578125" style="61" bestFit="1" customWidth="1"/>
    <col min="21" max="22" width="3.42578125" style="1" customWidth="1"/>
    <col min="23" max="23" width="4.42578125" style="61" bestFit="1" customWidth="1"/>
    <col min="24" max="25" width="3.42578125" style="1" customWidth="1"/>
    <col min="26" max="26" width="4.42578125" style="61" bestFit="1" customWidth="1"/>
    <col min="27" max="28" width="3.42578125" style="1" customWidth="1"/>
    <col min="29" max="29" width="4.42578125" style="61" bestFit="1" customWidth="1"/>
    <col min="30" max="31" width="3.42578125" style="1" customWidth="1"/>
    <col min="32" max="32" width="4.42578125" style="1" bestFit="1" customWidth="1"/>
    <col min="33" max="33" width="11.28515625" style="1" customWidth="1"/>
    <col min="34" max="34" width="5.140625" style="1" customWidth="1"/>
    <col min="35" max="36" width="5" style="1" customWidth="1"/>
    <col min="37" max="37" width="4" style="1" customWidth="1"/>
    <col min="38" max="38" width="20.140625" style="3" bestFit="1" customWidth="1"/>
    <col min="39" max="39" width="0.28515625" style="1" customWidth="1"/>
    <col min="40" max="40" width="0" style="1" hidden="1" customWidth="1"/>
    <col min="41" max="41" width="3.28515625" style="1" customWidth="1"/>
    <col min="42" max="16384" width="11.42578125" style="1"/>
  </cols>
  <sheetData>
    <row r="1" spans="1:42" ht="12" x14ac:dyDescent="0.2">
      <c r="AD1" s="70"/>
      <c r="AE1" s="71"/>
      <c r="AF1" s="71"/>
      <c r="AK1" s="32"/>
    </row>
    <row r="2" spans="1:42" ht="12" x14ac:dyDescent="0.2">
      <c r="B2" s="16"/>
      <c r="AD2" s="70"/>
      <c r="AE2" s="72"/>
      <c r="AF2" s="72"/>
    </row>
    <row r="3" spans="1:42" ht="12" x14ac:dyDescent="0.2">
      <c r="B3" s="16"/>
      <c r="AD3" s="70"/>
      <c r="AE3" s="71"/>
      <c r="AF3" s="71"/>
    </row>
    <row r="4" spans="1:42" ht="16.5" thickBot="1" x14ac:dyDescent="0.3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5" thickBot="1" x14ac:dyDescent="0.25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5" thickBot="1" x14ac:dyDescent="0.3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19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77</v>
      </c>
      <c r="Y7" s="79" t="s">
        <v>77</v>
      </c>
      <c r="Z7" s="80" t="s">
        <v>1</v>
      </c>
      <c r="AA7" s="79" t="s">
        <v>79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5" customHeight="1" thickBot="1" x14ac:dyDescent="0.25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5" customHeight="1" thickBot="1" x14ac:dyDescent="0.25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8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5" customHeight="1" thickBot="1" x14ac:dyDescent="0.25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8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5" customHeight="1" thickBot="1" x14ac:dyDescent="0.25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8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3"/>
      <c r="AM11" s="84"/>
      <c r="AN11" s="84"/>
      <c r="AO11" s="85"/>
    </row>
    <row r="12" spans="1:42" ht="24.95" customHeight="1" thickBot="1" x14ac:dyDescent="0.25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8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5" customHeight="1" thickBot="1" x14ac:dyDescent="0.25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5" customHeight="1" thickBot="1" x14ac:dyDescent="0.25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8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5" customHeight="1" thickBot="1" x14ac:dyDescent="0.25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5" customHeight="1" thickBot="1" x14ac:dyDescent="0.25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8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5" customHeight="1" thickBot="1" x14ac:dyDescent="0.25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8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5" customHeight="1" thickBot="1" x14ac:dyDescent="0.25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5" customHeight="1" thickBot="1" x14ac:dyDescent="0.25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8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5" customHeight="1" thickBot="1" x14ac:dyDescent="0.25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8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5" customHeight="1" thickBot="1" x14ac:dyDescent="0.25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5" customHeight="1" thickBot="1" x14ac:dyDescent="0.25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5" customHeight="1" thickBot="1" x14ac:dyDescent="0.25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8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5" customHeight="1" thickBot="1" x14ac:dyDescent="0.25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5" customHeight="1" thickBot="1" x14ac:dyDescent="0.25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8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5" customHeight="1" thickBot="1" x14ac:dyDescent="0.25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15" customHeight="1" thickBot="1" x14ac:dyDescent="0.25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15" customHeight="1" thickBot="1" x14ac:dyDescent="0.25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15" customHeight="1" thickBot="1" x14ac:dyDescent="0.25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15" customHeight="1" thickBot="1" x14ac:dyDescent="0.25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8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15" customHeight="1" thickBot="1" x14ac:dyDescent="0.25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2.75" x14ac:dyDescent="0.2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Ergebnisse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'22.Spieltag'!Druckbereich</vt:lpstr>
      <vt:lpstr>'24.Spieltag'!Druckbereich</vt:lpstr>
      <vt:lpstr>'26.Spieltag'!Druckbereich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2020-02-18T15:21:25Z</cp:lastPrinted>
  <dcterms:created xsi:type="dcterms:W3CDTF">1998-11-12T06:25:58Z</dcterms:created>
  <dcterms:modified xsi:type="dcterms:W3CDTF">2020-02-18T15:24:34Z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