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 Schain\Schain Dropbox\Franz Schain Transporte GmbH\Schalke\"/>
    </mc:Choice>
  </mc:AlternateContent>
  <xr:revisionPtr revIDLastSave="0" documentId="13_ncr:1_{D8007101-D356-4584-B84A-D709ED813D20}" xr6:coauthVersionLast="45" xr6:coauthVersionMax="45" xr10:uidLastSave="{00000000-0000-0000-0000-000000000000}"/>
  <bookViews>
    <workbookView xWindow="-108" yWindow="-108" windowWidth="23256" windowHeight="12576" tabRatio="512" firstSheet="19" activeTab="25" xr2:uid="{00000000-000D-0000-FFFF-FFFF00000000}"/>
  </bookViews>
  <sheets>
    <sheet name="1.Spieltag" sheetId="1" r:id="rId1"/>
    <sheet name="2.Spieltag " sheetId="38" r:id="rId2"/>
    <sheet name="3.Spieltag" sheetId="19" r:id="rId3"/>
    <sheet name="4.Spieltag" sheetId="9" r:id="rId4"/>
    <sheet name="5.Spieltag" sheetId="8" r:id="rId5"/>
    <sheet name="6.Spieltag" sheetId="33" r:id="rId6"/>
    <sheet name="7.Spieltag" sheetId="32" r:id="rId7"/>
    <sheet name="8.Spieltag" sheetId="31" r:id="rId8"/>
    <sheet name="9.Spieltag" sheetId="30" r:id="rId9"/>
    <sheet name="10.Spieltag" sheetId="29" r:id="rId10"/>
    <sheet name="11.Spieltag" sheetId="28" r:id="rId11"/>
    <sheet name="12.Spieltag" sheetId="26" r:id="rId12"/>
    <sheet name="13.Spieltag" sheetId="25" r:id="rId13"/>
    <sheet name="14.Spieltag" sheetId="24" r:id="rId14"/>
    <sheet name="15.Spieltag" sheetId="23" r:id="rId15"/>
    <sheet name="16.Spieltag" sheetId="22" r:id="rId16"/>
    <sheet name="17.Spieltag" sheetId="21" r:id="rId17"/>
    <sheet name="18.Spieltag" sheetId="20" r:id="rId18"/>
    <sheet name="19.Spieltag" sheetId="10" r:id="rId19"/>
    <sheet name="20.Spieltag" sheetId="18" r:id="rId20"/>
    <sheet name="21.Spieltag" sheetId="7" r:id="rId21"/>
    <sheet name="22.Spieltag" sheetId="15" r:id="rId22"/>
    <sheet name="23.Spieltag" sheetId="14" r:id="rId23"/>
    <sheet name="24.Spieltag" sheetId="13" r:id="rId24"/>
    <sheet name="Ergebnisse" sheetId="35" r:id="rId25"/>
    <sheet name="25.Spieltag" sheetId="12" r:id="rId26"/>
    <sheet name="26.Spieltag" sheetId="11" r:id="rId27"/>
    <sheet name="27.Spieltag" sheetId="6" r:id="rId28"/>
    <sheet name="28.Spieltag" sheetId="2" r:id="rId29"/>
    <sheet name="29.Spieltag" sheetId="3" r:id="rId30"/>
    <sheet name="30.Spieltag" sheetId="4" r:id="rId31"/>
    <sheet name="31.Spieltag" sheetId="5" r:id="rId32"/>
    <sheet name="32.Spieltag" sheetId="27" r:id="rId33"/>
    <sheet name="33.Spieltag" sheetId="16" r:id="rId34"/>
    <sheet name="34.Spieltag" sheetId="34" r:id="rId35"/>
  </sheets>
  <definedNames>
    <definedName name="_xlnm.Print_Area" localSheetId="0">'1.Spieltag'!$A$1:$AK$29</definedName>
    <definedName name="_xlnm.Print_Area" localSheetId="9">'10.Spieltag'!$A$1:$AK$31</definedName>
    <definedName name="_xlnm.Print_Area" localSheetId="10">'11.Spieltag'!$A$4:$AK$31</definedName>
    <definedName name="_xlnm.Print_Area" localSheetId="11">'12.Spieltag'!$A$1:$AK$31</definedName>
    <definedName name="_xlnm.Print_Area" localSheetId="12">'13.Spieltag'!$A$4:$AK$31</definedName>
    <definedName name="_xlnm.Print_Area" localSheetId="14">'15.Spieltag'!$A$1:$AK$31</definedName>
    <definedName name="_xlnm.Print_Area" localSheetId="15">'16.Spieltag'!$A$1:$AK$31</definedName>
    <definedName name="_xlnm.Print_Area" localSheetId="16">'17.Spieltag'!$A$4:$AK$31</definedName>
    <definedName name="_xlnm.Print_Area" localSheetId="17">'18.Spieltag'!$A$1:$AK$31</definedName>
    <definedName name="_xlnm.Print_Area" localSheetId="18">'19.Spieltag'!$A$4:$AK$31</definedName>
    <definedName name="_xlnm.Print_Area" localSheetId="1">'2.Spieltag '!$A$1:$AK$31</definedName>
    <definedName name="_xlnm.Print_Area" localSheetId="19">'20.Spieltag'!$A$4:$AK$31</definedName>
    <definedName name="_xlnm.Print_Area" localSheetId="21">'22.Spieltag'!$A$1:$AK$31</definedName>
    <definedName name="_xlnm.Print_Area" localSheetId="23">'24.Spieltag'!$A$1:$AK$31</definedName>
    <definedName name="_xlnm.Print_Area" localSheetId="26">'26.Spieltag'!$A$1:$AK$31</definedName>
    <definedName name="_xlnm.Print_Area" localSheetId="28">'28.Spieltag'!$A$1:$AK$31</definedName>
    <definedName name="_xlnm.Print_Area" localSheetId="2">'3.Spieltag'!$A$1:$AK$31</definedName>
    <definedName name="_xlnm.Print_Area" localSheetId="3">'4.Spieltag'!$A$1:$AK$31</definedName>
    <definedName name="_xlnm.Print_Area" localSheetId="4">'5.Spieltag'!$A$1:$AK$31</definedName>
    <definedName name="_xlnm.Print_Area" localSheetId="5">'6.Spieltag'!$A$1:$AK$31</definedName>
    <definedName name="_xlnm.Print_Area" localSheetId="6">'7.Spieltag'!$A$4:$AK$30</definedName>
    <definedName name="_xlnm.Print_Area" localSheetId="7">'8.Spieltag'!$A$4:$AK$30</definedName>
    <definedName name="_xlnm.Print_Area" localSheetId="8">'9.Spieltag'!$A$1:$AK$31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9" i="13" l="1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8" i="13"/>
  <c r="T30" i="14" l="1"/>
  <c r="E23" i="14" l="1"/>
  <c r="T23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4" i="14"/>
  <c r="T25" i="14"/>
  <c r="T26" i="14"/>
  <c r="T27" i="14"/>
  <c r="T28" i="14"/>
  <c r="T29" i="14"/>
  <c r="T8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4" i="14"/>
  <c r="E25" i="14"/>
  <c r="E26" i="14"/>
  <c r="E28" i="14"/>
  <c r="E29" i="14"/>
  <c r="E30" i="14"/>
  <c r="Z23" i="14"/>
  <c r="AC23" i="14"/>
  <c r="AC9" i="15" l="1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8" i="15"/>
  <c r="H9" i="7" l="1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8" i="7"/>
  <c r="E9" i="18" l="1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7" i="18"/>
  <c r="E28" i="18"/>
  <c r="E29" i="18"/>
  <c r="E30" i="18"/>
  <c r="E8" i="18"/>
  <c r="T11" i="10" l="1"/>
  <c r="T10" i="10" l="1"/>
  <c r="W29" i="10" l="1"/>
  <c r="Z29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30" i="10"/>
  <c r="W8" i="10"/>
  <c r="W9" i="20" l="1"/>
  <c r="E9" i="20" l="1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8" i="20"/>
  <c r="Q9" i="21" l="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8" i="21"/>
  <c r="Z28" i="21" l="1"/>
  <c r="K30" i="21"/>
  <c r="N30" i="21"/>
  <c r="Z13" i="22" l="1"/>
  <c r="W13" i="22"/>
  <c r="T13" i="22"/>
  <c r="Q13" i="22"/>
  <c r="N13" i="22"/>
  <c r="K13" i="22"/>
  <c r="H13" i="22"/>
  <c r="E13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8" i="22"/>
  <c r="AC9" i="23" l="1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B23" i="23" l="1"/>
  <c r="Z14" i="23"/>
  <c r="W14" i="23"/>
  <c r="AC8" i="23"/>
  <c r="N15" i="24" l="1"/>
  <c r="W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8" i="24"/>
  <c r="Z10" i="25" l="1"/>
  <c r="T13" i="25" l="1"/>
  <c r="E9" i="25" l="1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8" i="25"/>
  <c r="B22" i="26" l="1"/>
  <c r="E22" i="26"/>
  <c r="H22" i="26"/>
  <c r="K19" i="26"/>
  <c r="Q9" i="26" l="1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8" i="26"/>
  <c r="Q9" i="28" l="1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4" i="28"/>
  <c r="Q25" i="28"/>
  <c r="Q26" i="28"/>
  <c r="Q27" i="28"/>
  <c r="Q28" i="28"/>
  <c r="Q29" i="28"/>
  <c r="Q30" i="28"/>
  <c r="Q31" i="28"/>
  <c r="Q8" i="28"/>
  <c r="B31" i="29" l="1"/>
  <c r="B31" i="28" s="1"/>
  <c r="B31" i="26" s="1"/>
  <c r="B31" i="25" s="1"/>
  <c r="B31" i="24" s="1"/>
  <c r="B31" i="23" s="1"/>
  <c r="B31" i="22" s="1"/>
  <c r="B31" i="21" s="1"/>
  <c r="B31" i="20" s="1"/>
  <c r="B31" i="10" s="1"/>
  <c r="B31" i="18" s="1"/>
  <c r="B31" i="7" s="1"/>
  <c r="B31" i="15" s="1"/>
  <c r="B31" i="14" s="1"/>
  <c r="B31" i="13" s="1"/>
  <c r="B31" i="11" s="1"/>
  <c r="B31" i="6" s="1"/>
  <c r="B31" i="2" s="1"/>
  <c r="B31" i="3" s="1"/>
  <c r="B31" i="4" s="1"/>
  <c r="B31" i="5" s="1"/>
  <c r="B31" i="27" s="1"/>
  <c r="B31" i="16" s="1"/>
  <c r="B31" i="34" s="1"/>
  <c r="AH31" i="29" l="1"/>
  <c r="AI31" i="29"/>
  <c r="E31" i="29"/>
  <c r="H31" i="29"/>
  <c r="K31" i="29"/>
  <c r="N31" i="29"/>
  <c r="Q31" i="29"/>
  <c r="T31" i="29"/>
  <c r="W31" i="29"/>
  <c r="Z31" i="29"/>
  <c r="AC31" i="29"/>
  <c r="AC9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8" i="29"/>
  <c r="AG31" i="29" l="1"/>
  <c r="AJ31" i="29" s="1"/>
  <c r="E19" i="30"/>
  <c r="T9" i="30" l="1"/>
  <c r="T10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8" i="30"/>
  <c r="E30" i="30"/>
  <c r="AC9" i="31" l="1"/>
  <c r="AC10" i="31"/>
  <c r="AC11" i="31"/>
  <c r="AC12" i="31"/>
  <c r="AC13" i="31"/>
  <c r="AC14" i="31"/>
  <c r="AC15" i="31"/>
  <c r="AC16" i="31"/>
  <c r="AC17" i="31"/>
  <c r="AC18" i="31"/>
  <c r="AC19" i="31"/>
  <c r="AC20" i="31"/>
  <c r="AC21" i="31"/>
  <c r="AC22" i="31"/>
  <c r="AC23" i="31"/>
  <c r="AC24" i="31"/>
  <c r="AC25" i="31"/>
  <c r="AC26" i="31"/>
  <c r="AC27" i="31"/>
  <c r="AC28" i="31"/>
  <c r="AC29" i="31"/>
  <c r="AC30" i="31"/>
  <c r="AC8" i="31"/>
  <c r="T9" i="32" l="1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8" i="32"/>
  <c r="K9" i="33" l="1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8" i="33"/>
  <c r="G27" i="35" l="1"/>
  <c r="E9" i="8" l="1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8" i="8"/>
  <c r="AC9" i="9" l="1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8" i="9"/>
  <c r="H9" i="19" l="1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8" i="19"/>
  <c r="Q26" i="38" l="1"/>
  <c r="T26" i="38"/>
  <c r="W19" i="38"/>
  <c r="T19" i="38"/>
  <c r="W22" i="38"/>
  <c r="W21" i="38"/>
  <c r="W20" i="38"/>
  <c r="W18" i="38"/>
  <c r="W30" i="38"/>
  <c r="W29" i="38"/>
  <c r="W28" i="38"/>
  <c r="W27" i="38"/>
  <c r="W26" i="38"/>
  <c r="W25" i="38"/>
  <c r="W24" i="38"/>
  <c r="W9" i="38"/>
  <c r="W10" i="38"/>
  <c r="W11" i="38"/>
  <c r="W12" i="38"/>
  <c r="W13" i="38"/>
  <c r="W14" i="38"/>
  <c r="W15" i="38"/>
  <c r="W16" i="38"/>
  <c r="W17" i="38"/>
  <c r="W8" i="38"/>
  <c r="E23" i="38"/>
  <c r="E13" i="1" l="1"/>
  <c r="H13" i="1"/>
  <c r="W21" i="1" l="1"/>
  <c r="W15" i="1"/>
  <c r="W18" i="1"/>
  <c r="W17" i="1"/>
  <c r="W29" i="1"/>
  <c r="W20" i="1"/>
  <c r="W24" i="1"/>
  <c r="W11" i="1"/>
  <c r="W23" i="1"/>
  <c r="W14" i="1"/>
  <c r="W22" i="1"/>
  <c r="W13" i="1"/>
  <c r="W28" i="1"/>
  <c r="W25" i="1"/>
  <c r="W8" i="1"/>
  <c r="W9" i="1"/>
  <c r="W12" i="1"/>
  <c r="W26" i="1"/>
  <c r="W10" i="1"/>
  <c r="W27" i="1"/>
  <c r="W19" i="1"/>
  <c r="W16" i="1"/>
  <c r="W30" i="1"/>
  <c r="W27" i="35" l="1"/>
  <c r="X27" i="35"/>
  <c r="Y27" i="35"/>
  <c r="Z27" i="35"/>
  <c r="AA27" i="35"/>
  <c r="AB27" i="35"/>
  <c r="AC27" i="35"/>
  <c r="AD27" i="35"/>
  <c r="AE27" i="35"/>
  <c r="AF27" i="35"/>
  <c r="AG27" i="35"/>
  <c r="AH27" i="35"/>
  <c r="AI27" i="35"/>
  <c r="AJ27" i="35"/>
  <c r="W28" i="35"/>
  <c r="X28" i="35"/>
  <c r="Y28" i="35"/>
  <c r="Z28" i="35"/>
  <c r="AA28" i="35"/>
  <c r="AB28" i="35"/>
  <c r="AC28" i="35"/>
  <c r="AD28" i="35"/>
  <c r="AE28" i="35"/>
  <c r="AF28" i="35"/>
  <c r="AG28" i="35"/>
  <c r="AH28" i="35"/>
  <c r="AI28" i="35"/>
  <c r="AJ28" i="35"/>
  <c r="W29" i="35"/>
  <c r="X29" i="35"/>
  <c r="Y29" i="35"/>
  <c r="Z29" i="35"/>
  <c r="AA29" i="35"/>
  <c r="AB29" i="35"/>
  <c r="AC29" i="35"/>
  <c r="AD29" i="35"/>
  <c r="AE29" i="35"/>
  <c r="AF29" i="35"/>
  <c r="AG29" i="35"/>
  <c r="AH29" i="35"/>
  <c r="AI29" i="35"/>
  <c r="AJ29" i="35"/>
  <c r="W30" i="35"/>
  <c r="X30" i="35"/>
  <c r="Y30" i="35"/>
  <c r="Z30" i="35"/>
  <c r="AA30" i="35"/>
  <c r="AB30" i="35"/>
  <c r="AC30" i="35"/>
  <c r="AD30" i="35"/>
  <c r="AE30" i="35"/>
  <c r="AF30" i="35"/>
  <c r="AG30" i="35"/>
  <c r="AH30" i="35"/>
  <c r="AI30" i="35"/>
  <c r="AJ30" i="35"/>
  <c r="N27" i="35"/>
  <c r="O27" i="35"/>
  <c r="P27" i="35"/>
  <c r="Q27" i="35"/>
  <c r="R27" i="35"/>
  <c r="S27" i="35"/>
  <c r="T27" i="35"/>
  <c r="U27" i="35"/>
  <c r="V27" i="35"/>
  <c r="N28" i="35"/>
  <c r="O28" i="35"/>
  <c r="P28" i="35"/>
  <c r="Q28" i="35"/>
  <c r="R28" i="35"/>
  <c r="S28" i="35"/>
  <c r="T28" i="35"/>
  <c r="U28" i="35"/>
  <c r="V28" i="35"/>
  <c r="N29" i="35"/>
  <c r="O29" i="35"/>
  <c r="P29" i="35"/>
  <c r="Q29" i="35"/>
  <c r="R29" i="35"/>
  <c r="S29" i="35"/>
  <c r="T29" i="35"/>
  <c r="U29" i="35"/>
  <c r="V29" i="35"/>
  <c r="N30" i="35"/>
  <c r="O30" i="35"/>
  <c r="P30" i="35"/>
  <c r="Q30" i="35"/>
  <c r="R30" i="35"/>
  <c r="S30" i="35"/>
  <c r="T30" i="35"/>
  <c r="U30" i="35"/>
  <c r="V30" i="35"/>
  <c r="E27" i="35"/>
  <c r="F27" i="35"/>
  <c r="H27" i="35"/>
  <c r="I27" i="35"/>
  <c r="J27" i="35"/>
  <c r="K27" i="35"/>
  <c r="L27" i="35"/>
  <c r="M27" i="35"/>
  <c r="E28" i="35"/>
  <c r="F28" i="35"/>
  <c r="G28" i="35"/>
  <c r="H28" i="35"/>
  <c r="I28" i="35"/>
  <c r="J28" i="35"/>
  <c r="K28" i="35"/>
  <c r="L28" i="35"/>
  <c r="M28" i="35"/>
  <c r="E29" i="35"/>
  <c r="F29" i="35"/>
  <c r="G29" i="35"/>
  <c r="H29" i="35"/>
  <c r="I29" i="35"/>
  <c r="J29" i="35"/>
  <c r="K29" i="35"/>
  <c r="L29" i="35"/>
  <c r="M29" i="35"/>
  <c r="E30" i="35"/>
  <c r="F30" i="35"/>
  <c r="G30" i="35"/>
  <c r="H30" i="35"/>
  <c r="I30" i="35"/>
  <c r="J30" i="35"/>
  <c r="K30" i="35"/>
  <c r="L30" i="35"/>
  <c r="M30" i="35"/>
  <c r="D27" i="35"/>
  <c r="D28" i="35"/>
  <c r="D29" i="35"/>
  <c r="D30" i="35"/>
  <c r="C27" i="35"/>
  <c r="C28" i="35"/>
  <c r="C29" i="35"/>
  <c r="C30" i="35"/>
  <c r="AC30" i="30" l="1"/>
  <c r="Z30" i="30"/>
  <c r="W30" i="30"/>
  <c r="Q30" i="30"/>
  <c r="N30" i="30"/>
  <c r="K30" i="30"/>
  <c r="H30" i="30"/>
  <c r="AC29" i="30"/>
  <c r="Z29" i="30"/>
  <c r="W29" i="30"/>
  <c r="Q29" i="30"/>
  <c r="N29" i="30"/>
  <c r="K29" i="30"/>
  <c r="H29" i="30"/>
  <c r="E29" i="30"/>
  <c r="AC28" i="30"/>
  <c r="Z28" i="30"/>
  <c r="W28" i="30"/>
  <c r="Q28" i="30"/>
  <c r="N28" i="30"/>
  <c r="K28" i="30"/>
  <c r="H28" i="30"/>
  <c r="AC27" i="30"/>
  <c r="Z27" i="30"/>
  <c r="W27" i="30"/>
  <c r="Q27" i="30"/>
  <c r="N27" i="30"/>
  <c r="K27" i="30"/>
  <c r="H27" i="30"/>
  <c r="AC26" i="30"/>
  <c r="Z26" i="30"/>
  <c r="W26" i="30"/>
  <c r="Q26" i="30"/>
  <c r="N26" i="30"/>
  <c r="K26" i="30"/>
  <c r="H26" i="30"/>
  <c r="E26" i="30"/>
  <c r="AC25" i="30"/>
  <c r="Z25" i="30"/>
  <c r="W25" i="30"/>
  <c r="Q25" i="30"/>
  <c r="N25" i="30"/>
  <c r="K25" i="30"/>
  <c r="H25" i="30"/>
  <c r="E25" i="30"/>
  <c r="AC24" i="30"/>
  <c r="Z24" i="30"/>
  <c r="W24" i="30"/>
  <c r="Q24" i="30"/>
  <c r="N24" i="30"/>
  <c r="K24" i="30"/>
  <c r="H24" i="30"/>
  <c r="E24" i="30"/>
  <c r="AC23" i="30"/>
  <c r="Z23" i="30"/>
  <c r="W23" i="30"/>
  <c r="Q23" i="30"/>
  <c r="N23" i="30"/>
  <c r="K23" i="30"/>
  <c r="H23" i="30"/>
  <c r="E23" i="30"/>
  <c r="AC22" i="30"/>
  <c r="Z22" i="30"/>
  <c r="W22" i="30"/>
  <c r="Q22" i="30"/>
  <c r="N22" i="30"/>
  <c r="K22" i="30"/>
  <c r="H22" i="30"/>
  <c r="E22" i="30"/>
  <c r="AC21" i="30"/>
  <c r="Z21" i="30"/>
  <c r="W21" i="30"/>
  <c r="Q21" i="30"/>
  <c r="N21" i="30"/>
  <c r="K21" i="30"/>
  <c r="H21" i="30"/>
  <c r="E21" i="30"/>
  <c r="AC20" i="30"/>
  <c r="Z20" i="30"/>
  <c r="W20" i="30"/>
  <c r="Q20" i="30"/>
  <c r="N20" i="30"/>
  <c r="K20" i="30"/>
  <c r="H20" i="30"/>
  <c r="E20" i="30"/>
  <c r="AC19" i="30"/>
  <c r="Z19" i="30"/>
  <c r="W19" i="30"/>
  <c r="Q19" i="30"/>
  <c r="N19" i="30"/>
  <c r="K19" i="30"/>
  <c r="H19" i="30"/>
  <c r="AC18" i="30"/>
  <c r="Z18" i="30"/>
  <c r="W18" i="30"/>
  <c r="Q18" i="30"/>
  <c r="N18" i="30"/>
  <c r="K18" i="30"/>
  <c r="H18" i="30"/>
  <c r="E18" i="30"/>
  <c r="AC17" i="30"/>
  <c r="Z17" i="30"/>
  <c r="W17" i="30"/>
  <c r="Q17" i="30"/>
  <c r="N17" i="30"/>
  <c r="K17" i="30"/>
  <c r="H17" i="30"/>
  <c r="E17" i="30"/>
  <c r="AC16" i="30"/>
  <c r="Z16" i="30"/>
  <c r="W16" i="30"/>
  <c r="Q16" i="30"/>
  <c r="N16" i="30"/>
  <c r="K16" i="30"/>
  <c r="H16" i="30"/>
  <c r="E16" i="30"/>
  <c r="AC15" i="30"/>
  <c r="Z15" i="30"/>
  <c r="W15" i="30"/>
  <c r="Q15" i="30"/>
  <c r="N15" i="30"/>
  <c r="K15" i="30"/>
  <c r="H15" i="30"/>
  <c r="E15" i="30"/>
  <c r="AC14" i="30"/>
  <c r="Z14" i="30"/>
  <c r="W14" i="30"/>
  <c r="Q14" i="30"/>
  <c r="N14" i="30"/>
  <c r="K14" i="30"/>
  <c r="H14" i="30"/>
  <c r="E14" i="30"/>
  <c r="AC13" i="30"/>
  <c r="Z13" i="30"/>
  <c r="W13" i="30"/>
  <c r="Q13" i="30"/>
  <c r="N13" i="30"/>
  <c r="K13" i="30"/>
  <c r="H13" i="30"/>
  <c r="E13" i="30"/>
  <c r="AC12" i="30"/>
  <c r="Z12" i="30"/>
  <c r="W12" i="30"/>
  <c r="Q12" i="30"/>
  <c r="N12" i="30"/>
  <c r="K12" i="30"/>
  <c r="H12" i="30"/>
  <c r="E12" i="30"/>
  <c r="AC11" i="30"/>
  <c r="Z11" i="30"/>
  <c r="W11" i="30"/>
  <c r="Q11" i="30"/>
  <c r="N11" i="30"/>
  <c r="K11" i="30"/>
  <c r="H11" i="30"/>
  <c r="E11" i="30"/>
  <c r="AC10" i="30"/>
  <c r="Z10" i="30"/>
  <c r="W10" i="30"/>
  <c r="Q10" i="30"/>
  <c r="N10" i="30"/>
  <c r="K10" i="30"/>
  <c r="H10" i="30"/>
  <c r="E10" i="30"/>
  <c r="AC9" i="30"/>
  <c r="Z9" i="30"/>
  <c r="W9" i="30"/>
  <c r="Q9" i="30"/>
  <c r="N9" i="30"/>
  <c r="K9" i="30"/>
  <c r="H9" i="30"/>
  <c r="E9" i="30"/>
  <c r="AC8" i="30"/>
  <c r="Z8" i="30"/>
  <c r="W8" i="30"/>
  <c r="Q8" i="30"/>
  <c r="N8" i="30"/>
  <c r="K8" i="30"/>
  <c r="H8" i="30"/>
  <c r="E8" i="30"/>
  <c r="Z30" i="29"/>
  <c r="W30" i="29"/>
  <c r="T30" i="29"/>
  <c r="Q30" i="29"/>
  <c r="N30" i="29"/>
  <c r="K30" i="29"/>
  <c r="H30" i="29"/>
  <c r="E30" i="29"/>
  <c r="Z29" i="29"/>
  <c r="W29" i="29"/>
  <c r="T29" i="29"/>
  <c r="Q29" i="29"/>
  <c r="N29" i="29"/>
  <c r="K29" i="29"/>
  <c r="H29" i="29"/>
  <c r="E29" i="29"/>
  <c r="Z28" i="29"/>
  <c r="W28" i="29"/>
  <c r="T28" i="29"/>
  <c r="Q28" i="29"/>
  <c r="N28" i="29"/>
  <c r="K28" i="29"/>
  <c r="H28" i="29"/>
  <c r="E28" i="29"/>
  <c r="Z27" i="29"/>
  <c r="W27" i="29"/>
  <c r="T27" i="29"/>
  <c r="Q27" i="29"/>
  <c r="N27" i="29"/>
  <c r="K27" i="29"/>
  <c r="H27" i="29"/>
  <c r="E27" i="29"/>
  <c r="Z26" i="29"/>
  <c r="W26" i="29"/>
  <c r="T26" i="29"/>
  <c r="Q26" i="29"/>
  <c r="N26" i="29"/>
  <c r="K26" i="29"/>
  <c r="H26" i="29"/>
  <c r="E26" i="29"/>
  <c r="Z25" i="29"/>
  <c r="W25" i="29"/>
  <c r="T25" i="29"/>
  <c r="Q25" i="29"/>
  <c r="N25" i="29"/>
  <c r="K25" i="29"/>
  <c r="H25" i="29"/>
  <c r="E25" i="29"/>
  <c r="Z24" i="29"/>
  <c r="W24" i="29"/>
  <c r="T24" i="29"/>
  <c r="Q24" i="29"/>
  <c r="N24" i="29"/>
  <c r="K24" i="29"/>
  <c r="H24" i="29"/>
  <c r="E24" i="29"/>
  <c r="Z23" i="29"/>
  <c r="W23" i="29"/>
  <c r="T23" i="29"/>
  <c r="Q23" i="29"/>
  <c r="N23" i="29"/>
  <c r="K23" i="29"/>
  <c r="H23" i="29"/>
  <c r="E23" i="29"/>
  <c r="Z22" i="29"/>
  <c r="W22" i="29"/>
  <c r="T22" i="29"/>
  <c r="Q22" i="29"/>
  <c r="N22" i="29"/>
  <c r="K22" i="29"/>
  <c r="H22" i="29"/>
  <c r="E22" i="29"/>
  <c r="Z21" i="29"/>
  <c r="W21" i="29"/>
  <c r="T21" i="29"/>
  <c r="Q21" i="29"/>
  <c r="N21" i="29"/>
  <c r="K21" i="29"/>
  <c r="H21" i="29"/>
  <c r="E21" i="29"/>
  <c r="Z20" i="29"/>
  <c r="W20" i="29"/>
  <c r="T20" i="29"/>
  <c r="Q20" i="29"/>
  <c r="N20" i="29"/>
  <c r="K20" i="29"/>
  <c r="H20" i="29"/>
  <c r="E20" i="29"/>
  <c r="Z19" i="29"/>
  <c r="W19" i="29"/>
  <c r="T19" i="29"/>
  <c r="Q19" i="29"/>
  <c r="N19" i="29"/>
  <c r="K19" i="29"/>
  <c r="H19" i="29"/>
  <c r="E19" i="29"/>
  <c r="Z18" i="29"/>
  <c r="W18" i="29"/>
  <c r="T18" i="29"/>
  <c r="Q18" i="29"/>
  <c r="N18" i="29"/>
  <c r="K18" i="29"/>
  <c r="H18" i="29"/>
  <c r="E18" i="29"/>
  <c r="Z17" i="29"/>
  <c r="W17" i="29"/>
  <c r="T17" i="29"/>
  <c r="Q17" i="29"/>
  <c r="N17" i="29"/>
  <c r="K17" i="29"/>
  <c r="H17" i="29"/>
  <c r="E17" i="29"/>
  <c r="Z16" i="29"/>
  <c r="W16" i="29"/>
  <c r="T16" i="29"/>
  <c r="Q16" i="29"/>
  <c r="N16" i="29"/>
  <c r="K16" i="29"/>
  <c r="H16" i="29"/>
  <c r="E16" i="29"/>
  <c r="Z15" i="29"/>
  <c r="W15" i="29"/>
  <c r="T15" i="29"/>
  <c r="Q15" i="29"/>
  <c r="N15" i="29"/>
  <c r="K15" i="29"/>
  <c r="H15" i="29"/>
  <c r="E15" i="29"/>
  <c r="Z14" i="29"/>
  <c r="W14" i="29"/>
  <c r="T14" i="29"/>
  <c r="Q14" i="29"/>
  <c r="N14" i="29"/>
  <c r="K14" i="29"/>
  <c r="H14" i="29"/>
  <c r="E14" i="29"/>
  <c r="Z13" i="29"/>
  <c r="W13" i="29"/>
  <c r="T13" i="29"/>
  <c r="Q13" i="29"/>
  <c r="N13" i="29"/>
  <c r="K13" i="29"/>
  <c r="H13" i="29"/>
  <c r="E13" i="29"/>
  <c r="Z12" i="29"/>
  <c r="W12" i="29"/>
  <c r="T12" i="29"/>
  <c r="Q12" i="29"/>
  <c r="N12" i="29"/>
  <c r="K12" i="29"/>
  <c r="H12" i="29"/>
  <c r="E12" i="29"/>
  <c r="Z11" i="29"/>
  <c r="W11" i="29"/>
  <c r="T11" i="29"/>
  <c r="Q11" i="29"/>
  <c r="N11" i="29"/>
  <c r="K11" i="29"/>
  <c r="H11" i="29"/>
  <c r="E11" i="29"/>
  <c r="Z10" i="29"/>
  <c r="W10" i="29"/>
  <c r="T10" i="29"/>
  <c r="Q10" i="29"/>
  <c r="N10" i="29"/>
  <c r="K10" i="29"/>
  <c r="H10" i="29"/>
  <c r="E10" i="29"/>
  <c r="Z9" i="29"/>
  <c r="W9" i="29"/>
  <c r="T9" i="29"/>
  <c r="Q9" i="29"/>
  <c r="N9" i="29"/>
  <c r="H9" i="29"/>
  <c r="E9" i="29"/>
  <c r="Z8" i="29"/>
  <c r="W8" i="29"/>
  <c r="T8" i="29"/>
  <c r="Q8" i="29"/>
  <c r="N8" i="29"/>
  <c r="K8" i="29"/>
  <c r="H8" i="29"/>
  <c r="E8" i="29"/>
  <c r="AC31" i="28"/>
  <c r="Z31" i="28"/>
  <c r="W31" i="28"/>
  <c r="T31" i="28"/>
  <c r="N31" i="28"/>
  <c r="K31" i="28"/>
  <c r="H31" i="28"/>
  <c r="E31" i="28"/>
  <c r="AC30" i="28"/>
  <c r="Z30" i="28"/>
  <c r="W30" i="28"/>
  <c r="T30" i="28"/>
  <c r="N30" i="28"/>
  <c r="K30" i="28"/>
  <c r="H30" i="28"/>
  <c r="E30" i="28"/>
  <c r="AC29" i="28"/>
  <c r="Z29" i="28"/>
  <c r="W29" i="28"/>
  <c r="T29" i="28"/>
  <c r="N29" i="28"/>
  <c r="K29" i="28"/>
  <c r="H29" i="28"/>
  <c r="E29" i="28"/>
  <c r="AC28" i="28"/>
  <c r="Z28" i="28"/>
  <c r="W28" i="28"/>
  <c r="T28" i="28"/>
  <c r="N28" i="28"/>
  <c r="K28" i="28"/>
  <c r="H28" i="28"/>
  <c r="E28" i="28"/>
  <c r="AC27" i="28"/>
  <c r="Z27" i="28"/>
  <c r="W27" i="28"/>
  <c r="T27" i="28"/>
  <c r="N27" i="28"/>
  <c r="K27" i="28"/>
  <c r="H27" i="28"/>
  <c r="AC26" i="28"/>
  <c r="Z26" i="28"/>
  <c r="W26" i="28"/>
  <c r="T26" i="28"/>
  <c r="N26" i="28"/>
  <c r="K26" i="28"/>
  <c r="H26" i="28"/>
  <c r="E26" i="28"/>
  <c r="AC25" i="28"/>
  <c r="Z25" i="28"/>
  <c r="W25" i="28"/>
  <c r="T25" i="28"/>
  <c r="N25" i="28"/>
  <c r="K25" i="28"/>
  <c r="H25" i="28"/>
  <c r="E25" i="28"/>
  <c r="AC24" i="28"/>
  <c r="Z24" i="28"/>
  <c r="W24" i="28"/>
  <c r="T24" i="28"/>
  <c r="N24" i="28"/>
  <c r="K24" i="28"/>
  <c r="H24" i="28"/>
  <c r="E24" i="28"/>
  <c r="AC22" i="28"/>
  <c r="Z22" i="28"/>
  <c r="W22" i="28"/>
  <c r="T22" i="28"/>
  <c r="N22" i="28"/>
  <c r="K22" i="28"/>
  <c r="H22" i="28"/>
  <c r="E22" i="28"/>
  <c r="AC21" i="28"/>
  <c r="Z21" i="28"/>
  <c r="W21" i="28"/>
  <c r="T21" i="28"/>
  <c r="N21" i="28"/>
  <c r="K21" i="28"/>
  <c r="H21" i="28"/>
  <c r="E21" i="28"/>
  <c r="AC20" i="28"/>
  <c r="Z20" i="28"/>
  <c r="W20" i="28"/>
  <c r="T20" i="28"/>
  <c r="N20" i="28"/>
  <c r="K20" i="28"/>
  <c r="H20" i="28"/>
  <c r="E20" i="28"/>
  <c r="AC19" i="28"/>
  <c r="Z19" i="28"/>
  <c r="W19" i="28"/>
  <c r="T19" i="28"/>
  <c r="N19" i="28"/>
  <c r="K19" i="28"/>
  <c r="H19" i="28"/>
  <c r="E19" i="28"/>
  <c r="AC18" i="28"/>
  <c r="Z18" i="28"/>
  <c r="W18" i="28"/>
  <c r="T18" i="28"/>
  <c r="N18" i="28"/>
  <c r="K18" i="28"/>
  <c r="H18" i="28"/>
  <c r="E18" i="28"/>
  <c r="AC17" i="28"/>
  <c r="Z17" i="28"/>
  <c r="W17" i="28"/>
  <c r="T17" i="28"/>
  <c r="N17" i="28"/>
  <c r="K17" i="28"/>
  <c r="H17" i="28"/>
  <c r="E17" i="28"/>
  <c r="AC16" i="28"/>
  <c r="Z16" i="28"/>
  <c r="W16" i="28"/>
  <c r="T16" i="28"/>
  <c r="N16" i="28"/>
  <c r="K16" i="28"/>
  <c r="H16" i="28"/>
  <c r="E16" i="28"/>
  <c r="AC15" i="28"/>
  <c r="Z15" i="28"/>
  <c r="W15" i="28"/>
  <c r="T15" i="28"/>
  <c r="N15" i="28"/>
  <c r="K15" i="28"/>
  <c r="H15" i="28"/>
  <c r="E15" i="28"/>
  <c r="AC14" i="28"/>
  <c r="Z14" i="28"/>
  <c r="W14" i="28"/>
  <c r="T14" i="28"/>
  <c r="N14" i="28"/>
  <c r="K14" i="28"/>
  <c r="H14" i="28"/>
  <c r="E14" i="28"/>
  <c r="AC13" i="28"/>
  <c r="Z13" i="28"/>
  <c r="W13" i="28"/>
  <c r="T13" i="28"/>
  <c r="N13" i="28"/>
  <c r="K13" i="28"/>
  <c r="H13" i="28"/>
  <c r="E13" i="28"/>
  <c r="AC12" i="28"/>
  <c r="Z12" i="28"/>
  <c r="W12" i="28"/>
  <c r="T12" i="28"/>
  <c r="N12" i="28"/>
  <c r="K12" i="28"/>
  <c r="H12" i="28"/>
  <c r="E12" i="28"/>
  <c r="AC11" i="28"/>
  <c r="Z11" i="28"/>
  <c r="W11" i="28"/>
  <c r="T11" i="28"/>
  <c r="N11" i="28"/>
  <c r="K11" i="28"/>
  <c r="H11" i="28"/>
  <c r="E11" i="28"/>
  <c r="AC10" i="28"/>
  <c r="Z10" i="28"/>
  <c r="W10" i="28"/>
  <c r="T10" i="28"/>
  <c r="N10" i="28"/>
  <c r="K10" i="28"/>
  <c r="H10" i="28"/>
  <c r="E10" i="28"/>
  <c r="AC9" i="28"/>
  <c r="Z9" i="28"/>
  <c r="W9" i="28"/>
  <c r="T9" i="28"/>
  <c r="N9" i="28"/>
  <c r="K9" i="28"/>
  <c r="H9" i="28"/>
  <c r="E9" i="28"/>
  <c r="AC8" i="28"/>
  <c r="Z8" i="28"/>
  <c r="W8" i="28"/>
  <c r="T8" i="28"/>
  <c r="N8" i="28"/>
  <c r="K8" i="28"/>
  <c r="H8" i="28"/>
  <c r="E8" i="28"/>
  <c r="AC31" i="26"/>
  <c r="Z31" i="26"/>
  <c r="W31" i="26"/>
  <c r="T31" i="26"/>
  <c r="N31" i="26"/>
  <c r="K31" i="26"/>
  <c r="H31" i="26"/>
  <c r="E31" i="26"/>
  <c r="AC30" i="26"/>
  <c r="Z30" i="26"/>
  <c r="W30" i="26"/>
  <c r="T30" i="26"/>
  <c r="N30" i="26"/>
  <c r="K30" i="26"/>
  <c r="H30" i="26"/>
  <c r="E30" i="26"/>
  <c r="AC29" i="26"/>
  <c r="Z29" i="26"/>
  <c r="W29" i="26"/>
  <c r="T29" i="26"/>
  <c r="N29" i="26"/>
  <c r="K29" i="26"/>
  <c r="H29" i="26"/>
  <c r="E29" i="26"/>
  <c r="AC28" i="26"/>
  <c r="Z28" i="26"/>
  <c r="W28" i="26"/>
  <c r="T28" i="26"/>
  <c r="N28" i="26"/>
  <c r="K28" i="26"/>
  <c r="H28" i="26"/>
  <c r="E28" i="26"/>
  <c r="AC27" i="26"/>
  <c r="Z27" i="26"/>
  <c r="W27" i="26"/>
  <c r="T27" i="26"/>
  <c r="N27" i="26"/>
  <c r="K27" i="26"/>
  <c r="H27" i="26"/>
  <c r="E27" i="26"/>
  <c r="AC26" i="26"/>
  <c r="Z26" i="26"/>
  <c r="W26" i="26"/>
  <c r="T26" i="26"/>
  <c r="N26" i="26"/>
  <c r="K26" i="26"/>
  <c r="H26" i="26"/>
  <c r="E26" i="26"/>
  <c r="AC25" i="26"/>
  <c r="Z25" i="26"/>
  <c r="W25" i="26"/>
  <c r="T25" i="26"/>
  <c r="N25" i="26"/>
  <c r="K25" i="26"/>
  <c r="H25" i="26"/>
  <c r="E25" i="26"/>
  <c r="AC24" i="26"/>
  <c r="Z24" i="26"/>
  <c r="W24" i="26"/>
  <c r="T24" i="26"/>
  <c r="N24" i="26"/>
  <c r="K24" i="26"/>
  <c r="H24" i="26"/>
  <c r="E24" i="26"/>
  <c r="AC23" i="26"/>
  <c r="Z23" i="26"/>
  <c r="W23" i="26"/>
  <c r="T23" i="26"/>
  <c r="N23" i="26"/>
  <c r="K23" i="26"/>
  <c r="H23" i="26"/>
  <c r="E23" i="26"/>
  <c r="AC22" i="26"/>
  <c r="Z22" i="26"/>
  <c r="W22" i="26"/>
  <c r="T22" i="26"/>
  <c r="N22" i="26"/>
  <c r="K22" i="26"/>
  <c r="AC21" i="26"/>
  <c r="Z21" i="26"/>
  <c r="W21" i="26"/>
  <c r="T21" i="26"/>
  <c r="N21" i="26"/>
  <c r="K21" i="26"/>
  <c r="H21" i="26"/>
  <c r="E21" i="26"/>
  <c r="AC20" i="26"/>
  <c r="Z20" i="26"/>
  <c r="W20" i="26"/>
  <c r="T20" i="26"/>
  <c r="N20" i="26"/>
  <c r="K20" i="26"/>
  <c r="H20" i="26"/>
  <c r="E20" i="26"/>
  <c r="AC19" i="26"/>
  <c r="Z19" i="26"/>
  <c r="W19" i="26"/>
  <c r="T19" i="26"/>
  <c r="N19" i="26"/>
  <c r="H19" i="26"/>
  <c r="E19" i="26"/>
  <c r="AC18" i="26"/>
  <c r="Z18" i="26"/>
  <c r="W18" i="26"/>
  <c r="T18" i="26"/>
  <c r="N18" i="26"/>
  <c r="K18" i="26"/>
  <c r="H18" i="26"/>
  <c r="E18" i="26"/>
  <c r="AC17" i="26"/>
  <c r="Z17" i="26"/>
  <c r="W17" i="26"/>
  <c r="T17" i="26"/>
  <c r="N17" i="26"/>
  <c r="K17" i="26"/>
  <c r="H17" i="26"/>
  <c r="E17" i="26"/>
  <c r="AC16" i="26"/>
  <c r="Z16" i="26"/>
  <c r="W16" i="26"/>
  <c r="T16" i="26"/>
  <c r="N16" i="26"/>
  <c r="K16" i="26"/>
  <c r="H16" i="26"/>
  <c r="E16" i="26"/>
  <c r="AC15" i="26"/>
  <c r="Z15" i="26"/>
  <c r="W15" i="26"/>
  <c r="T15" i="26"/>
  <c r="N15" i="26"/>
  <c r="K15" i="26"/>
  <c r="H15" i="26"/>
  <c r="E15" i="26"/>
  <c r="AC14" i="26"/>
  <c r="Z14" i="26"/>
  <c r="W14" i="26"/>
  <c r="T14" i="26"/>
  <c r="N14" i="26"/>
  <c r="K14" i="26"/>
  <c r="H14" i="26"/>
  <c r="E14" i="26"/>
  <c r="AC13" i="26"/>
  <c r="Z13" i="26"/>
  <c r="W13" i="26"/>
  <c r="T13" i="26"/>
  <c r="N13" i="26"/>
  <c r="K13" i="26"/>
  <c r="H13" i="26"/>
  <c r="E13" i="26"/>
  <c r="AC12" i="26"/>
  <c r="Z12" i="26"/>
  <c r="W12" i="26"/>
  <c r="T12" i="26"/>
  <c r="N12" i="26"/>
  <c r="K12" i="26"/>
  <c r="H12" i="26"/>
  <c r="E12" i="26"/>
  <c r="AC11" i="26"/>
  <c r="Z11" i="26"/>
  <c r="W11" i="26"/>
  <c r="T11" i="26"/>
  <c r="N11" i="26"/>
  <c r="K11" i="26"/>
  <c r="H11" i="26"/>
  <c r="E11" i="26"/>
  <c r="AC10" i="26"/>
  <c r="Z10" i="26"/>
  <c r="W10" i="26"/>
  <c r="T10" i="26"/>
  <c r="N10" i="26"/>
  <c r="K10" i="26"/>
  <c r="H10" i="26"/>
  <c r="E10" i="26"/>
  <c r="AC9" i="26"/>
  <c r="Z9" i="26"/>
  <c r="W9" i="26"/>
  <c r="T9" i="26"/>
  <c r="N9" i="26"/>
  <c r="K9" i="26"/>
  <c r="H9" i="26"/>
  <c r="E9" i="26"/>
  <c r="AC8" i="26"/>
  <c r="Z8" i="26"/>
  <c r="W8" i="26"/>
  <c r="T8" i="26"/>
  <c r="N8" i="26"/>
  <c r="K8" i="26"/>
  <c r="H8" i="26"/>
  <c r="E8" i="26"/>
  <c r="AC31" i="25"/>
  <c r="Z31" i="25"/>
  <c r="W31" i="25"/>
  <c r="T31" i="25"/>
  <c r="Q31" i="25"/>
  <c r="N31" i="25"/>
  <c r="K31" i="25"/>
  <c r="H31" i="25"/>
  <c r="AC30" i="25"/>
  <c r="Z30" i="25"/>
  <c r="W30" i="25"/>
  <c r="T30" i="25"/>
  <c r="Q30" i="25"/>
  <c r="N30" i="25"/>
  <c r="K30" i="25"/>
  <c r="H30" i="25"/>
  <c r="AC29" i="25"/>
  <c r="Z29" i="25"/>
  <c r="W29" i="25"/>
  <c r="T29" i="25"/>
  <c r="Q29" i="25"/>
  <c r="N29" i="25"/>
  <c r="K29" i="25"/>
  <c r="H29" i="25"/>
  <c r="AC28" i="25"/>
  <c r="Z28" i="25"/>
  <c r="W28" i="25"/>
  <c r="T28" i="25"/>
  <c r="Q28" i="25"/>
  <c r="N28" i="25"/>
  <c r="K28" i="25"/>
  <c r="H28" i="25"/>
  <c r="AC27" i="25"/>
  <c r="Z27" i="25"/>
  <c r="W27" i="25"/>
  <c r="T27" i="25"/>
  <c r="Q27" i="25"/>
  <c r="N27" i="25"/>
  <c r="K27" i="25"/>
  <c r="H27" i="25"/>
  <c r="AC26" i="25"/>
  <c r="Z26" i="25"/>
  <c r="W26" i="25"/>
  <c r="T26" i="25"/>
  <c r="Q26" i="25"/>
  <c r="N26" i="25"/>
  <c r="K26" i="25"/>
  <c r="H26" i="25"/>
  <c r="AC25" i="25"/>
  <c r="Z25" i="25"/>
  <c r="W25" i="25"/>
  <c r="T25" i="25"/>
  <c r="Q25" i="25"/>
  <c r="N25" i="25"/>
  <c r="K25" i="25"/>
  <c r="H25" i="25"/>
  <c r="AC24" i="25"/>
  <c r="Z24" i="25"/>
  <c r="W24" i="25"/>
  <c r="T24" i="25"/>
  <c r="Q24" i="25"/>
  <c r="N24" i="25"/>
  <c r="K24" i="25"/>
  <c r="H24" i="25"/>
  <c r="AC23" i="25"/>
  <c r="Z23" i="25"/>
  <c r="W23" i="25"/>
  <c r="T23" i="25"/>
  <c r="Q23" i="25"/>
  <c r="N23" i="25"/>
  <c r="K23" i="25"/>
  <c r="H23" i="25"/>
  <c r="AC22" i="25"/>
  <c r="Z22" i="25"/>
  <c r="W22" i="25"/>
  <c r="T22" i="25"/>
  <c r="Q22" i="25"/>
  <c r="N22" i="25"/>
  <c r="K22" i="25"/>
  <c r="H22" i="25"/>
  <c r="AC21" i="25"/>
  <c r="Z21" i="25"/>
  <c r="W21" i="25"/>
  <c r="T21" i="25"/>
  <c r="Q21" i="25"/>
  <c r="N21" i="25"/>
  <c r="K21" i="25"/>
  <c r="H21" i="25"/>
  <c r="AC20" i="25"/>
  <c r="Z20" i="25"/>
  <c r="W20" i="25"/>
  <c r="T20" i="25"/>
  <c r="Q20" i="25"/>
  <c r="N20" i="25"/>
  <c r="K20" i="25"/>
  <c r="H20" i="25"/>
  <c r="AC19" i="25"/>
  <c r="Z19" i="25"/>
  <c r="W19" i="25"/>
  <c r="T19" i="25"/>
  <c r="Q19" i="25"/>
  <c r="N19" i="25"/>
  <c r="K19" i="25"/>
  <c r="H19" i="25"/>
  <c r="AC18" i="25"/>
  <c r="Z18" i="25"/>
  <c r="W18" i="25"/>
  <c r="T18" i="25"/>
  <c r="Q18" i="25"/>
  <c r="N18" i="25"/>
  <c r="K18" i="25"/>
  <c r="H18" i="25"/>
  <c r="AC17" i="25"/>
  <c r="Z17" i="25"/>
  <c r="W17" i="25"/>
  <c r="T17" i="25"/>
  <c r="Q17" i="25"/>
  <c r="N17" i="25"/>
  <c r="K17" i="25"/>
  <c r="H17" i="25"/>
  <c r="AC16" i="25"/>
  <c r="Z16" i="25"/>
  <c r="W16" i="25"/>
  <c r="T16" i="25"/>
  <c r="Q16" i="25"/>
  <c r="N16" i="25"/>
  <c r="K16" i="25"/>
  <c r="H16" i="25"/>
  <c r="AC15" i="25"/>
  <c r="Z15" i="25"/>
  <c r="W15" i="25"/>
  <c r="T15" i="25"/>
  <c r="Q15" i="25"/>
  <c r="N15" i="25"/>
  <c r="K15" i="25"/>
  <c r="H15" i="25"/>
  <c r="AC14" i="25"/>
  <c r="Z14" i="25"/>
  <c r="W14" i="25"/>
  <c r="T14" i="25"/>
  <c r="Q14" i="25"/>
  <c r="N14" i="25"/>
  <c r="K14" i="25"/>
  <c r="H14" i="25"/>
  <c r="AC13" i="25"/>
  <c r="Z13" i="25"/>
  <c r="W13" i="25"/>
  <c r="N13" i="25"/>
  <c r="K13" i="25"/>
  <c r="H13" i="25"/>
  <c r="AC12" i="25"/>
  <c r="Z12" i="25"/>
  <c r="W12" i="25"/>
  <c r="T12" i="25"/>
  <c r="Q12" i="25"/>
  <c r="N12" i="25"/>
  <c r="K12" i="25"/>
  <c r="H12" i="25"/>
  <c r="AC11" i="25"/>
  <c r="Z11" i="25"/>
  <c r="W11" i="25"/>
  <c r="T11" i="25"/>
  <c r="Q11" i="25"/>
  <c r="N11" i="25"/>
  <c r="K11" i="25"/>
  <c r="H11" i="25"/>
  <c r="AC10" i="25"/>
  <c r="W10" i="25"/>
  <c r="T10" i="25"/>
  <c r="Q10" i="25"/>
  <c r="N10" i="25"/>
  <c r="K10" i="25"/>
  <c r="H10" i="25"/>
  <c r="AC9" i="25"/>
  <c r="Z9" i="25"/>
  <c r="W9" i="25"/>
  <c r="T9" i="25"/>
  <c r="Q9" i="25"/>
  <c r="N9" i="25"/>
  <c r="K9" i="25"/>
  <c r="H9" i="25"/>
  <c r="AC8" i="25"/>
  <c r="Z8" i="25"/>
  <c r="W8" i="25"/>
  <c r="T8" i="25"/>
  <c r="Q8" i="25"/>
  <c r="N8" i="25"/>
  <c r="K8" i="25"/>
  <c r="H8" i="25"/>
  <c r="AC31" i="24"/>
  <c r="Z31" i="24"/>
  <c r="T31" i="24"/>
  <c r="Q31" i="24"/>
  <c r="N31" i="24"/>
  <c r="K31" i="24"/>
  <c r="H31" i="24"/>
  <c r="E31" i="24"/>
  <c r="AC30" i="24"/>
  <c r="Z30" i="24"/>
  <c r="T30" i="24"/>
  <c r="Q30" i="24"/>
  <c r="N30" i="24"/>
  <c r="K30" i="24"/>
  <c r="H30" i="24"/>
  <c r="E30" i="24"/>
  <c r="AC29" i="24"/>
  <c r="Z29" i="24"/>
  <c r="T29" i="24"/>
  <c r="Q29" i="24"/>
  <c r="N29" i="24"/>
  <c r="K29" i="24"/>
  <c r="H29" i="24"/>
  <c r="E29" i="24"/>
  <c r="AC28" i="24"/>
  <c r="Z28" i="24"/>
  <c r="T28" i="24"/>
  <c r="Q28" i="24"/>
  <c r="N28" i="24"/>
  <c r="K28" i="24"/>
  <c r="H28" i="24"/>
  <c r="E28" i="24"/>
  <c r="AC27" i="24"/>
  <c r="Z27" i="24"/>
  <c r="T27" i="24"/>
  <c r="Q27" i="24"/>
  <c r="N27" i="24"/>
  <c r="K27" i="24"/>
  <c r="H27" i="24"/>
  <c r="E27" i="24"/>
  <c r="AC26" i="24"/>
  <c r="Z26" i="24"/>
  <c r="T26" i="24"/>
  <c r="Q26" i="24"/>
  <c r="N26" i="24"/>
  <c r="K26" i="24"/>
  <c r="H26" i="24"/>
  <c r="E26" i="24"/>
  <c r="AC25" i="24"/>
  <c r="Z25" i="24"/>
  <c r="T25" i="24"/>
  <c r="Q25" i="24"/>
  <c r="N25" i="24"/>
  <c r="K25" i="24"/>
  <c r="H25" i="24"/>
  <c r="E25" i="24"/>
  <c r="AC24" i="24"/>
  <c r="Z24" i="24"/>
  <c r="T24" i="24"/>
  <c r="Q24" i="24"/>
  <c r="N24" i="24"/>
  <c r="K24" i="24"/>
  <c r="H24" i="24"/>
  <c r="E24" i="24"/>
  <c r="AC23" i="24"/>
  <c r="Z23" i="24"/>
  <c r="T23" i="24"/>
  <c r="Q23" i="24"/>
  <c r="N23" i="24"/>
  <c r="K23" i="24"/>
  <c r="H23" i="24"/>
  <c r="E23" i="24"/>
  <c r="AC22" i="24"/>
  <c r="Z22" i="24"/>
  <c r="T22" i="24"/>
  <c r="Q22" i="24"/>
  <c r="N22" i="24"/>
  <c r="K22" i="24"/>
  <c r="H22" i="24"/>
  <c r="E22" i="24"/>
  <c r="AC21" i="24"/>
  <c r="Z21" i="24"/>
  <c r="T21" i="24"/>
  <c r="Q21" i="24"/>
  <c r="N21" i="24"/>
  <c r="K21" i="24"/>
  <c r="H21" i="24"/>
  <c r="E21" i="24"/>
  <c r="AC20" i="24"/>
  <c r="Z20" i="24"/>
  <c r="T20" i="24"/>
  <c r="Q20" i="24"/>
  <c r="N20" i="24"/>
  <c r="K20" i="24"/>
  <c r="H20" i="24"/>
  <c r="E20" i="24"/>
  <c r="AC19" i="24"/>
  <c r="Z19" i="24"/>
  <c r="T19" i="24"/>
  <c r="Q19" i="24"/>
  <c r="N19" i="24"/>
  <c r="K19" i="24"/>
  <c r="H19" i="24"/>
  <c r="E19" i="24"/>
  <c r="AC18" i="24"/>
  <c r="Z18" i="24"/>
  <c r="T18" i="24"/>
  <c r="Q18" i="24"/>
  <c r="N18" i="24"/>
  <c r="K18" i="24"/>
  <c r="H18" i="24"/>
  <c r="E18" i="24"/>
  <c r="AC17" i="24"/>
  <c r="Z17" i="24"/>
  <c r="T17" i="24"/>
  <c r="Q17" i="24"/>
  <c r="N17" i="24"/>
  <c r="K17" i="24"/>
  <c r="H17" i="24"/>
  <c r="E17" i="24"/>
  <c r="AC16" i="24"/>
  <c r="Z16" i="24"/>
  <c r="T16" i="24"/>
  <c r="Q16" i="24"/>
  <c r="N16" i="24"/>
  <c r="K16" i="24"/>
  <c r="H16" i="24"/>
  <c r="E16" i="24"/>
  <c r="AC15" i="24"/>
  <c r="Z15" i="24"/>
  <c r="T15" i="24"/>
  <c r="Q15" i="24"/>
  <c r="K15" i="24"/>
  <c r="H15" i="24"/>
  <c r="E15" i="24"/>
  <c r="AC14" i="24"/>
  <c r="Z14" i="24"/>
  <c r="T14" i="24"/>
  <c r="Q14" i="24"/>
  <c r="N14" i="24"/>
  <c r="K14" i="24"/>
  <c r="H14" i="24"/>
  <c r="E14" i="24"/>
  <c r="AC13" i="24"/>
  <c r="Z13" i="24"/>
  <c r="T13" i="24"/>
  <c r="Q13" i="24"/>
  <c r="N13" i="24"/>
  <c r="K13" i="24"/>
  <c r="H13" i="24"/>
  <c r="E13" i="24"/>
  <c r="AC12" i="24"/>
  <c r="Z12" i="24"/>
  <c r="T12" i="24"/>
  <c r="Q12" i="24"/>
  <c r="N12" i="24"/>
  <c r="K12" i="24"/>
  <c r="H12" i="24"/>
  <c r="E12" i="24"/>
  <c r="AC11" i="24"/>
  <c r="Z11" i="24"/>
  <c r="T11" i="24"/>
  <c r="Q11" i="24"/>
  <c r="N11" i="24"/>
  <c r="K11" i="24"/>
  <c r="H11" i="24"/>
  <c r="E11" i="24"/>
  <c r="AC10" i="24"/>
  <c r="Z10" i="24"/>
  <c r="T10" i="24"/>
  <c r="Q10" i="24"/>
  <c r="N10" i="24"/>
  <c r="K10" i="24"/>
  <c r="H10" i="24"/>
  <c r="E10" i="24"/>
  <c r="AC9" i="24"/>
  <c r="Z9" i="24"/>
  <c r="T9" i="24"/>
  <c r="Q9" i="24"/>
  <c r="N9" i="24"/>
  <c r="K9" i="24"/>
  <c r="H9" i="24"/>
  <c r="E9" i="24"/>
  <c r="AC8" i="24"/>
  <c r="Z8" i="24"/>
  <c r="T8" i="24"/>
  <c r="Q8" i="24"/>
  <c r="N8" i="24"/>
  <c r="K8" i="24"/>
  <c r="H8" i="24"/>
  <c r="E8" i="24"/>
  <c r="Z31" i="23"/>
  <c r="W31" i="23"/>
  <c r="E31" i="23"/>
  <c r="Z30" i="23"/>
  <c r="W30" i="23"/>
  <c r="E30" i="23"/>
  <c r="Z29" i="23"/>
  <c r="W29" i="23"/>
  <c r="E29" i="23"/>
  <c r="Z28" i="23"/>
  <c r="W28" i="23"/>
  <c r="E28" i="23"/>
  <c r="Z27" i="23"/>
  <c r="W27" i="23"/>
  <c r="E27" i="23"/>
  <c r="Z26" i="23"/>
  <c r="W26" i="23"/>
  <c r="Z25" i="23"/>
  <c r="W25" i="23"/>
  <c r="E25" i="23"/>
  <c r="Z24" i="23"/>
  <c r="W24" i="23"/>
  <c r="E24" i="23"/>
  <c r="Z23" i="23"/>
  <c r="W23" i="23"/>
  <c r="Z22" i="23"/>
  <c r="W22" i="23"/>
  <c r="Z21" i="23"/>
  <c r="W21" i="23"/>
  <c r="Z20" i="23"/>
  <c r="W20" i="23"/>
  <c r="Z19" i="23"/>
  <c r="W19" i="23"/>
  <c r="Z18" i="23"/>
  <c r="W18" i="23"/>
  <c r="Z17" i="23"/>
  <c r="W17" i="23"/>
  <c r="Z16" i="23"/>
  <c r="W16" i="23"/>
  <c r="Z15" i="23"/>
  <c r="W15" i="23"/>
  <c r="Z13" i="23"/>
  <c r="W13" i="23"/>
  <c r="Z12" i="23"/>
  <c r="W12" i="23"/>
  <c r="Z11" i="23"/>
  <c r="W11" i="23"/>
  <c r="Z10" i="23"/>
  <c r="W10" i="23"/>
  <c r="Z9" i="23"/>
  <c r="W9" i="23"/>
  <c r="Z8" i="23"/>
  <c r="W8" i="23"/>
  <c r="T8" i="23"/>
  <c r="Q8" i="23"/>
  <c r="N8" i="23"/>
  <c r="K8" i="23"/>
  <c r="H8" i="23"/>
  <c r="E8" i="23"/>
  <c r="Z31" i="22"/>
  <c r="W31" i="22"/>
  <c r="T31" i="22"/>
  <c r="Q31" i="22"/>
  <c r="N31" i="22"/>
  <c r="K31" i="22"/>
  <c r="H31" i="22"/>
  <c r="E31" i="22"/>
  <c r="Z30" i="22"/>
  <c r="W30" i="22"/>
  <c r="T30" i="22"/>
  <c r="Q30" i="22"/>
  <c r="N30" i="22"/>
  <c r="K30" i="22"/>
  <c r="H30" i="22"/>
  <c r="E30" i="22"/>
  <c r="Z29" i="22"/>
  <c r="W29" i="22"/>
  <c r="T29" i="22"/>
  <c r="Q29" i="22"/>
  <c r="N29" i="22"/>
  <c r="K29" i="22"/>
  <c r="H29" i="22"/>
  <c r="E29" i="22"/>
  <c r="Z28" i="22"/>
  <c r="W28" i="22"/>
  <c r="T28" i="22"/>
  <c r="Q28" i="22"/>
  <c r="N28" i="22"/>
  <c r="K28" i="22"/>
  <c r="H28" i="22"/>
  <c r="E28" i="22"/>
  <c r="Z27" i="22"/>
  <c r="W27" i="22"/>
  <c r="T27" i="22"/>
  <c r="Q27" i="22"/>
  <c r="N27" i="22"/>
  <c r="K27" i="22"/>
  <c r="H27" i="22"/>
  <c r="Z26" i="22"/>
  <c r="W26" i="22"/>
  <c r="T26" i="22"/>
  <c r="Q26" i="22"/>
  <c r="N26" i="22"/>
  <c r="K26" i="22"/>
  <c r="H26" i="22"/>
  <c r="E26" i="22"/>
  <c r="Z25" i="22"/>
  <c r="W25" i="22"/>
  <c r="T25" i="22"/>
  <c r="Q25" i="22"/>
  <c r="N25" i="22"/>
  <c r="K25" i="22"/>
  <c r="H25" i="22"/>
  <c r="E25" i="22"/>
  <c r="Z24" i="22"/>
  <c r="W24" i="22"/>
  <c r="T24" i="22"/>
  <c r="Q24" i="22"/>
  <c r="N24" i="22"/>
  <c r="K24" i="22"/>
  <c r="H24" i="22"/>
  <c r="E24" i="22"/>
  <c r="Z23" i="22"/>
  <c r="W23" i="22"/>
  <c r="T23" i="22"/>
  <c r="Q23" i="22"/>
  <c r="N23" i="22"/>
  <c r="K23" i="22"/>
  <c r="H23" i="22"/>
  <c r="E23" i="22"/>
  <c r="Z22" i="22"/>
  <c r="W22" i="22"/>
  <c r="T22" i="22"/>
  <c r="Q22" i="22"/>
  <c r="N22" i="22"/>
  <c r="K22" i="22"/>
  <c r="H22" i="22"/>
  <c r="E22" i="22"/>
  <c r="Z21" i="22"/>
  <c r="W21" i="22"/>
  <c r="T21" i="22"/>
  <c r="Q21" i="22"/>
  <c r="N21" i="22"/>
  <c r="K21" i="22"/>
  <c r="H21" i="22"/>
  <c r="E21" i="22"/>
  <c r="Z20" i="22"/>
  <c r="W20" i="22"/>
  <c r="T20" i="22"/>
  <c r="Q20" i="22"/>
  <c r="N20" i="22"/>
  <c r="K20" i="22"/>
  <c r="H20" i="22"/>
  <c r="E20" i="22"/>
  <c r="Z19" i="22"/>
  <c r="W19" i="22"/>
  <c r="T19" i="22"/>
  <c r="Q19" i="22"/>
  <c r="N19" i="22"/>
  <c r="K19" i="22"/>
  <c r="H19" i="22"/>
  <c r="E19" i="22"/>
  <c r="Z18" i="22"/>
  <c r="W18" i="22"/>
  <c r="T18" i="22"/>
  <c r="Q18" i="22"/>
  <c r="N18" i="22"/>
  <c r="K18" i="22"/>
  <c r="H18" i="22"/>
  <c r="E18" i="22"/>
  <c r="Z17" i="22"/>
  <c r="W17" i="22"/>
  <c r="T17" i="22"/>
  <c r="Q17" i="22"/>
  <c r="N17" i="22"/>
  <c r="K17" i="22"/>
  <c r="H17" i="22"/>
  <c r="E17" i="22"/>
  <c r="Z16" i="22"/>
  <c r="W16" i="22"/>
  <c r="T16" i="22"/>
  <c r="Q16" i="22"/>
  <c r="N16" i="22"/>
  <c r="K16" i="22"/>
  <c r="H16" i="22"/>
  <c r="E16" i="22"/>
  <c r="Z15" i="22"/>
  <c r="W15" i="22"/>
  <c r="T15" i="22"/>
  <c r="Q15" i="22"/>
  <c r="N15" i="22"/>
  <c r="K15" i="22"/>
  <c r="H15" i="22"/>
  <c r="E15" i="22"/>
  <c r="Z14" i="22"/>
  <c r="W14" i="22"/>
  <c r="T14" i="22"/>
  <c r="Q14" i="22"/>
  <c r="N14" i="22"/>
  <c r="K14" i="22"/>
  <c r="H14" i="22"/>
  <c r="E14" i="22"/>
  <c r="Z12" i="22"/>
  <c r="W12" i="22"/>
  <c r="T12" i="22"/>
  <c r="Q12" i="22"/>
  <c r="N12" i="22"/>
  <c r="K12" i="22"/>
  <c r="H12" i="22"/>
  <c r="E12" i="22"/>
  <c r="Z11" i="22"/>
  <c r="W11" i="22"/>
  <c r="T11" i="22"/>
  <c r="Q11" i="22"/>
  <c r="N11" i="22"/>
  <c r="K11" i="22"/>
  <c r="H11" i="22"/>
  <c r="E11" i="22"/>
  <c r="Z10" i="22"/>
  <c r="W10" i="22"/>
  <c r="T10" i="22"/>
  <c r="Q10" i="22"/>
  <c r="N10" i="22"/>
  <c r="K10" i="22"/>
  <c r="H10" i="22"/>
  <c r="E10" i="22"/>
  <c r="Z9" i="22"/>
  <c r="W9" i="22"/>
  <c r="T9" i="22"/>
  <c r="Q9" i="22"/>
  <c r="N9" i="22"/>
  <c r="K9" i="22"/>
  <c r="H9" i="22"/>
  <c r="E9" i="22"/>
  <c r="Z8" i="22"/>
  <c r="W8" i="22"/>
  <c r="T8" i="22"/>
  <c r="Q8" i="22"/>
  <c r="N8" i="22"/>
  <c r="K8" i="22"/>
  <c r="H8" i="22"/>
  <c r="E8" i="22"/>
  <c r="AC31" i="21"/>
  <c r="Z31" i="21"/>
  <c r="W31" i="21"/>
  <c r="T31" i="21"/>
  <c r="N31" i="21"/>
  <c r="K31" i="21"/>
  <c r="H31" i="21"/>
  <c r="E31" i="21"/>
  <c r="AC30" i="21"/>
  <c r="Z30" i="21"/>
  <c r="W30" i="21"/>
  <c r="T30" i="21"/>
  <c r="H30" i="21"/>
  <c r="E30" i="21"/>
  <c r="AC29" i="21"/>
  <c r="Z29" i="21"/>
  <c r="W29" i="21"/>
  <c r="T29" i="21"/>
  <c r="N29" i="21"/>
  <c r="K29" i="21"/>
  <c r="H29" i="21"/>
  <c r="E29" i="21"/>
  <c r="AC28" i="21"/>
  <c r="W28" i="21"/>
  <c r="T28" i="21"/>
  <c r="N28" i="21"/>
  <c r="K28" i="21"/>
  <c r="H28" i="21"/>
  <c r="E28" i="21"/>
  <c r="AC27" i="21"/>
  <c r="Z27" i="21"/>
  <c r="W27" i="21"/>
  <c r="T27" i="21"/>
  <c r="N27" i="21"/>
  <c r="K27" i="21"/>
  <c r="H27" i="21"/>
  <c r="E27" i="21"/>
  <c r="AC26" i="21"/>
  <c r="Z26" i="21"/>
  <c r="W26" i="21"/>
  <c r="T26" i="21"/>
  <c r="N26" i="21"/>
  <c r="K26" i="21"/>
  <c r="H26" i="21"/>
  <c r="E26" i="21"/>
  <c r="AC25" i="21"/>
  <c r="Z25" i="21"/>
  <c r="W25" i="21"/>
  <c r="T25" i="21"/>
  <c r="N25" i="21"/>
  <c r="K25" i="21"/>
  <c r="H25" i="21"/>
  <c r="E25" i="21"/>
  <c r="AC24" i="21"/>
  <c r="Z24" i="21"/>
  <c r="W24" i="21"/>
  <c r="T24" i="21"/>
  <c r="N24" i="21"/>
  <c r="K24" i="21"/>
  <c r="H24" i="21"/>
  <c r="E24" i="21"/>
  <c r="AC23" i="21"/>
  <c r="Z23" i="21"/>
  <c r="W23" i="21"/>
  <c r="T23" i="21"/>
  <c r="N23" i="21"/>
  <c r="K23" i="21"/>
  <c r="H23" i="21"/>
  <c r="E23" i="21"/>
  <c r="AC22" i="21"/>
  <c r="Z22" i="21"/>
  <c r="W22" i="21"/>
  <c r="T22" i="21"/>
  <c r="N22" i="21"/>
  <c r="K22" i="21"/>
  <c r="H22" i="21"/>
  <c r="E22" i="21"/>
  <c r="AC21" i="21"/>
  <c r="Z21" i="21"/>
  <c r="W21" i="21"/>
  <c r="T21" i="21"/>
  <c r="N21" i="21"/>
  <c r="K21" i="21"/>
  <c r="H21" i="21"/>
  <c r="AC20" i="21"/>
  <c r="Z20" i="21"/>
  <c r="W20" i="21"/>
  <c r="T20" i="21"/>
  <c r="N20" i="21"/>
  <c r="K20" i="21"/>
  <c r="H20" i="21"/>
  <c r="E20" i="21"/>
  <c r="AC19" i="21"/>
  <c r="Z19" i="21"/>
  <c r="W19" i="21"/>
  <c r="T19" i="21"/>
  <c r="N19" i="21"/>
  <c r="K19" i="21"/>
  <c r="H19" i="21"/>
  <c r="E19" i="21"/>
  <c r="AC18" i="21"/>
  <c r="Z18" i="21"/>
  <c r="W18" i="21"/>
  <c r="T18" i="21"/>
  <c r="N18" i="21"/>
  <c r="K18" i="21"/>
  <c r="H18" i="21"/>
  <c r="E18" i="21"/>
  <c r="AC17" i="21"/>
  <c r="Z17" i="21"/>
  <c r="W17" i="21"/>
  <c r="T17" i="21"/>
  <c r="N17" i="21"/>
  <c r="K17" i="21"/>
  <c r="H17" i="21"/>
  <c r="E17" i="21"/>
  <c r="AC16" i="21"/>
  <c r="Z16" i="21"/>
  <c r="W16" i="21"/>
  <c r="T16" i="21"/>
  <c r="N16" i="21"/>
  <c r="K16" i="21"/>
  <c r="H16" i="21"/>
  <c r="E16" i="21"/>
  <c r="AC15" i="21"/>
  <c r="Z15" i="21"/>
  <c r="W15" i="21"/>
  <c r="T15" i="21"/>
  <c r="N15" i="21"/>
  <c r="K15" i="21"/>
  <c r="H15" i="21"/>
  <c r="E15" i="21"/>
  <c r="AC14" i="21"/>
  <c r="Z14" i="21"/>
  <c r="W14" i="21"/>
  <c r="T14" i="21"/>
  <c r="N14" i="21"/>
  <c r="K14" i="21"/>
  <c r="H14" i="21"/>
  <c r="E14" i="21"/>
  <c r="AC13" i="21"/>
  <c r="Z13" i="21"/>
  <c r="W13" i="21"/>
  <c r="T13" i="21"/>
  <c r="N13" i="21"/>
  <c r="K13" i="21"/>
  <c r="H13" i="21"/>
  <c r="E13" i="21"/>
  <c r="AC12" i="21"/>
  <c r="Z12" i="21"/>
  <c r="W12" i="21"/>
  <c r="T12" i="21"/>
  <c r="N12" i="21"/>
  <c r="K12" i="21"/>
  <c r="H12" i="21"/>
  <c r="E12" i="21"/>
  <c r="AC11" i="21"/>
  <c r="Z11" i="21"/>
  <c r="W11" i="21"/>
  <c r="T11" i="21"/>
  <c r="N11" i="21"/>
  <c r="K11" i="21"/>
  <c r="H11" i="21"/>
  <c r="E11" i="21"/>
  <c r="AC10" i="21"/>
  <c r="Z10" i="21"/>
  <c r="W10" i="21"/>
  <c r="T10" i="21"/>
  <c r="N10" i="21"/>
  <c r="K10" i="21"/>
  <c r="H10" i="21"/>
  <c r="E10" i="21"/>
  <c r="AC9" i="21"/>
  <c r="Z9" i="21"/>
  <c r="W9" i="21"/>
  <c r="T9" i="21"/>
  <c r="N9" i="21"/>
  <c r="K9" i="21"/>
  <c r="H9" i="21"/>
  <c r="E9" i="21"/>
  <c r="AC8" i="21"/>
  <c r="Z8" i="21"/>
  <c r="W8" i="21"/>
  <c r="T8" i="21"/>
  <c r="N8" i="21"/>
  <c r="K8" i="21"/>
  <c r="H8" i="21"/>
  <c r="E8" i="21"/>
  <c r="AC31" i="20"/>
  <c r="Z31" i="20"/>
  <c r="W31" i="20"/>
  <c r="T31" i="20"/>
  <c r="Q31" i="20"/>
  <c r="N31" i="20"/>
  <c r="K31" i="20"/>
  <c r="H31" i="20"/>
  <c r="AC30" i="20"/>
  <c r="Z30" i="20"/>
  <c r="W30" i="20"/>
  <c r="T30" i="20"/>
  <c r="Q30" i="20"/>
  <c r="N30" i="20"/>
  <c r="K30" i="20"/>
  <c r="H30" i="20"/>
  <c r="AC29" i="20"/>
  <c r="Z29" i="20"/>
  <c r="W29" i="20"/>
  <c r="T29" i="20"/>
  <c r="Q29" i="20"/>
  <c r="N29" i="20"/>
  <c r="K29" i="20"/>
  <c r="H29" i="20"/>
  <c r="AC28" i="20"/>
  <c r="Z28" i="20"/>
  <c r="W28" i="20"/>
  <c r="T28" i="20"/>
  <c r="Q28" i="20"/>
  <c r="N28" i="20"/>
  <c r="K28" i="20"/>
  <c r="H28" i="20"/>
  <c r="AC27" i="20"/>
  <c r="Z27" i="20"/>
  <c r="W27" i="20"/>
  <c r="T27" i="20"/>
  <c r="Q27" i="20"/>
  <c r="N27" i="20"/>
  <c r="K27" i="20"/>
  <c r="H27" i="20"/>
  <c r="AC26" i="20"/>
  <c r="Z26" i="20"/>
  <c r="W26" i="20"/>
  <c r="T26" i="20"/>
  <c r="Q26" i="20"/>
  <c r="N26" i="20"/>
  <c r="K26" i="20"/>
  <c r="H26" i="20"/>
  <c r="AC25" i="20"/>
  <c r="Z25" i="20"/>
  <c r="W25" i="20"/>
  <c r="T25" i="20"/>
  <c r="Q25" i="20"/>
  <c r="N25" i="20"/>
  <c r="K25" i="20"/>
  <c r="H25" i="20"/>
  <c r="AC24" i="20"/>
  <c r="Z24" i="20"/>
  <c r="W24" i="20"/>
  <c r="T24" i="20"/>
  <c r="Q24" i="20"/>
  <c r="N24" i="20"/>
  <c r="K24" i="20"/>
  <c r="H24" i="20"/>
  <c r="AC23" i="20"/>
  <c r="Z23" i="20"/>
  <c r="W23" i="20"/>
  <c r="T23" i="20"/>
  <c r="Q23" i="20"/>
  <c r="N23" i="20"/>
  <c r="K23" i="20"/>
  <c r="H23" i="20"/>
  <c r="AC22" i="20"/>
  <c r="Z22" i="20"/>
  <c r="W22" i="20"/>
  <c r="T22" i="20"/>
  <c r="Q22" i="20"/>
  <c r="N22" i="20"/>
  <c r="K22" i="20"/>
  <c r="H22" i="20"/>
  <c r="AC21" i="20"/>
  <c r="Z21" i="20"/>
  <c r="W21" i="20"/>
  <c r="T21" i="20"/>
  <c r="Q21" i="20"/>
  <c r="N21" i="20"/>
  <c r="K21" i="20"/>
  <c r="H21" i="20"/>
  <c r="AC20" i="20"/>
  <c r="Z20" i="20"/>
  <c r="W20" i="20"/>
  <c r="T20" i="20"/>
  <c r="Q20" i="20"/>
  <c r="N20" i="20"/>
  <c r="K20" i="20"/>
  <c r="H20" i="20"/>
  <c r="AC19" i="20"/>
  <c r="Z19" i="20"/>
  <c r="W19" i="20"/>
  <c r="T19" i="20"/>
  <c r="Q19" i="20"/>
  <c r="N19" i="20"/>
  <c r="K19" i="20"/>
  <c r="H19" i="20"/>
  <c r="AC18" i="20"/>
  <c r="Z18" i="20"/>
  <c r="W18" i="20"/>
  <c r="T18" i="20"/>
  <c r="Q18" i="20"/>
  <c r="N18" i="20"/>
  <c r="K18" i="20"/>
  <c r="H18" i="20"/>
  <c r="AC17" i="20"/>
  <c r="Z17" i="20"/>
  <c r="W17" i="20"/>
  <c r="T17" i="20"/>
  <c r="Q17" i="20"/>
  <c r="N17" i="20"/>
  <c r="K17" i="20"/>
  <c r="H17" i="20"/>
  <c r="AC16" i="20"/>
  <c r="Z16" i="20"/>
  <c r="W16" i="20"/>
  <c r="T16" i="20"/>
  <c r="Q16" i="20"/>
  <c r="N16" i="20"/>
  <c r="K16" i="20"/>
  <c r="H16" i="20"/>
  <c r="AC15" i="20"/>
  <c r="Z15" i="20"/>
  <c r="W15" i="20"/>
  <c r="T15" i="20"/>
  <c r="Q15" i="20"/>
  <c r="N15" i="20"/>
  <c r="K15" i="20"/>
  <c r="H15" i="20"/>
  <c r="AC14" i="20"/>
  <c r="Z14" i="20"/>
  <c r="W14" i="20"/>
  <c r="T14" i="20"/>
  <c r="Q14" i="20"/>
  <c r="N14" i="20"/>
  <c r="K14" i="20"/>
  <c r="H14" i="20"/>
  <c r="AC13" i="20"/>
  <c r="Z13" i="20"/>
  <c r="W13" i="20"/>
  <c r="T13" i="20"/>
  <c r="Q13" i="20"/>
  <c r="N13" i="20"/>
  <c r="K13" i="20"/>
  <c r="H13" i="20"/>
  <c r="AC12" i="20"/>
  <c r="Z12" i="20"/>
  <c r="W12" i="20"/>
  <c r="T12" i="20"/>
  <c r="Q12" i="20"/>
  <c r="N12" i="20"/>
  <c r="K12" i="20"/>
  <c r="H12" i="20"/>
  <c r="AC11" i="20"/>
  <c r="Z11" i="20"/>
  <c r="W11" i="20"/>
  <c r="T11" i="20"/>
  <c r="Q11" i="20"/>
  <c r="N11" i="20"/>
  <c r="K11" i="20"/>
  <c r="H11" i="20"/>
  <c r="AC10" i="20"/>
  <c r="Z10" i="20"/>
  <c r="W10" i="20"/>
  <c r="T10" i="20"/>
  <c r="Q10" i="20"/>
  <c r="N10" i="20"/>
  <c r="K10" i="20"/>
  <c r="H10" i="20"/>
  <c r="AC9" i="20"/>
  <c r="Z9" i="20"/>
  <c r="T9" i="20"/>
  <c r="Q9" i="20"/>
  <c r="N9" i="20"/>
  <c r="K9" i="20"/>
  <c r="H9" i="20"/>
  <c r="AC8" i="20"/>
  <c r="Z8" i="20"/>
  <c r="W8" i="20"/>
  <c r="T8" i="20"/>
  <c r="Q8" i="20"/>
  <c r="N8" i="20"/>
  <c r="K8" i="20"/>
  <c r="H8" i="20"/>
  <c r="AC30" i="10"/>
  <c r="Z30" i="10"/>
  <c r="T30" i="10"/>
  <c r="Q30" i="10"/>
  <c r="N30" i="10"/>
  <c r="K30" i="10"/>
  <c r="H30" i="10"/>
  <c r="E30" i="10"/>
  <c r="AC29" i="10"/>
  <c r="T29" i="10"/>
  <c r="Q29" i="10"/>
  <c r="N29" i="10"/>
  <c r="K29" i="10"/>
  <c r="H29" i="10"/>
  <c r="E29" i="10"/>
  <c r="AC28" i="10"/>
  <c r="Z28" i="10"/>
  <c r="T28" i="10"/>
  <c r="Q28" i="10"/>
  <c r="N28" i="10"/>
  <c r="K28" i="10"/>
  <c r="H28" i="10"/>
  <c r="E28" i="10"/>
  <c r="AC27" i="10"/>
  <c r="Z27" i="10"/>
  <c r="T27" i="10"/>
  <c r="Q27" i="10"/>
  <c r="N27" i="10"/>
  <c r="K27" i="10"/>
  <c r="H27" i="10"/>
  <c r="E27" i="10"/>
  <c r="AC26" i="10"/>
  <c r="Z26" i="10"/>
  <c r="T26" i="10"/>
  <c r="Q26" i="10"/>
  <c r="N26" i="10"/>
  <c r="K26" i="10"/>
  <c r="H26" i="10"/>
  <c r="E26" i="10"/>
  <c r="AC25" i="10"/>
  <c r="Z25" i="10"/>
  <c r="T25" i="10"/>
  <c r="Q25" i="10"/>
  <c r="N25" i="10"/>
  <c r="K25" i="10"/>
  <c r="H25" i="10"/>
  <c r="E25" i="10"/>
  <c r="AC24" i="10"/>
  <c r="Z24" i="10"/>
  <c r="T24" i="10"/>
  <c r="Q24" i="10"/>
  <c r="N24" i="10"/>
  <c r="K24" i="10"/>
  <c r="H24" i="10"/>
  <c r="E24" i="10"/>
  <c r="AC23" i="10"/>
  <c r="Z23" i="10"/>
  <c r="T23" i="10"/>
  <c r="Q23" i="10"/>
  <c r="N23" i="10"/>
  <c r="K23" i="10"/>
  <c r="H23" i="10"/>
  <c r="E23" i="10"/>
  <c r="AC22" i="10"/>
  <c r="Z22" i="10"/>
  <c r="T22" i="10"/>
  <c r="Q22" i="10"/>
  <c r="N22" i="10"/>
  <c r="K22" i="10"/>
  <c r="H22" i="10"/>
  <c r="E22" i="10"/>
  <c r="AC21" i="10"/>
  <c r="Z21" i="10"/>
  <c r="T21" i="10"/>
  <c r="Q21" i="10"/>
  <c r="N21" i="10"/>
  <c r="K21" i="10"/>
  <c r="H21" i="10"/>
  <c r="E21" i="10"/>
  <c r="AC20" i="10"/>
  <c r="Z20" i="10"/>
  <c r="T20" i="10"/>
  <c r="Q20" i="10"/>
  <c r="N20" i="10"/>
  <c r="K20" i="10"/>
  <c r="H20" i="10"/>
  <c r="E20" i="10"/>
  <c r="AC19" i="10"/>
  <c r="Z19" i="10"/>
  <c r="T19" i="10"/>
  <c r="Q19" i="10"/>
  <c r="N19" i="10"/>
  <c r="K19" i="10"/>
  <c r="H19" i="10"/>
  <c r="E19" i="10"/>
  <c r="AC18" i="10"/>
  <c r="Z18" i="10"/>
  <c r="T18" i="10"/>
  <c r="Q18" i="10"/>
  <c r="N18" i="10"/>
  <c r="K18" i="10"/>
  <c r="H18" i="10"/>
  <c r="E18" i="10"/>
  <c r="AC17" i="10"/>
  <c r="Z17" i="10"/>
  <c r="T17" i="10"/>
  <c r="Q17" i="10"/>
  <c r="N17" i="10"/>
  <c r="K17" i="10"/>
  <c r="H17" i="10"/>
  <c r="E17" i="10"/>
  <c r="AC16" i="10"/>
  <c r="Z16" i="10"/>
  <c r="T16" i="10"/>
  <c r="Q16" i="10"/>
  <c r="N16" i="10"/>
  <c r="K16" i="10"/>
  <c r="H16" i="10"/>
  <c r="E16" i="10"/>
  <c r="AC15" i="10"/>
  <c r="Z15" i="10"/>
  <c r="T15" i="10"/>
  <c r="Q15" i="10"/>
  <c r="N15" i="10"/>
  <c r="K15" i="10"/>
  <c r="H15" i="10"/>
  <c r="E15" i="10"/>
  <c r="AC14" i="10"/>
  <c r="Z14" i="10"/>
  <c r="T14" i="10"/>
  <c r="Q14" i="10"/>
  <c r="N14" i="10"/>
  <c r="K14" i="10"/>
  <c r="H14" i="10"/>
  <c r="E14" i="10"/>
  <c r="AC13" i="10"/>
  <c r="Z13" i="10"/>
  <c r="T13" i="10"/>
  <c r="Q13" i="10"/>
  <c r="N13" i="10"/>
  <c r="K13" i="10"/>
  <c r="H13" i="10"/>
  <c r="E13" i="10"/>
  <c r="AC12" i="10"/>
  <c r="Z12" i="10"/>
  <c r="T12" i="10"/>
  <c r="Q12" i="10"/>
  <c r="N12" i="10"/>
  <c r="K12" i="10"/>
  <c r="H12" i="10"/>
  <c r="E12" i="10"/>
  <c r="AC11" i="10"/>
  <c r="Z11" i="10"/>
  <c r="Q11" i="10"/>
  <c r="N11" i="10"/>
  <c r="K11" i="10"/>
  <c r="H11" i="10"/>
  <c r="E11" i="10"/>
  <c r="AC10" i="10"/>
  <c r="Z10" i="10"/>
  <c r="Q10" i="10"/>
  <c r="N10" i="10"/>
  <c r="K10" i="10"/>
  <c r="H10" i="10"/>
  <c r="E10" i="10"/>
  <c r="AC9" i="10"/>
  <c r="Z9" i="10"/>
  <c r="T9" i="10"/>
  <c r="Q9" i="10"/>
  <c r="N9" i="10"/>
  <c r="K9" i="10"/>
  <c r="H9" i="10"/>
  <c r="E9" i="10"/>
  <c r="AC8" i="10"/>
  <c r="Z8" i="10"/>
  <c r="T8" i="10"/>
  <c r="Q8" i="10"/>
  <c r="N8" i="10"/>
  <c r="K8" i="10"/>
  <c r="H8" i="10"/>
  <c r="E8" i="10"/>
  <c r="AC30" i="18"/>
  <c r="Z30" i="18"/>
  <c r="W30" i="18"/>
  <c r="T30" i="18"/>
  <c r="Q30" i="18"/>
  <c r="N30" i="18"/>
  <c r="K30" i="18"/>
  <c r="H30" i="18"/>
  <c r="AC29" i="18"/>
  <c r="Z29" i="18"/>
  <c r="W29" i="18"/>
  <c r="T29" i="18"/>
  <c r="Q29" i="18"/>
  <c r="N29" i="18"/>
  <c r="K29" i="18"/>
  <c r="H29" i="18"/>
  <c r="AC28" i="18"/>
  <c r="Z28" i="18"/>
  <c r="W28" i="18"/>
  <c r="T28" i="18"/>
  <c r="Q28" i="18"/>
  <c r="N28" i="18"/>
  <c r="K28" i="18"/>
  <c r="H28" i="18"/>
  <c r="AC27" i="18"/>
  <c r="Z27" i="18"/>
  <c r="W27" i="18"/>
  <c r="T27" i="18"/>
  <c r="Q27" i="18"/>
  <c r="N27" i="18"/>
  <c r="K27" i="18"/>
  <c r="H27" i="18"/>
  <c r="AC25" i="18"/>
  <c r="Z25" i="18"/>
  <c r="W25" i="18"/>
  <c r="T25" i="18"/>
  <c r="Q25" i="18"/>
  <c r="N25" i="18"/>
  <c r="K25" i="18"/>
  <c r="H25" i="18"/>
  <c r="AC24" i="18"/>
  <c r="Z24" i="18"/>
  <c r="W24" i="18"/>
  <c r="T24" i="18"/>
  <c r="Q24" i="18"/>
  <c r="N24" i="18"/>
  <c r="K24" i="18"/>
  <c r="H24" i="18"/>
  <c r="AC23" i="18"/>
  <c r="Z23" i="18"/>
  <c r="W23" i="18"/>
  <c r="T23" i="18"/>
  <c r="Q23" i="18"/>
  <c r="N23" i="18"/>
  <c r="K23" i="18"/>
  <c r="H23" i="18"/>
  <c r="AC22" i="18"/>
  <c r="Z22" i="18"/>
  <c r="W22" i="18"/>
  <c r="T22" i="18"/>
  <c r="Q22" i="18"/>
  <c r="N22" i="18"/>
  <c r="K22" i="18"/>
  <c r="H22" i="18"/>
  <c r="AC21" i="18"/>
  <c r="Z21" i="18"/>
  <c r="W21" i="18"/>
  <c r="T21" i="18"/>
  <c r="Q21" i="18"/>
  <c r="N21" i="18"/>
  <c r="K21" i="18"/>
  <c r="H21" i="18"/>
  <c r="AC20" i="18"/>
  <c r="Z20" i="18"/>
  <c r="W20" i="18"/>
  <c r="T20" i="18"/>
  <c r="Q20" i="18"/>
  <c r="N20" i="18"/>
  <c r="K20" i="18"/>
  <c r="H20" i="18"/>
  <c r="AC19" i="18"/>
  <c r="Z19" i="18"/>
  <c r="W19" i="18"/>
  <c r="T19" i="18"/>
  <c r="Q19" i="18"/>
  <c r="N19" i="18"/>
  <c r="K19" i="18"/>
  <c r="H19" i="18"/>
  <c r="AC18" i="18"/>
  <c r="Z18" i="18"/>
  <c r="W18" i="18"/>
  <c r="T18" i="18"/>
  <c r="Q18" i="18"/>
  <c r="N18" i="18"/>
  <c r="K18" i="18"/>
  <c r="H18" i="18"/>
  <c r="AC17" i="18"/>
  <c r="Z17" i="18"/>
  <c r="W17" i="18"/>
  <c r="T17" i="18"/>
  <c r="Q17" i="18"/>
  <c r="N17" i="18"/>
  <c r="K17" i="18"/>
  <c r="H17" i="18"/>
  <c r="Z16" i="18"/>
  <c r="W16" i="18"/>
  <c r="T16" i="18"/>
  <c r="Q16" i="18"/>
  <c r="N16" i="18"/>
  <c r="K16" i="18"/>
  <c r="H16" i="18"/>
  <c r="AC15" i="18"/>
  <c r="Z15" i="18"/>
  <c r="W15" i="18"/>
  <c r="T15" i="18"/>
  <c r="Q15" i="18"/>
  <c r="N15" i="18"/>
  <c r="K15" i="18"/>
  <c r="H15" i="18"/>
  <c r="AC14" i="18"/>
  <c r="Z14" i="18"/>
  <c r="W14" i="18"/>
  <c r="T14" i="18"/>
  <c r="Q14" i="18"/>
  <c r="N14" i="18"/>
  <c r="K14" i="18"/>
  <c r="H14" i="18"/>
  <c r="AC13" i="18"/>
  <c r="Z13" i="18"/>
  <c r="W13" i="18"/>
  <c r="T13" i="18"/>
  <c r="Q13" i="18"/>
  <c r="N13" i="18"/>
  <c r="K13" i="18"/>
  <c r="H13" i="18"/>
  <c r="AC12" i="18"/>
  <c r="Z12" i="18"/>
  <c r="W12" i="18"/>
  <c r="T12" i="18"/>
  <c r="Q12" i="18"/>
  <c r="N12" i="18"/>
  <c r="K12" i="18"/>
  <c r="H12" i="18"/>
  <c r="AC11" i="18"/>
  <c r="Z11" i="18"/>
  <c r="W11" i="18"/>
  <c r="T11" i="18"/>
  <c r="Q11" i="18"/>
  <c r="N11" i="18"/>
  <c r="K11" i="18"/>
  <c r="H11" i="18"/>
  <c r="AC10" i="18"/>
  <c r="Z10" i="18"/>
  <c r="W10" i="18"/>
  <c r="T10" i="18"/>
  <c r="Q10" i="18"/>
  <c r="N10" i="18"/>
  <c r="K10" i="18"/>
  <c r="H10" i="18"/>
  <c r="AC9" i="18"/>
  <c r="Z9" i="18"/>
  <c r="W9" i="18"/>
  <c r="T9" i="18"/>
  <c r="Q9" i="18"/>
  <c r="N9" i="18"/>
  <c r="K9" i="18"/>
  <c r="H9" i="18"/>
  <c r="AC8" i="18"/>
  <c r="Z8" i="18"/>
  <c r="W8" i="18"/>
  <c r="T8" i="18"/>
  <c r="Q8" i="18"/>
  <c r="N8" i="18"/>
  <c r="K8" i="18"/>
  <c r="H8" i="18"/>
  <c r="AC30" i="7"/>
  <c r="Z30" i="7"/>
  <c r="W30" i="7"/>
  <c r="T30" i="7"/>
  <c r="Q30" i="7"/>
  <c r="N30" i="7"/>
  <c r="K30" i="7"/>
  <c r="E30" i="7"/>
  <c r="AC29" i="7"/>
  <c r="Z29" i="7"/>
  <c r="W29" i="7"/>
  <c r="T29" i="7"/>
  <c r="Q29" i="7"/>
  <c r="N29" i="7"/>
  <c r="K29" i="7"/>
  <c r="E29" i="7"/>
  <c r="AC28" i="7"/>
  <c r="Z28" i="7"/>
  <c r="W28" i="7"/>
  <c r="T28" i="7"/>
  <c r="Q28" i="7"/>
  <c r="N28" i="7"/>
  <c r="K28" i="7"/>
  <c r="E28" i="7"/>
  <c r="AC27" i="7"/>
  <c r="Z27" i="7"/>
  <c r="W27" i="7"/>
  <c r="T27" i="7"/>
  <c r="Q27" i="7"/>
  <c r="N27" i="7"/>
  <c r="K27" i="7"/>
  <c r="AC26" i="7"/>
  <c r="Z26" i="7"/>
  <c r="W26" i="7"/>
  <c r="T26" i="7"/>
  <c r="Q26" i="7"/>
  <c r="N26" i="7"/>
  <c r="K26" i="7"/>
  <c r="E26" i="7"/>
  <c r="AC25" i="7"/>
  <c r="Z25" i="7"/>
  <c r="W25" i="7"/>
  <c r="T25" i="7"/>
  <c r="Q25" i="7"/>
  <c r="N25" i="7"/>
  <c r="K25" i="7"/>
  <c r="E25" i="7"/>
  <c r="AC24" i="7"/>
  <c r="Z24" i="7"/>
  <c r="W24" i="7"/>
  <c r="T24" i="7"/>
  <c r="Q24" i="7"/>
  <c r="N24" i="7"/>
  <c r="K24" i="7"/>
  <c r="E24" i="7"/>
  <c r="AC23" i="7"/>
  <c r="Z23" i="7"/>
  <c r="W23" i="7"/>
  <c r="T23" i="7"/>
  <c r="Q23" i="7"/>
  <c r="N23" i="7"/>
  <c r="K23" i="7"/>
  <c r="E23" i="7"/>
  <c r="AC22" i="7"/>
  <c r="Z22" i="7"/>
  <c r="W22" i="7"/>
  <c r="T22" i="7"/>
  <c r="Q22" i="7"/>
  <c r="N22" i="7"/>
  <c r="K22" i="7"/>
  <c r="E22" i="7"/>
  <c r="AC21" i="7"/>
  <c r="Z21" i="7"/>
  <c r="W21" i="7"/>
  <c r="T21" i="7"/>
  <c r="Q21" i="7"/>
  <c r="N21" i="7"/>
  <c r="K21" i="7"/>
  <c r="E21" i="7"/>
  <c r="AC20" i="7"/>
  <c r="Z20" i="7"/>
  <c r="W20" i="7"/>
  <c r="T20" i="7"/>
  <c r="Q20" i="7"/>
  <c r="N20" i="7"/>
  <c r="K20" i="7"/>
  <c r="E20" i="7"/>
  <c r="AC19" i="7"/>
  <c r="Z19" i="7"/>
  <c r="W19" i="7"/>
  <c r="T19" i="7"/>
  <c r="Q19" i="7"/>
  <c r="N19" i="7"/>
  <c r="K19" i="7"/>
  <c r="E19" i="7"/>
  <c r="AC18" i="7"/>
  <c r="Z18" i="7"/>
  <c r="W18" i="7"/>
  <c r="T18" i="7"/>
  <c r="Q18" i="7"/>
  <c r="N18" i="7"/>
  <c r="K18" i="7"/>
  <c r="E18" i="7"/>
  <c r="AC17" i="7"/>
  <c r="Z17" i="7"/>
  <c r="W17" i="7"/>
  <c r="T17" i="7"/>
  <c r="Q17" i="7"/>
  <c r="N17" i="7"/>
  <c r="K17" i="7"/>
  <c r="E17" i="7"/>
  <c r="AC16" i="7"/>
  <c r="Z16" i="7"/>
  <c r="W16" i="7"/>
  <c r="T16" i="7"/>
  <c r="Q16" i="7"/>
  <c r="N16" i="7"/>
  <c r="K16" i="7"/>
  <c r="E16" i="7"/>
  <c r="AC15" i="7"/>
  <c r="Z15" i="7"/>
  <c r="W15" i="7"/>
  <c r="T15" i="7"/>
  <c r="Q15" i="7"/>
  <c r="N15" i="7"/>
  <c r="K15" i="7"/>
  <c r="E15" i="7"/>
  <c r="AC14" i="7"/>
  <c r="Z14" i="7"/>
  <c r="W14" i="7"/>
  <c r="T14" i="7"/>
  <c r="Q14" i="7"/>
  <c r="N14" i="7"/>
  <c r="K14" i="7"/>
  <c r="E14" i="7"/>
  <c r="AC13" i="7"/>
  <c r="Z13" i="7"/>
  <c r="W13" i="7"/>
  <c r="T13" i="7"/>
  <c r="Q13" i="7"/>
  <c r="N13" i="7"/>
  <c r="K13" i="7"/>
  <c r="E13" i="7"/>
  <c r="AC12" i="7"/>
  <c r="Z12" i="7"/>
  <c r="W12" i="7"/>
  <c r="T12" i="7"/>
  <c r="Q12" i="7"/>
  <c r="N12" i="7"/>
  <c r="K12" i="7"/>
  <c r="E12" i="7"/>
  <c r="AC11" i="7"/>
  <c r="Z11" i="7"/>
  <c r="W11" i="7"/>
  <c r="T11" i="7"/>
  <c r="Q11" i="7"/>
  <c r="N11" i="7"/>
  <c r="K11" i="7"/>
  <c r="E11" i="7"/>
  <c r="AC10" i="7"/>
  <c r="Z10" i="7"/>
  <c r="W10" i="7"/>
  <c r="T10" i="7"/>
  <c r="Q10" i="7"/>
  <c r="N10" i="7"/>
  <c r="K10" i="7"/>
  <c r="E10" i="7"/>
  <c r="AC9" i="7"/>
  <c r="Z9" i="7"/>
  <c r="W9" i="7"/>
  <c r="T9" i="7"/>
  <c r="Q9" i="7"/>
  <c r="N9" i="7"/>
  <c r="K9" i="7"/>
  <c r="E9" i="7"/>
  <c r="AC8" i="7"/>
  <c r="Z8" i="7"/>
  <c r="W8" i="7"/>
  <c r="T8" i="7"/>
  <c r="Q8" i="7"/>
  <c r="N8" i="7"/>
  <c r="K8" i="7"/>
  <c r="E8" i="7"/>
  <c r="Z30" i="15"/>
  <c r="W30" i="15"/>
  <c r="T30" i="15"/>
  <c r="Q30" i="15"/>
  <c r="N30" i="15"/>
  <c r="K30" i="15"/>
  <c r="H30" i="15"/>
  <c r="E30" i="15"/>
  <c r="Z29" i="15"/>
  <c r="W29" i="15"/>
  <c r="T29" i="15"/>
  <c r="Q29" i="15"/>
  <c r="N29" i="15"/>
  <c r="K29" i="15"/>
  <c r="H29" i="15"/>
  <c r="E29" i="15"/>
  <c r="Z28" i="15"/>
  <c r="W28" i="15"/>
  <c r="T28" i="15"/>
  <c r="Q28" i="15"/>
  <c r="N28" i="15"/>
  <c r="K28" i="15"/>
  <c r="H28" i="15"/>
  <c r="E28" i="15"/>
  <c r="Z27" i="15"/>
  <c r="W27" i="15"/>
  <c r="T27" i="15"/>
  <c r="Q27" i="15"/>
  <c r="N27" i="15"/>
  <c r="K27" i="15"/>
  <c r="H27" i="15"/>
  <c r="E27" i="15"/>
  <c r="Z26" i="15"/>
  <c r="W26" i="15"/>
  <c r="T26" i="15"/>
  <c r="Q26" i="15"/>
  <c r="N26" i="15"/>
  <c r="K26" i="15"/>
  <c r="H26" i="15"/>
  <c r="E26" i="15"/>
  <c r="Z25" i="15"/>
  <c r="W25" i="15"/>
  <c r="T25" i="15"/>
  <c r="Q25" i="15"/>
  <c r="N25" i="15"/>
  <c r="K25" i="15"/>
  <c r="H25" i="15"/>
  <c r="E25" i="15"/>
  <c r="Z24" i="15"/>
  <c r="W24" i="15"/>
  <c r="T24" i="15"/>
  <c r="Q24" i="15"/>
  <c r="N24" i="15"/>
  <c r="K24" i="15"/>
  <c r="H24" i="15"/>
  <c r="E24" i="15"/>
  <c r="Z23" i="15"/>
  <c r="W23" i="15"/>
  <c r="T23" i="15"/>
  <c r="Q23" i="15"/>
  <c r="N23" i="15"/>
  <c r="K23" i="15"/>
  <c r="H23" i="15"/>
  <c r="E23" i="15"/>
  <c r="Z22" i="15"/>
  <c r="W22" i="15"/>
  <c r="T22" i="15"/>
  <c r="Q22" i="15"/>
  <c r="N22" i="15"/>
  <c r="K22" i="15"/>
  <c r="H22" i="15"/>
  <c r="E22" i="15"/>
  <c r="Z21" i="15"/>
  <c r="W21" i="15"/>
  <c r="T21" i="15"/>
  <c r="Q21" i="15"/>
  <c r="N21" i="15"/>
  <c r="K21" i="15"/>
  <c r="H21" i="15"/>
  <c r="E21" i="15"/>
  <c r="Z20" i="15"/>
  <c r="W20" i="15"/>
  <c r="T20" i="15"/>
  <c r="Q20" i="15"/>
  <c r="N20" i="15"/>
  <c r="K20" i="15"/>
  <c r="H20" i="15"/>
  <c r="E20" i="15"/>
  <c r="Z19" i="15"/>
  <c r="W19" i="15"/>
  <c r="T19" i="15"/>
  <c r="Q19" i="15"/>
  <c r="N19" i="15"/>
  <c r="K19" i="15"/>
  <c r="H19" i="15"/>
  <c r="E19" i="15"/>
  <c r="Z18" i="15"/>
  <c r="W18" i="15"/>
  <c r="T18" i="15"/>
  <c r="Q18" i="15"/>
  <c r="N18" i="15"/>
  <c r="K18" i="15"/>
  <c r="H18" i="15"/>
  <c r="E18" i="15"/>
  <c r="Z17" i="15"/>
  <c r="W17" i="15"/>
  <c r="T17" i="15"/>
  <c r="Q17" i="15"/>
  <c r="N17" i="15"/>
  <c r="K17" i="15"/>
  <c r="H17" i="15"/>
  <c r="E17" i="15"/>
  <c r="Z16" i="15"/>
  <c r="W16" i="15"/>
  <c r="T16" i="15"/>
  <c r="Q16" i="15"/>
  <c r="N16" i="15"/>
  <c r="K16" i="15"/>
  <c r="H16" i="15"/>
  <c r="E16" i="15"/>
  <c r="Z15" i="15"/>
  <c r="W15" i="15"/>
  <c r="T15" i="15"/>
  <c r="Q15" i="15"/>
  <c r="N15" i="15"/>
  <c r="K15" i="15"/>
  <c r="H15" i="15"/>
  <c r="E15" i="15"/>
  <c r="Z14" i="15"/>
  <c r="W14" i="15"/>
  <c r="T14" i="15"/>
  <c r="Q14" i="15"/>
  <c r="N14" i="15"/>
  <c r="K14" i="15"/>
  <c r="H14" i="15"/>
  <c r="E14" i="15"/>
  <c r="Z13" i="15"/>
  <c r="W13" i="15"/>
  <c r="T13" i="15"/>
  <c r="Q13" i="15"/>
  <c r="N13" i="15"/>
  <c r="K13" i="15"/>
  <c r="H13" i="15"/>
  <c r="E13" i="15"/>
  <c r="Z12" i="15"/>
  <c r="W12" i="15"/>
  <c r="T12" i="15"/>
  <c r="Q12" i="15"/>
  <c r="N12" i="15"/>
  <c r="K12" i="15"/>
  <c r="H12" i="15"/>
  <c r="E12" i="15"/>
  <c r="Z11" i="15"/>
  <c r="W11" i="15"/>
  <c r="T11" i="15"/>
  <c r="Q11" i="15"/>
  <c r="N11" i="15"/>
  <c r="K11" i="15"/>
  <c r="H11" i="15"/>
  <c r="E11" i="15"/>
  <c r="Z10" i="15"/>
  <c r="W10" i="15"/>
  <c r="T10" i="15"/>
  <c r="Q10" i="15"/>
  <c r="N10" i="15"/>
  <c r="K10" i="15"/>
  <c r="H10" i="15"/>
  <c r="E10" i="15"/>
  <c r="Z9" i="15"/>
  <c r="W9" i="15"/>
  <c r="T9" i="15"/>
  <c r="Q9" i="15"/>
  <c r="N9" i="15"/>
  <c r="K9" i="15"/>
  <c r="H9" i="15"/>
  <c r="E9" i="15"/>
  <c r="Z8" i="15"/>
  <c r="W8" i="15"/>
  <c r="T8" i="15"/>
  <c r="Q8" i="15"/>
  <c r="N8" i="15"/>
  <c r="K8" i="15"/>
  <c r="H8" i="15"/>
  <c r="E8" i="15"/>
  <c r="AC30" i="14"/>
  <c r="Z30" i="14"/>
  <c r="W30" i="14"/>
  <c r="Q30" i="14"/>
  <c r="N30" i="14"/>
  <c r="K30" i="14"/>
  <c r="H30" i="14"/>
  <c r="AC29" i="14"/>
  <c r="Z29" i="14"/>
  <c r="W29" i="14"/>
  <c r="Q29" i="14"/>
  <c r="N29" i="14"/>
  <c r="K29" i="14"/>
  <c r="H29" i="14"/>
  <c r="AC28" i="14"/>
  <c r="Z28" i="14"/>
  <c r="W28" i="14"/>
  <c r="Q28" i="14"/>
  <c r="N28" i="14"/>
  <c r="K28" i="14"/>
  <c r="H28" i="14"/>
  <c r="AC27" i="14"/>
  <c r="Z27" i="14"/>
  <c r="W27" i="14"/>
  <c r="Q27" i="14"/>
  <c r="N27" i="14"/>
  <c r="K27" i="14"/>
  <c r="H27" i="14"/>
  <c r="AC26" i="14"/>
  <c r="Z26" i="14"/>
  <c r="W26" i="14"/>
  <c r="Q26" i="14"/>
  <c r="N26" i="14"/>
  <c r="K26" i="14"/>
  <c r="H26" i="14"/>
  <c r="AC25" i="14"/>
  <c r="Z25" i="14"/>
  <c r="W25" i="14"/>
  <c r="Q25" i="14"/>
  <c r="N25" i="14"/>
  <c r="K25" i="14"/>
  <c r="H25" i="14"/>
  <c r="AC24" i="14"/>
  <c r="Z24" i="14"/>
  <c r="W24" i="14"/>
  <c r="Q24" i="14"/>
  <c r="N24" i="14"/>
  <c r="K24" i="14"/>
  <c r="H24" i="14"/>
  <c r="W23" i="14"/>
  <c r="Q23" i="14"/>
  <c r="N23" i="14"/>
  <c r="K23" i="14"/>
  <c r="H23" i="14"/>
  <c r="AC22" i="14"/>
  <c r="Z22" i="14"/>
  <c r="W22" i="14"/>
  <c r="Q22" i="14"/>
  <c r="N22" i="14"/>
  <c r="K22" i="14"/>
  <c r="H22" i="14"/>
  <c r="AC21" i="14"/>
  <c r="Z21" i="14"/>
  <c r="W21" i="14"/>
  <c r="Q21" i="14"/>
  <c r="N21" i="14"/>
  <c r="K21" i="14"/>
  <c r="H21" i="14"/>
  <c r="AC20" i="14"/>
  <c r="Z20" i="14"/>
  <c r="W20" i="14"/>
  <c r="Q20" i="14"/>
  <c r="N20" i="14"/>
  <c r="K20" i="14"/>
  <c r="H20" i="14"/>
  <c r="AC19" i="14"/>
  <c r="Z19" i="14"/>
  <c r="W19" i="14"/>
  <c r="Q19" i="14"/>
  <c r="N19" i="14"/>
  <c r="K19" i="14"/>
  <c r="H19" i="14"/>
  <c r="AC18" i="14"/>
  <c r="Z18" i="14"/>
  <c r="W18" i="14"/>
  <c r="Q18" i="14"/>
  <c r="N18" i="14"/>
  <c r="K18" i="14"/>
  <c r="H18" i="14"/>
  <c r="AC17" i="14"/>
  <c r="Z17" i="14"/>
  <c r="W17" i="14"/>
  <c r="Q17" i="14"/>
  <c r="N17" i="14"/>
  <c r="K17" i="14"/>
  <c r="H17" i="14"/>
  <c r="AC16" i="14"/>
  <c r="Z16" i="14"/>
  <c r="W16" i="14"/>
  <c r="Q16" i="14"/>
  <c r="N16" i="14"/>
  <c r="K16" i="14"/>
  <c r="H16" i="14"/>
  <c r="AC15" i="14"/>
  <c r="Z15" i="14"/>
  <c r="W15" i="14"/>
  <c r="Q15" i="14"/>
  <c r="N15" i="14"/>
  <c r="K15" i="14"/>
  <c r="H15" i="14"/>
  <c r="AC14" i="14"/>
  <c r="Z14" i="14"/>
  <c r="W14" i="14"/>
  <c r="Q14" i="14"/>
  <c r="N14" i="14"/>
  <c r="K14" i="14"/>
  <c r="H14" i="14"/>
  <c r="AC13" i="14"/>
  <c r="Z13" i="14"/>
  <c r="W13" i="14"/>
  <c r="Q13" i="14"/>
  <c r="N13" i="14"/>
  <c r="K13" i="14"/>
  <c r="H13" i="14"/>
  <c r="AC12" i="14"/>
  <c r="Z12" i="14"/>
  <c r="W12" i="14"/>
  <c r="Q12" i="14"/>
  <c r="N12" i="14"/>
  <c r="K12" i="14"/>
  <c r="H12" i="14"/>
  <c r="AC11" i="14"/>
  <c r="Z11" i="14"/>
  <c r="W11" i="14"/>
  <c r="Q11" i="14"/>
  <c r="N11" i="14"/>
  <c r="K11" i="14"/>
  <c r="H11" i="14"/>
  <c r="AC10" i="14"/>
  <c r="Z10" i="14"/>
  <c r="W10" i="14"/>
  <c r="Q10" i="14"/>
  <c r="N10" i="14"/>
  <c r="K10" i="14"/>
  <c r="H10" i="14"/>
  <c r="AC9" i="14"/>
  <c r="Z9" i="14"/>
  <c r="W9" i="14"/>
  <c r="Q9" i="14"/>
  <c r="N9" i="14"/>
  <c r="K9" i="14"/>
  <c r="H9" i="14"/>
  <c r="AC8" i="14"/>
  <c r="Z8" i="14"/>
  <c r="W8" i="14"/>
  <c r="Q8" i="14"/>
  <c r="N8" i="14"/>
  <c r="K8" i="14"/>
  <c r="H8" i="14"/>
  <c r="Z31" i="13"/>
  <c r="W31" i="13"/>
  <c r="Q31" i="13"/>
  <c r="N31" i="13"/>
  <c r="K31" i="13"/>
  <c r="H31" i="13"/>
  <c r="Z30" i="13"/>
  <c r="W30" i="13"/>
  <c r="Q30" i="13"/>
  <c r="N30" i="13"/>
  <c r="K30" i="13"/>
  <c r="H30" i="13"/>
  <c r="E30" i="13"/>
  <c r="Z29" i="13"/>
  <c r="W29" i="13"/>
  <c r="Q29" i="13"/>
  <c r="N29" i="13"/>
  <c r="K29" i="13"/>
  <c r="H29" i="13"/>
  <c r="E29" i="13"/>
  <c r="Z28" i="13"/>
  <c r="W28" i="13"/>
  <c r="Q28" i="13"/>
  <c r="N28" i="13"/>
  <c r="K28" i="13"/>
  <c r="H28" i="13"/>
  <c r="E28" i="13"/>
  <c r="Z27" i="13"/>
  <c r="W27" i="13"/>
  <c r="Q27" i="13"/>
  <c r="N27" i="13"/>
  <c r="K27" i="13"/>
  <c r="H27" i="13"/>
  <c r="E27" i="13"/>
  <c r="Z26" i="13"/>
  <c r="W26" i="13"/>
  <c r="Q26" i="13"/>
  <c r="N26" i="13"/>
  <c r="K26" i="13"/>
  <c r="H26" i="13"/>
  <c r="E26" i="13"/>
  <c r="Z25" i="13"/>
  <c r="W25" i="13"/>
  <c r="Q25" i="13"/>
  <c r="N25" i="13"/>
  <c r="K25" i="13"/>
  <c r="H25" i="13"/>
  <c r="E25" i="13"/>
  <c r="Z24" i="13"/>
  <c r="W24" i="13"/>
  <c r="Q24" i="13"/>
  <c r="N24" i="13"/>
  <c r="K24" i="13"/>
  <c r="H24" i="13"/>
  <c r="E24" i="13"/>
  <c r="Z23" i="13"/>
  <c r="W23" i="13"/>
  <c r="Q23" i="13"/>
  <c r="N23" i="13"/>
  <c r="K23" i="13"/>
  <c r="H23" i="13"/>
  <c r="E23" i="13"/>
  <c r="Z22" i="13"/>
  <c r="W22" i="13"/>
  <c r="Q22" i="13"/>
  <c r="N22" i="13"/>
  <c r="K22" i="13"/>
  <c r="H22" i="13"/>
  <c r="E22" i="13"/>
  <c r="Z21" i="13"/>
  <c r="W21" i="13"/>
  <c r="Q21" i="13"/>
  <c r="N21" i="13"/>
  <c r="K21" i="13"/>
  <c r="H21" i="13"/>
  <c r="E21" i="13"/>
  <c r="Z20" i="13"/>
  <c r="W20" i="13"/>
  <c r="Q20" i="13"/>
  <c r="N20" i="13"/>
  <c r="K20" i="13"/>
  <c r="H20" i="13"/>
  <c r="E20" i="13"/>
  <c r="Z19" i="13"/>
  <c r="W19" i="13"/>
  <c r="Q19" i="13"/>
  <c r="N19" i="13"/>
  <c r="K19" i="13"/>
  <c r="H19" i="13"/>
  <c r="E19" i="13"/>
  <c r="Z18" i="13"/>
  <c r="W18" i="13"/>
  <c r="Q18" i="13"/>
  <c r="N18" i="13"/>
  <c r="K18" i="13"/>
  <c r="H18" i="13"/>
  <c r="E18" i="13"/>
  <c r="Z17" i="13"/>
  <c r="W17" i="13"/>
  <c r="Q17" i="13"/>
  <c r="N17" i="13"/>
  <c r="K17" i="13"/>
  <c r="H17" i="13"/>
  <c r="E17" i="13"/>
  <c r="Z16" i="13"/>
  <c r="W16" i="13"/>
  <c r="Q16" i="13"/>
  <c r="N16" i="13"/>
  <c r="K16" i="13"/>
  <c r="H16" i="13"/>
  <c r="E16" i="13"/>
  <c r="Z15" i="13"/>
  <c r="W15" i="13"/>
  <c r="Q15" i="13"/>
  <c r="N15" i="13"/>
  <c r="K15" i="13"/>
  <c r="H15" i="13"/>
  <c r="E15" i="13"/>
  <c r="Z14" i="13"/>
  <c r="W14" i="13"/>
  <c r="Q14" i="13"/>
  <c r="N14" i="13"/>
  <c r="K14" i="13"/>
  <c r="H14" i="13"/>
  <c r="E14" i="13"/>
  <c r="Z13" i="13"/>
  <c r="W13" i="13"/>
  <c r="Q13" i="13"/>
  <c r="N13" i="13"/>
  <c r="K13" i="13"/>
  <c r="H13" i="13"/>
  <c r="E13" i="13"/>
  <c r="Z12" i="13"/>
  <c r="W12" i="13"/>
  <c r="Q12" i="13"/>
  <c r="N12" i="13"/>
  <c r="K12" i="13"/>
  <c r="H12" i="13"/>
  <c r="E12" i="13"/>
  <c r="Z11" i="13"/>
  <c r="W11" i="13"/>
  <c r="Q11" i="13"/>
  <c r="N11" i="13"/>
  <c r="K11" i="13"/>
  <c r="H11" i="13"/>
  <c r="Z10" i="13"/>
  <c r="W10" i="13"/>
  <c r="Q10" i="13"/>
  <c r="N10" i="13"/>
  <c r="K10" i="13"/>
  <c r="H10" i="13"/>
  <c r="E10" i="13"/>
  <c r="Z9" i="13"/>
  <c r="W9" i="13"/>
  <c r="Q9" i="13"/>
  <c r="N9" i="13"/>
  <c r="K9" i="13"/>
  <c r="H9" i="13"/>
  <c r="E9" i="13"/>
  <c r="Z8" i="13"/>
  <c r="W8" i="13"/>
  <c r="Q8" i="13"/>
  <c r="N8" i="13"/>
  <c r="K8" i="13"/>
  <c r="H8" i="13"/>
  <c r="E8" i="13"/>
  <c r="AC31" i="11"/>
  <c r="Z31" i="11"/>
  <c r="W31" i="11"/>
  <c r="T31" i="11"/>
  <c r="Q31" i="11"/>
  <c r="N31" i="11"/>
  <c r="K31" i="11"/>
  <c r="H31" i="11"/>
  <c r="E31" i="11"/>
  <c r="AC30" i="11"/>
  <c r="Z30" i="11"/>
  <c r="W30" i="11"/>
  <c r="T30" i="11"/>
  <c r="Q30" i="11"/>
  <c r="N30" i="11"/>
  <c r="K30" i="11"/>
  <c r="H30" i="11"/>
  <c r="E30" i="11"/>
  <c r="AC29" i="11"/>
  <c r="Z29" i="11"/>
  <c r="W29" i="11"/>
  <c r="T29" i="11"/>
  <c r="Q29" i="11"/>
  <c r="N29" i="11"/>
  <c r="K29" i="11"/>
  <c r="H29" i="11"/>
  <c r="E29" i="11"/>
  <c r="AC28" i="11"/>
  <c r="Z28" i="11"/>
  <c r="W28" i="11"/>
  <c r="T28" i="11"/>
  <c r="Q28" i="11"/>
  <c r="N28" i="11"/>
  <c r="K28" i="11"/>
  <c r="H28" i="11"/>
  <c r="E28" i="11"/>
  <c r="AC27" i="11"/>
  <c r="Z27" i="11"/>
  <c r="W27" i="11"/>
  <c r="T27" i="11"/>
  <c r="Q27" i="11"/>
  <c r="N27" i="11"/>
  <c r="K27" i="11"/>
  <c r="H27" i="11"/>
  <c r="E27" i="11"/>
  <c r="AC26" i="11"/>
  <c r="Z26" i="11"/>
  <c r="W26" i="11"/>
  <c r="T26" i="11"/>
  <c r="Q26" i="11"/>
  <c r="N26" i="11"/>
  <c r="K26" i="11"/>
  <c r="H26" i="11"/>
  <c r="E26" i="11"/>
  <c r="AC25" i="11"/>
  <c r="Z25" i="11"/>
  <c r="W25" i="11"/>
  <c r="T25" i="11"/>
  <c r="Q25" i="11"/>
  <c r="N25" i="11"/>
  <c r="K25" i="11"/>
  <c r="H25" i="11"/>
  <c r="E25" i="11"/>
  <c r="AC24" i="11"/>
  <c r="Z24" i="11"/>
  <c r="W24" i="11"/>
  <c r="T24" i="11"/>
  <c r="Q24" i="11"/>
  <c r="N24" i="11"/>
  <c r="K24" i="11"/>
  <c r="H24" i="11"/>
  <c r="E24" i="11"/>
  <c r="AC23" i="11"/>
  <c r="Z23" i="11"/>
  <c r="W23" i="11"/>
  <c r="T23" i="11"/>
  <c r="Q23" i="11"/>
  <c r="N23" i="11"/>
  <c r="K23" i="11"/>
  <c r="H23" i="11"/>
  <c r="E23" i="11"/>
  <c r="AC22" i="11"/>
  <c r="Z22" i="11"/>
  <c r="W22" i="11"/>
  <c r="T22" i="11"/>
  <c r="Q22" i="11"/>
  <c r="N22" i="11"/>
  <c r="K22" i="11"/>
  <c r="H22" i="11"/>
  <c r="E22" i="11"/>
  <c r="AC21" i="11"/>
  <c r="Z21" i="11"/>
  <c r="W21" i="11"/>
  <c r="T21" i="11"/>
  <c r="Q21" i="11"/>
  <c r="N21" i="11"/>
  <c r="K21" i="11"/>
  <c r="H21" i="11"/>
  <c r="E21" i="11"/>
  <c r="AC20" i="11"/>
  <c r="Z20" i="11"/>
  <c r="W20" i="11"/>
  <c r="T20" i="11"/>
  <c r="Q20" i="11"/>
  <c r="N20" i="11"/>
  <c r="K20" i="11"/>
  <c r="H20" i="11"/>
  <c r="E20" i="11"/>
  <c r="AC19" i="11"/>
  <c r="Z19" i="11"/>
  <c r="W19" i="11"/>
  <c r="T19" i="11"/>
  <c r="Q19" i="11"/>
  <c r="N19" i="11"/>
  <c r="K19" i="11"/>
  <c r="H19" i="11"/>
  <c r="E19" i="11"/>
  <c r="AC18" i="11"/>
  <c r="Z18" i="11"/>
  <c r="W18" i="11"/>
  <c r="T18" i="11"/>
  <c r="Q18" i="11"/>
  <c r="N18" i="11"/>
  <c r="K18" i="11"/>
  <c r="H18" i="11"/>
  <c r="E18" i="11"/>
  <c r="AC17" i="11"/>
  <c r="Z17" i="11"/>
  <c r="W17" i="11"/>
  <c r="T17" i="11"/>
  <c r="Q17" i="11"/>
  <c r="N17" i="11"/>
  <c r="K17" i="11"/>
  <c r="H17" i="11"/>
  <c r="E17" i="11"/>
  <c r="AC16" i="11"/>
  <c r="Z16" i="11"/>
  <c r="W16" i="11"/>
  <c r="T16" i="11"/>
  <c r="Q16" i="11"/>
  <c r="N16" i="11"/>
  <c r="K16" i="11"/>
  <c r="H16" i="11"/>
  <c r="E16" i="11"/>
  <c r="AC15" i="11"/>
  <c r="Z15" i="11"/>
  <c r="W15" i="11"/>
  <c r="T15" i="11"/>
  <c r="Q15" i="11"/>
  <c r="N15" i="11"/>
  <c r="K15" i="11"/>
  <c r="H15" i="11"/>
  <c r="E15" i="11"/>
  <c r="AC14" i="11"/>
  <c r="Z14" i="11"/>
  <c r="W14" i="11"/>
  <c r="T14" i="11"/>
  <c r="Q14" i="11"/>
  <c r="N14" i="11"/>
  <c r="K14" i="11"/>
  <c r="H14" i="11"/>
  <c r="E14" i="11"/>
  <c r="AC13" i="11"/>
  <c r="Z13" i="11"/>
  <c r="W13" i="11"/>
  <c r="T13" i="11"/>
  <c r="Q13" i="11"/>
  <c r="N13" i="11"/>
  <c r="K13" i="11"/>
  <c r="H13" i="11"/>
  <c r="E13" i="11"/>
  <c r="AC12" i="11"/>
  <c r="Z12" i="11"/>
  <c r="W12" i="11"/>
  <c r="T12" i="11"/>
  <c r="Q12" i="11"/>
  <c r="N12" i="11"/>
  <c r="K12" i="11"/>
  <c r="H12" i="11"/>
  <c r="E12" i="11"/>
  <c r="AC11" i="11"/>
  <c r="Z11" i="11"/>
  <c r="W11" i="11"/>
  <c r="T11" i="11"/>
  <c r="Q11" i="11"/>
  <c r="N11" i="11"/>
  <c r="K11" i="11"/>
  <c r="H11" i="11"/>
  <c r="E11" i="11"/>
  <c r="AC10" i="11"/>
  <c r="Z10" i="11"/>
  <c r="W10" i="11"/>
  <c r="T10" i="11"/>
  <c r="Q10" i="11"/>
  <c r="N10" i="11"/>
  <c r="K10" i="11"/>
  <c r="H10" i="11"/>
  <c r="E10" i="11"/>
  <c r="AC9" i="11"/>
  <c r="Z9" i="11"/>
  <c r="W9" i="11"/>
  <c r="T9" i="11"/>
  <c r="Q9" i="11"/>
  <c r="N9" i="11"/>
  <c r="K9" i="11"/>
  <c r="H9" i="11"/>
  <c r="E9" i="11"/>
  <c r="AC8" i="11"/>
  <c r="Z8" i="11"/>
  <c r="W8" i="11"/>
  <c r="T8" i="11"/>
  <c r="Q8" i="11"/>
  <c r="N8" i="11"/>
  <c r="K8" i="11"/>
  <c r="H8" i="11"/>
  <c r="E8" i="11"/>
  <c r="AC31" i="6"/>
  <c r="Z31" i="6"/>
  <c r="W31" i="6"/>
  <c r="T31" i="6"/>
  <c r="Q31" i="6"/>
  <c r="N31" i="6"/>
  <c r="K31" i="6"/>
  <c r="H31" i="6"/>
  <c r="E31" i="6"/>
  <c r="AC30" i="6"/>
  <c r="Z30" i="6"/>
  <c r="W30" i="6"/>
  <c r="T30" i="6"/>
  <c r="Q30" i="6"/>
  <c r="N30" i="6"/>
  <c r="K30" i="6"/>
  <c r="H30" i="6"/>
  <c r="E30" i="6"/>
  <c r="AC29" i="6"/>
  <c r="Z29" i="6"/>
  <c r="W29" i="6"/>
  <c r="T29" i="6"/>
  <c r="Q29" i="6"/>
  <c r="N29" i="6"/>
  <c r="K29" i="6"/>
  <c r="H29" i="6"/>
  <c r="E29" i="6"/>
  <c r="AC28" i="6"/>
  <c r="Z28" i="6"/>
  <c r="W28" i="6"/>
  <c r="T28" i="6"/>
  <c r="Q28" i="6"/>
  <c r="N28" i="6"/>
  <c r="K28" i="6"/>
  <c r="H28" i="6"/>
  <c r="E28" i="6"/>
  <c r="AC27" i="6"/>
  <c r="Z27" i="6"/>
  <c r="W27" i="6"/>
  <c r="T27" i="6"/>
  <c r="Q27" i="6"/>
  <c r="N27" i="6"/>
  <c r="K27" i="6"/>
  <c r="H27" i="6"/>
  <c r="E27" i="6"/>
  <c r="AC26" i="6"/>
  <c r="Z26" i="6"/>
  <c r="W26" i="6"/>
  <c r="T26" i="6"/>
  <c r="Q26" i="6"/>
  <c r="N26" i="6"/>
  <c r="K26" i="6"/>
  <c r="H26" i="6"/>
  <c r="E26" i="6"/>
  <c r="AC25" i="6"/>
  <c r="Z25" i="6"/>
  <c r="W25" i="6"/>
  <c r="T25" i="6"/>
  <c r="Q25" i="6"/>
  <c r="N25" i="6"/>
  <c r="K25" i="6"/>
  <c r="H25" i="6"/>
  <c r="E25" i="6"/>
  <c r="AC24" i="6"/>
  <c r="Z24" i="6"/>
  <c r="W24" i="6"/>
  <c r="T24" i="6"/>
  <c r="Q24" i="6"/>
  <c r="N24" i="6"/>
  <c r="K24" i="6"/>
  <c r="H24" i="6"/>
  <c r="E24" i="6"/>
  <c r="AC23" i="6"/>
  <c r="Z23" i="6"/>
  <c r="W23" i="6"/>
  <c r="T23" i="6"/>
  <c r="Q23" i="6"/>
  <c r="N23" i="6"/>
  <c r="K23" i="6"/>
  <c r="H23" i="6"/>
  <c r="E23" i="6"/>
  <c r="AC22" i="6"/>
  <c r="Z22" i="6"/>
  <c r="W22" i="6"/>
  <c r="T22" i="6"/>
  <c r="Q22" i="6"/>
  <c r="N22" i="6"/>
  <c r="K22" i="6"/>
  <c r="H22" i="6"/>
  <c r="E22" i="6"/>
  <c r="AC21" i="6"/>
  <c r="Z21" i="6"/>
  <c r="W21" i="6"/>
  <c r="T21" i="6"/>
  <c r="Q21" i="6"/>
  <c r="N21" i="6"/>
  <c r="K21" i="6"/>
  <c r="H21" i="6"/>
  <c r="E21" i="6"/>
  <c r="AC20" i="6"/>
  <c r="Z20" i="6"/>
  <c r="W20" i="6"/>
  <c r="T20" i="6"/>
  <c r="Q20" i="6"/>
  <c r="N20" i="6"/>
  <c r="K20" i="6"/>
  <c r="H20" i="6"/>
  <c r="E20" i="6"/>
  <c r="AC19" i="6"/>
  <c r="Z19" i="6"/>
  <c r="W19" i="6"/>
  <c r="T19" i="6"/>
  <c r="Q19" i="6"/>
  <c r="N19" i="6"/>
  <c r="K19" i="6"/>
  <c r="H19" i="6"/>
  <c r="E19" i="6"/>
  <c r="AC18" i="6"/>
  <c r="Z18" i="6"/>
  <c r="W18" i="6"/>
  <c r="T18" i="6"/>
  <c r="Q18" i="6"/>
  <c r="N18" i="6"/>
  <c r="K18" i="6"/>
  <c r="H18" i="6"/>
  <c r="E18" i="6"/>
  <c r="AC17" i="6"/>
  <c r="Z17" i="6"/>
  <c r="W17" i="6"/>
  <c r="T17" i="6"/>
  <c r="Q17" i="6"/>
  <c r="N17" i="6"/>
  <c r="K17" i="6"/>
  <c r="H17" i="6"/>
  <c r="E17" i="6"/>
  <c r="AC16" i="6"/>
  <c r="Z16" i="6"/>
  <c r="W16" i="6"/>
  <c r="T16" i="6"/>
  <c r="Q16" i="6"/>
  <c r="N16" i="6"/>
  <c r="K16" i="6"/>
  <c r="H16" i="6"/>
  <c r="E16" i="6"/>
  <c r="AC15" i="6"/>
  <c r="Z15" i="6"/>
  <c r="W15" i="6"/>
  <c r="T15" i="6"/>
  <c r="Q15" i="6"/>
  <c r="N15" i="6"/>
  <c r="K15" i="6"/>
  <c r="H15" i="6"/>
  <c r="E15" i="6"/>
  <c r="AC14" i="6"/>
  <c r="Z14" i="6"/>
  <c r="W14" i="6"/>
  <c r="T14" i="6"/>
  <c r="Q14" i="6"/>
  <c r="N14" i="6"/>
  <c r="K14" i="6"/>
  <c r="H14" i="6"/>
  <c r="E14" i="6"/>
  <c r="AC13" i="6"/>
  <c r="Z13" i="6"/>
  <c r="W13" i="6"/>
  <c r="T13" i="6"/>
  <c r="Q13" i="6"/>
  <c r="N13" i="6"/>
  <c r="K13" i="6"/>
  <c r="H13" i="6"/>
  <c r="E13" i="6"/>
  <c r="AC12" i="6"/>
  <c r="Z12" i="6"/>
  <c r="W12" i="6"/>
  <c r="T12" i="6"/>
  <c r="Q12" i="6"/>
  <c r="N12" i="6"/>
  <c r="K12" i="6"/>
  <c r="H12" i="6"/>
  <c r="E12" i="6"/>
  <c r="AC11" i="6"/>
  <c r="Z11" i="6"/>
  <c r="W11" i="6"/>
  <c r="T11" i="6"/>
  <c r="Q11" i="6"/>
  <c r="N11" i="6"/>
  <c r="K11" i="6"/>
  <c r="H11" i="6"/>
  <c r="E11" i="6"/>
  <c r="AC10" i="6"/>
  <c r="Z10" i="6"/>
  <c r="W10" i="6"/>
  <c r="T10" i="6"/>
  <c r="Q10" i="6"/>
  <c r="N10" i="6"/>
  <c r="K10" i="6"/>
  <c r="H10" i="6"/>
  <c r="E10" i="6"/>
  <c r="AC9" i="6"/>
  <c r="Z9" i="6"/>
  <c r="W9" i="6"/>
  <c r="T9" i="6"/>
  <c r="Q9" i="6"/>
  <c r="N9" i="6"/>
  <c r="K9" i="6"/>
  <c r="H9" i="6"/>
  <c r="E9" i="6"/>
  <c r="AC8" i="6"/>
  <c r="Z8" i="6"/>
  <c r="W8" i="6"/>
  <c r="T8" i="6"/>
  <c r="Q8" i="6"/>
  <c r="N8" i="6"/>
  <c r="K8" i="6"/>
  <c r="H8" i="6"/>
  <c r="E8" i="6"/>
  <c r="AC31" i="2"/>
  <c r="Z31" i="2"/>
  <c r="W31" i="2"/>
  <c r="T31" i="2"/>
  <c r="Q31" i="2"/>
  <c r="N31" i="2"/>
  <c r="K31" i="2"/>
  <c r="H31" i="2"/>
  <c r="E31" i="2"/>
  <c r="AC30" i="2"/>
  <c r="Z30" i="2"/>
  <c r="W30" i="2"/>
  <c r="T30" i="2"/>
  <c r="Q30" i="2"/>
  <c r="N30" i="2"/>
  <c r="K30" i="2"/>
  <c r="H30" i="2"/>
  <c r="E30" i="2"/>
  <c r="AC29" i="2"/>
  <c r="Z29" i="2"/>
  <c r="W29" i="2"/>
  <c r="T29" i="2"/>
  <c r="Q29" i="2"/>
  <c r="N29" i="2"/>
  <c r="K29" i="2"/>
  <c r="H29" i="2"/>
  <c r="E29" i="2"/>
  <c r="AC28" i="2"/>
  <c r="Z28" i="2"/>
  <c r="W28" i="2"/>
  <c r="T28" i="2"/>
  <c r="Q28" i="2"/>
  <c r="N28" i="2"/>
  <c r="K28" i="2"/>
  <c r="H28" i="2"/>
  <c r="E28" i="2"/>
  <c r="AC27" i="2"/>
  <c r="Z27" i="2"/>
  <c r="W27" i="2"/>
  <c r="T27" i="2"/>
  <c r="Q27" i="2"/>
  <c r="N27" i="2"/>
  <c r="K27" i="2"/>
  <c r="H27" i="2"/>
  <c r="E27" i="2"/>
  <c r="AC26" i="2"/>
  <c r="Z26" i="2"/>
  <c r="W26" i="2"/>
  <c r="T26" i="2"/>
  <c r="Q26" i="2"/>
  <c r="N26" i="2"/>
  <c r="K26" i="2"/>
  <c r="H26" i="2"/>
  <c r="E26" i="2"/>
  <c r="AC25" i="2"/>
  <c r="Z25" i="2"/>
  <c r="W25" i="2"/>
  <c r="T25" i="2"/>
  <c r="Q25" i="2"/>
  <c r="N25" i="2"/>
  <c r="K25" i="2"/>
  <c r="H25" i="2"/>
  <c r="E25" i="2"/>
  <c r="AC24" i="2"/>
  <c r="Z24" i="2"/>
  <c r="W24" i="2"/>
  <c r="T24" i="2"/>
  <c r="Q24" i="2"/>
  <c r="N24" i="2"/>
  <c r="K24" i="2"/>
  <c r="H24" i="2"/>
  <c r="E24" i="2"/>
  <c r="AC23" i="2"/>
  <c r="Z23" i="2"/>
  <c r="W23" i="2"/>
  <c r="T23" i="2"/>
  <c r="Q23" i="2"/>
  <c r="N23" i="2"/>
  <c r="K23" i="2"/>
  <c r="H23" i="2"/>
  <c r="E23" i="2"/>
  <c r="AC22" i="2"/>
  <c r="Z22" i="2"/>
  <c r="W22" i="2"/>
  <c r="T22" i="2"/>
  <c r="Q22" i="2"/>
  <c r="N22" i="2"/>
  <c r="K22" i="2"/>
  <c r="H22" i="2"/>
  <c r="E22" i="2"/>
  <c r="AC21" i="2"/>
  <c r="Z21" i="2"/>
  <c r="W21" i="2"/>
  <c r="T21" i="2"/>
  <c r="Q21" i="2"/>
  <c r="N21" i="2"/>
  <c r="K21" i="2"/>
  <c r="H21" i="2"/>
  <c r="E21" i="2"/>
  <c r="AC20" i="2"/>
  <c r="Z20" i="2"/>
  <c r="W20" i="2"/>
  <c r="T20" i="2"/>
  <c r="Q20" i="2"/>
  <c r="N20" i="2"/>
  <c r="K20" i="2"/>
  <c r="H20" i="2"/>
  <c r="E20" i="2"/>
  <c r="AC19" i="2"/>
  <c r="Z19" i="2"/>
  <c r="W19" i="2"/>
  <c r="T19" i="2"/>
  <c r="Q19" i="2"/>
  <c r="N19" i="2"/>
  <c r="K19" i="2"/>
  <c r="H19" i="2"/>
  <c r="E19" i="2"/>
  <c r="AC18" i="2"/>
  <c r="Z18" i="2"/>
  <c r="W18" i="2"/>
  <c r="T18" i="2"/>
  <c r="Q18" i="2"/>
  <c r="N18" i="2"/>
  <c r="K18" i="2"/>
  <c r="H18" i="2"/>
  <c r="E18" i="2"/>
  <c r="AC17" i="2"/>
  <c r="Z17" i="2"/>
  <c r="W17" i="2"/>
  <c r="T17" i="2"/>
  <c r="Q17" i="2"/>
  <c r="N17" i="2"/>
  <c r="K17" i="2"/>
  <c r="H17" i="2"/>
  <c r="E17" i="2"/>
  <c r="AC16" i="2"/>
  <c r="Z16" i="2"/>
  <c r="W16" i="2"/>
  <c r="T16" i="2"/>
  <c r="Q16" i="2"/>
  <c r="N16" i="2"/>
  <c r="K16" i="2"/>
  <c r="H16" i="2"/>
  <c r="E16" i="2"/>
  <c r="AC15" i="2"/>
  <c r="Z15" i="2"/>
  <c r="W15" i="2"/>
  <c r="T15" i="2"/>
  <c r="Q15" i="2"/>
  <c r="N15" i="2"/>
  <c r="K15" i="2"/>
  <c r="H15" i="2"/>
  <c r="E15" i="2"/>
  <c r="AC14" i="2"/>
  <c r="Z14" i="2"/>
  <c r="W14" i="2"/>
  <c r="T14" i="2"/>
  <c r="Q14" i="2"/>
  <c r="N14" i="2"/>
  <c r="K14" i="2"/>
  <c r="H14" i="2"/>
  <c r="E14" i="2"/>
  <c r="AC13" i="2"/>
  <c r="Z13" i="2"/>
  <c r="W13" i="2"/>
  <c r="T13" i="2"/>
  <c r="Q13" i="2"/>
  <c r="N13" i="2"/>
  <c r="K13" i="2"/>
  <c r="H13" i="2"/>
  <c r="E13" i="2"/>
  <c r="AC12" i="2"/>
  <c r="Z12" i="2"/>
  <c r="W12" i="2"/>
  <c r="T12" i="2"/>
  <c r="Q12" i="2"/>
  <c r="N12" i="2"/>
  <c r="K12" i="2"/>
  <c r="H12" i="2"/>
  <c r="E12" i="2"/>
  <c r="AC11" i="2"/>
  <c r="Z11" i="2"/>
  <c r="W11" i="2"/>
  <c r="T11" i="2"/>
  <c r="Q11" i="2"/>
  <c r="N11" i="2"/>
  <c r="K11" i="2"/>
  <c r="H11" i="2"/>
  <c r="E11" i="2"/>
  <c r="AC10" i="2"/>
  <c r="Z10" i="2"/>
  <c r="W10" i="2"/>
  <c r="T10" i="2"/>
  <c r="Q10" i="2"/>
  <c r="N10" i="2"/>
  <c r="K10" i="2"/>
  <c r="H10" i="2"/>
  <c r="E10" i="2"/>
  <c r="AC9" i="2"/>
  <c r="Z9" i="2"/>
  <c r="W9" i="2"/>
  <c r="T9" i="2"/>
  <c r="Q9" i="2"/>
  <c r="N9" i="2"/>
  <c r="K9" i="2"/>
  <c r="H9" i="2"/>
  <c r="E9" i="2"/>
  <c r="AC8" i="2"/>
  <c r="Z8" i="2"/>
  <c r="W8" i="2"/>
  <c r="T8" i="2"/>
  <c r="Q8" i="2"/>
  <c r="N8" i="2"/>
  <c r="K8" i="2"/>
  <c r="H8" i="2"/>
  <c r="E8" i="2"/>
  <c r="AC31" i="3"/>
  <c r="Z31" i="3"/>
  <c r="W31" i="3"/>
  <c r="T31" i="3"/>
  <c r="Q31" i="3"/>
  <c r="N31" i="3"/>
  <c r="K31" i="3"/>
  <c r="H31" i="3"/>
  <c r="E31" i="3"/>
  <c r="AC30" i="3"/>
  <c r="Z30" i="3"/>
  <c r="W30" i="3"/>
  <c r="T30" i="3"/>
  <c r="Q30" i="3"/>
  <c r="N30" i="3"/>
  <c r="K30" i="3"/>
  <c r="H30" i="3"/>
  <c r="E30" i="3"/>
  <c r="AC29" i="3"/>
  <c r="Z29" i="3"/>
  <c r="W29" i="3"/>
  <c r="T29" i="3"/>
  <c r="Q29" i="3"/>
  <c r="N29" i="3"/>
  <c r="K29" i="3"/>
  <c r="H29" i="3"/>
  <c r="E29" i="3"/>
  <c r="AC28" i="3"/>
  <c r="Z28" i="3"/>
  <c r="W28" i="3"/>
  <c r="T28" i="3"/>
  <c r="Q28" i="3"/>
  <c r="N28" i="3"/>
  <c r="K28" i="3"/>
  <c r="H28" i="3"/>
  <c r="E28" i="3"/>
  <c r="AC27" i="3"/>
  <c r="Z27" i="3"/>
  <c r="W27" i="3"/>
  <c r="T27" i="3"/>
  <c r="Q27" i="3"/>
  <c r="N27" i="3"/>
  <c r="K27" i="3"/>
  <c r="H27" i="3"/>
  <c r="E27" i="3"/>
  <c r="AC26" i="3"/>
  <c r="Z26" i="3"/>
  <c r="W26" i="3"/>
  <c r="T26" i="3"/>
  <c r="Q26" i="3"/>
  <c r="N26" i="3"/>
  <c r="K26" i="3"/>
  <c r="H26" i="3"/>
  <c r="E26" i="3"/>
  <c r="AC25" i="3"/>
  <c r="Z25" i="3"/>
  <c r="W25" i="3"/>
  <c r="T25" i="3"/>
  <c r="Q25" i="3"/>
  <c r="N25" i="3"/>
  <c r="K25" i="3"/>
  <c r="H25" i="3"/>
  <c r="E25" i="3"/>
  <c r="AC24" i="3"/>
  <c r="Z24" i="3"/>
  <c r="W24" i="3"/>
  <c r="T24" i="3"/>
  <c r="Q24" i="3"/>
  <c r="N24" i="3"/>
  <c r="K24" i="3"/>
  <c r="H24" i="3"/>
  <c r="E24" i="3"/>
  <c r="AC23" i="3"/>
  <c r="Z23" i="3"/>
  <c r="W23" i="3"/>
  <c r="T23" i="3"/>
  <c r="Q23" i="3"/>
  <c r="N23" i="3"/>
  <c r="K23" i="3"/>
  <c r="H23" i="3"/>
  <c r="E23" i="3"/>
  <c r="AC22" i="3"/>
  <c r="Z22" i="3"/>
  <c r="W22" i="3"/>
  <c r="T22" i="3"/>
  <c r="Q22" i="3"/>
  <c r="N22" i="3"/>
  <c r="K22" i="3"/>
  <c r="H22" i="3"/>
  <c r="E22" i="3"/>
  <c r="AC21" i="3"/>
  <c r="Z21" i="3"/>
  <c r="W21" i="3"/>
  <c r="T21" i="3"/>
  <c r="Q21" i="3"/>
  <c r="N21" i="3"/>
  <c r="K21" i="3"/>
  <c r="H21" i="3"/>
  <c r="E21" i="3"/>
  <c r="AC20" i="3"/>
  <c r="Z20" i="3"/>
  <c r="W20" i="3"/>
  <c r="T20" i="3"/>
  <c r="Q20" i="3"/>
  <c r="N20" i="3"/>
  <c r="K20" i="3"/>
  <c r="H20" i="3"/>
  <c r="E20" i="3"/>
  <c r="AC19" i="3"/>
  <c r="Z19" i="3"/>
  <c r="W19" i="3"/>
  <c r="T19" i="3"/>
  <c r="Q19" i="3"/>
  <c r="N19" i="3"/>
  <c r="K19" i="3"/>
  <c r="H19" i="3"/>
  <c r="E19" i="3"/>
  <c r="AC18" i="3"/>
  <c r="Z18" i="3"/>
  <c r="W18" i="3"/>
  <c r="T18" i="3"/>
  <c r="Q18" i="3"/>
  <c r="N18" i="3"/>
  <c r="K18" i="3"/>
  <c r="H18" i="3"/>
  <c r="E18" i="3"/>
  <c r="AC17" i="3"/>
  <c r="Z17" i="3"/>
  <c r="W17" i="3"/>
  <c r="T17" i="3"/>
  <c r="Q17" i="3"/>
  <c r="N17" i="3"/>
  <c r="K17" i="3"/>
  <c r="H17" i="3"/>
  <c r="E17" i="3"/>
  <c r="AC16" i="3"/>
  <c r="Z16" i="3"/>
  <c r="W16" i="3"/>
  <c r="T16" i="3"/>
  <c r="Q16" i="3"/>
  <c r="N16" i="3"/>
  <c r="K16" i="3"/>
  <c r="H16" i="3"/>
  <c r="E16" i="3"/>
  <c r="AC15" i="3"/>
  <c r="Z15" i="3"/>
  <c r="W15" i="3"/>
  <c r="T15" i="3"/>
  <c r="Q15" i="3"/>
  <c r="N15" i="3"/>
  <c r="K15" i="3"/>
  <c r="H15" i="3"/>
  <c r="E15" i="3"/>
  <c r="AC14" i="3"/>
  <c r="Z14" i="3"/>
  <c r="W14" i="3"/>
  <c r="T14" i="3"/>
  <c r="Q14" i="3"/>
  <c r="N14" i="3"/>
  <c r="K14" i="3"/>
  <c r="H14" i="3"/>
  <c r="E14" i="3"/>
  <c r="AC13" i="3"/>
  <c r="Z13" i="3"/>
  <c r="W13" i="3"/>
  <c r="T13" i="3"/>
  <c r="Q13" i="3"/>
  <c r="N13" i="3"/>
  <c r="K13" i="3"/>
  <c r="H13" i="3"/>
  <c r="E13" i="3"/>
  <c r="AC12" i="3"/>
  <c r="Z12" i="3"/>
  <c r="W12" i="3"/>
  <c r="T12" i="3"/>
  <c r="Q12" i="3"/>
  <c r="N12" i="3"/>
  <c r="K12" i="3"/>
  <c r="H12" i="3"/>
  <c r="E12" i="3"/>
  <c r="AC11" i="3"/>
  <c r="Z11" i="3"/>
  <c r="W11" i="3"/>
  <c r="T11" i="3"/>
  <c r="Q11" i="3"/>
  <c r="N11" i="3"/>
  <c r="K11" i="3"/>
  <c r="H11" i="3"/>
  <c r="E11" i="3"/>
  <c r="AC10" i="3"/>
  <c r="Z10" i="3"/>
  <c r="W10" i="3"/>
  <c r="T10" i="3"/>
  <c r="Q10" i="3"/>
  <c r="N10" i="3"/>
  <c r="K10" i="3"/>
  <c r="H10" i="3"/>
  <c r="E10" i="3"/>
  <c r="AC9" i="3"/>
  <c r="Z9" i="3"/>
  <c r="W9" i="3"/>
  <c r="T9" i="3"/>
  <c r="Q9" i="3"/>
  <c r="N9" i="3"/>
  <c r="K9" i="3"/>
  <c r="H9" i="3"/>
  <c r="E9" i="3"/>
  <c r="AC8" i="3"/>
  <c r="Z8" i="3"/>
  <c r="W8" i="3"/>
  <c r="T8" i="3"/>
  <c r="Q8" i="3"/>
  <c r="N8" i="3"/>
  <c r="K8" i="3"/>
  <c r="H8" i="3"/>
  <c r="E8" i="3"/>
  <c r="AC31" i="4"/>
  <c r="Z31" i="4"/>
  <c r="W31" i="4"/>
  <c r="T31" i="4"/>
  <c r="Q31" i="4"/>
  <c r="N31" i="4"/>
  <c r="K31" i="4"/>
  <c r="H31" i="4"/>
  <c r="E31" i="4"/>
  <c r="AC30" i="4"/>
  <c r="Z30" i="4"/>
  <c r="W30" i="4"/>
  <c r="T30" i="4"/>
  <c r="Q30" i="4"/>
  <c r="N30" i="4"/>
  <c r="K30" i="4"/>
  <c r="H30" i="4"/>
  <c r="E30" i="4"/>
  <c r="AC29" i="4"/>
  <c r="Z29" i="4"/>
  <c r="W29" i="4"/>
  <c r="T29" i="4"/>
  <c r="Q29" i="4"/>
  <c r="N29" i="4"/>
  <c r="K29" i="4"/>
  <c r="H29" i="4"/>
  <c r="E29" i="4"/>
  <c r="AC28" i="4"/>
  <c r="Z28" i="4"/>
  <c r="W28" i="4"/>
  <c r="T28" i="4"/>
  <c r="Q28" i="4"/>
  <c r="N28" i="4"/>
  <c r="K28" i="4"/>
  <c r="H28" i="4"/>
  <c r="E28" i="4"/>
  <c r="AC27" i="4"/>
  <c r="Z27" i="4"/>
  <c r="W27" i="4"/>
  <c r="T27" i="4"/>
  <c r="Q27" i="4"/>
  <c r="N27" i="4"/>
  <c r="K27" i="4"/>
  <c r="H27" i="4"/>
  <c r="E27" i="4"/>
  <c r="AC26" i="4"/>
  <c r="Z26" i="4"/>
  <c r="W26" i="4"/>
  <c r="T26" i="4"/>
  <c r="Q26" i="4"/>
  <c r="N26" i="4"/>
  <c r="K26" i="4"/>
  <c r="H26" i="4"/>
  <c r="E26" i="4"/>
  <c r="AC25" i="4"/>
  <c r="Z25" i="4"/>
  <c r="W25" i="4"/>
  <c r="T25" i="4"/>
  <c r="Q25" i="4"/>
  <c r="N25" i="4"/>
  <c r="K25" i="4"/>
  <c r="H25" i="4"/>
  <c r="E25" i="4"/>
  <c r="AC24" i="4"/>
  <c r="Z24" i="4"/>
  <c r="W24" i="4"/>
  <c r="T24" i="4"/>
  <c r="Q24" i="4"/>
  <c r="N24" i="4"/>
  <c r="K24" i="4"/>
  <c r="H24" i="4"/>
  <c r="E24" i="4"/>
  <c r="AC23" i="4"/>
  <c r="Z23" i="4"/>
  <c r="W23" i="4"/>
  <c r="T23" i="4"/>
  <c r="Q23" i="4"/>
  <c r="N23" i="4"/>
  <c r="K23" i="4"/>
  <c r="H23" i="4"/>
  <c r="E23" i="4"/>
  <c r="AC22" i="4"/>
  <c r="Z22" i="4"/>
  <c r="W22" i="4"/>
  <c r="T22" i="4"/>
  <c r="Q22" i="4"/>
  <c r="N22" i="4"/>
  <c r="K22" i="4"/>
  <c r="H22" i="4"/>
  <c r="E22" i="4"/>
  <c r="AC21" i="4"/>
  <c r="Z21" i="4"/>
  <c r="W21" i="4"/>
  <c r="T21" i="4"/>
  <c r="Q21" i="4"/>
  <c r="N21" i="4"/>
  <c r="K21" i="4"/>
  <c r="H21" i="4"/>
  <c r="E21" i="4"/>
  <c r="AC20" i="4"/>
  <c r="Z20" i="4"/>
  <c r="W20" i="4"/>
  <c r="T20" i="4"/>
  <c r="Q20" i="4"/>
  <c r="N20" i="4"/>
  <c r="K20" i="4"/>
  <c r="H20" i="4"/>
  <c r="E20" i="4"/>
  <c r="AC19" i="4"/>
  <c r="Z19" i="4"/>
  <c r="W19" i="4"/>
  <c r="T19" i="4"/>
  <c r="Q19" i="4"/>
  <c r="N19" i="4"/>
  <c r="K19" i="4"/>
  <c r="H19" i="4"/>
  <c r="E19" i="4"/>
  <c r="AC18" i="4"/>
  <c r="Z18" i="4"/>
  <c r="W18" i="4"/>
  <c r="T18" i="4"/>
  <c r="Q18" i="4"/>
  <c r="N18" i="4"/>
  <c r="K18" i="4"/>
  <c r="H18" i="4"/>
  <c r="E18" i="4"/>
  <c r="AC17" i="4"/>
  <c r="Z17" i="4"/>
  <c r="W17" i="4"/>
  <c r="T17" i="4"/>
  <c r="Q17" i="4"/>
  <c r="N17" i="4"/>
  <c r="K17" i="4"/>
  <c r="H17" i="4"/>
  <c r="E17" i="4"/>
  <c r="AC16" i="4"/>
  <c r="Z16" i="4"/>
  <c r="W16" i="4"/>
  <c r="T16" i="4"/>
  <c r="Q16" i="4"/>
  <c r="N16" i="4"/>
  <c r="K16" i="4"/>
  <c r="H16" i="4"/>
  <c r="E16" i="4"/>
  <c r="AC15" i="4"/>
  <c r="Z15" i="4"/>
  <c r="W15" i="4"/>
  <c r="T15" i="4"/>
  <c r="Q15" i="4"/>
  <c r="N15" i="4"/>
  <c r="K15" i="4"/>
  <c r="H15" i="4"/>
  <c r="E15" i="4"/>
  <c r="AC14" i="4"/>
  <c r="Z14" i="4"/>
  <c r="W14" i="4"/>
  <c r="T14" i="4"/>
  <c r="Q14" i="4"/>
  <c r="N14" i="4"/>
  <c r="K14" i="4"/>
  <c r="H14" i="4"/>
  <c r="E14" i="4"/>
  <c r="AC13" i="4"/>
  <c r="Z13" i="4"/>
  <c r="W13" i="4"/>
  <c r="T13" i="4"/>
  <c r="Q13" i="4"/>
  <c r="N13" i="4"/>
  <c r="K13" i="4"/>
  <c r="H13" i="4"/>
  <c r="E13" i="4"/>
  <c r="AC12" i="4"/>
  <c r="Z12" i="4"/>
  <c r="W12" i="4"/>
  <c r="T12" i="4"/>
  <c r="Q12" i="4"/>
  <c r="N12" i="4"/>
  <c r="K12" i="4"/>
  <c r="H12" i="4"/>
  <c r="E12" i="4"/>
  <c r="AC11" i="4"/>
  <c r="Z11" i="4"/>
  <c r="W11" i="4"/>
  <c r="T11" i="4"/>
  <c r="Q11" i="4"/>
  <c r="N11" i="4"/>
  <c r="K11" i="4"/>
  <c r="H11" i="4"/>
  <c r="E11" i="4"/>
  <c r="AC10" i="4"/>
  <c r="Z10" i="4"/>
  <c r="W10" i="4"/>
  <c r="T10" i="4"/>
  <c r="Q10" i="4"/>
  <c r="N10" i="4"/>
  <c r="K10" i="4"/>
  <c r="H10" i="4"/>
  <c r="E10" i="4"/>
  <c r="AC9" i="4"/>
  <c r="Z9" i="4"/>
  <c r="W9" i="4"/>
  <c r="T9" i="4"/>
  <c r="Q9" i="4"/>
  <c r="N9" i="4"/>
  <c r="K9" i="4"/>
  <c r="H9" i="4"/>
  <c r="E9" i="4"/>
  <c r="AC8" i="4"/>
  <c r="Z8" i="4"/>
  <c r="W8" i="4"/>
  <c r="T8" i="4"/>
  <c r="Q8" i="4"/>
  <c r="N8" i="4"/>
  <c r="K8" i="4"/>
  <c r="H8" i="4"/>
  <c r="E8" i="4"/>
  <c r="AC31" i="5"/>
  <c r="Z31" i="5"/>
  <c r="W31" i="5"/>
  <c r="T31" i="5"/>
  <c r="Q31" i="5"/>
  <c r="N31" i="5"/>
  <c r="K31" i="5"/>
  <c r="H31" i="5"/>
  <c r="E31" i="5"/>
  <c r="AC30" i="5"/>
  <c r="Z30" i="5"/>
  <c r="W30" i="5"/>
  <c r="T30" i="5"/>
  <c r="Q30" i="5"/>
  <c r="N30" i="5"/>
  <c r="K30" i="5"/>
  <c r="H30" i="5"/>
  <c r="E30" i="5"/>
  <c r="AC29" i="5"/>
  <c r="Z29" i="5"/>
  <c r="W29" i="5"/>
  <c r="T29" i="5"/>
  <c r="Q29" i="5"/>
  <c r="N29" i="5"/>
  <c r="K29" i="5"/>
  <c r="H29" i="5"/>
  <c r="E29" i="5"/>
  <c r="AC28" i="5"/>
  <c r="Z28" i="5"/>
  <c r="W28" i="5"/>
  <c r="T28" i="5"/>
  <c r="Q28" i="5"/>
  <c r="N28" i="5"/>
  <c r="K28" i="5"/>
  <c r="H28" i="5"/>
  <c r="E28" i="5"/>
  <c r="AC27" i="5"/>
  <c r="Z27" i="5"/>
  <c r="W27" i="5"/>
  <c r="T27" i="5"/>
  <c r="Q27" i="5"/>
  <c r="N27" i="5"/>
  <c r="K27" i="5"/>
  <c r="H27" i="5"/>
  <c r="E27" i="5"/>
  <c r="AC26" i="5"/>
  <c r="Z26" i="5"/>
  <c r="W26" i="5"/>
  <c r="T26" i="5"/>
  <c r="Q26" i="5"/>
  <c r="N26" i="5"/>
  <c r="K26" i="5"/>
  <c r="H26" i="5"/>
  <c r="E26" i="5"/>
  <c r="AC25" i="5"/>
  <c r="Z25" i="5"/>
  <c r="W25" i="5"/>
  <c r="T25" i="5"/>
  <c r="Q25" i="5"/>
  <c r="N25" i="5"/>
  <c r="K25" i="5"/>
  <c r="H25" i="5"/>
  <c r="E25" i="5"/>
  <c r="AC24" i="5"/>
  <c r="Z24" i="5"/>
  <c r="W24" i="5"/>
  <c r="T24" i="5"/>
  <c r="Q24" i="5"/>
  <c r="N24" i="5"/>
  <c r="K24" i="5"/>
  <c r="H24" i="5"/>
  <c r="E24" i="5"/>
  <c r="AC23" i="5"/>
  <c r="Z23" i="5"/>
  <c r="W23" i="5"/>
  <c r="T23" i="5"/>
  <c r="Q23" i="5"/>
  <c r="N23" i="5"/>
  <c r="K23" i="5"/>
  <c r="H23" i="5"/>
  <c r="E23" i="5"/>
  <c r="AC22" i="5"/>
  <c r="Z22" i="5"/>
  <c r="W22" i="5"/>
  <c r="T22" i="5"/>
  <c r="Q22" i="5"/>
  <c r="N22" i="5"/>
  <c r="K22" i="5"/>
  <c r="H22" i="5"/>
  <c r="E22" i="5"/>
  <c r="AC21" i="5"/>
  <c r="Z21" i="5"/>
  <c r="W21" i="5"/>
  <c r="T21" i="5"/>
  <c r="Q21" i="5"/>
  <c r="N21" i="5"/>
  <c r="K21" i="5"/>
  <c r="H21" i="5"/>
  <c r="E21" i="5"/>
  <c r="AC20" i="5"/>
  <c r="Z20" i="5"/>
  <c r="W20" i="5"/>
  <c r="T20" i="5"/>
  <c r="Q20" i="5"/>
  <c r="N20" i="5"/>
  <c r="K20" i="5"/>
  <c r="H20" i="5"/>
  <c r="E20" i="5"/>
  <c r="AC19" i="5"/>
  <c r="Z19" i="5"/>
  <c r="W19" i="5"/>
  <c r="T19" i="5"/>
  <c r="Q19" i="5"/>
  <c r="N19" i="5"/>
  <c r="K19" i="5"/>
  <c r="H19" i="5"/>
  <c r="E19" i="5"/>
  <c r="AC18" i="5"/>
  <c r="Z18" i="5"/>
  <c r="W18" i="5"/>
  <c r="T18" i="5"/>
  <c r="Q18" i="5"/>
  <c r="N18" i="5"/>
  <c r="K18" i="5"/>
  <c r="H18" i="5"/>
  <c r="E18" i="5"/>
  <c r="AC17" i="5"/>
  <c r="Z17" i="5"/>
  <c r="W17" i="5"/>
  <c r="T17" i="5"/>
  <c r="Q17" i="5"/>
  <c r="N17" i="5"/>
  <c r="K17" i="5"/>
  <c r="H17" i="5"/>
  <c r="E17" i="5"/>
  <c r="AC16" i="5"/>
  <c r="Z16" i="5"/>
  <c r="W16" i="5"/>
  <c r="T16" i="5"/>
  <c r="Q16" i="5"/>
  <c r="N16" i="5"/>
  <c r="K16" i="5"/>
  <c r="H16" i="5"/>
  <c r="E16" i="5"/>
  <c r="AC15" i="5"/>
  <c r="Z15" i="5"/>
  <c r="W15" i="5"/>
  <c r="T15" i="5"/>
  <c r="Q15" i="5"/>
  <c r="N15" i="5"/>
  <c r="K15" i="5"/>
  <c r="H15" i="5"/>
  <c r="E15" i="5"/>
  <c r="AC14" i="5"/>
  <c r="Z14" i="5"/>
  <c r="W14" i="5"/>
  <c r="T14" i="5"/>
  <c r="Q14" i="5"/>
  <c r="N14" i="5"/>
  <c r="K14" i="5"/>
  <c r="H14" i="5"/>
  <c r="E14" i="5"/>
  <c r="AC13" i="5"/>
  <c r="Z13" i="5"/>
  <c r="W13" i="5"/>
  <c r="T13" i="5"/>
  <c r="Q13" i="5"/>
  <c r="N13" i="5"/>
  <c r="K13" i="5"/>
  <c r="H13" i="5"/>
  <c r="E13" i="5"/>
  <c r="AC12" i="5"/>
  <c r="Z12" i="5"/>
  <c r="W12" i="5"/>
  <c r="T12" i="5"/>
  <c r="Q12" i="5"/>
  <c r="N12" i="5"/>
  <c r="K12" i="5"/>
  <c r="H12" i="5"/>
  <c r="E12" i="5"/>
  <c r="AC11" i="5"/>
  <c r="Z11" i="5"/>
  <c r="W11" i="5"/>
  <c r="T11" i="5"/>
  <c r="Q11" i="5"/>
  <c r="N11" i="5"/>
  <c r="K11" i="5"/>
  <c r="H11" i="5"/>
  <c r="E11" i="5"/>
  <c r="AC10" i="5"/>
  <c r="Z10" i="5"/>
  <c r="W10" i="5"/>
  <c r="T10" i="5"/>
  <c r="Q10" i="5"/>
  <c r="N10" i="5"/>
  <c r="K10" i="5"/>
  <c r="H10" i="5"/>
  <c r="E10" i="5"/>
  <c r="AC9" i="5"/>
  <c r="Z9" i="5"/>
  <c r="W9" i="5"/>
  <c r="T9" i="5"/>
  <c r="Q9" i="5"/>
  <c r="N9" i="5"/>
  <c r="K9" i="5"/>
  <c r="H9" i="5"/>
  <c r="E9" i="5"/>
  <c r="AC8" i="5"/>
  <c r="Z8" i="5"/>
  <c r="W8" i="5"/>
  <c r="T8" i="5"/>
  <c r="Q8" i="5"/>
  <c r="N8" i="5"/>
  <c r="K8" i="5"/>
  <c r="H8" i="5"/>
  <c r="E8" i="5"/>
  <c r="AC31" i="27"/>
  <c r="Z31" i="27"/>
  <c r="W31" i="27"/>
  <c r="T31" i="27"/>
  <c r="Q31" i="27"/>
  <c r="N31" i="27"/>
  <c r="K31" i="27"/>
  <c r="H31" i="27"/>
  <c r="E31" i="27"/>
  <c r="AC30" i="27"/>
  <c r="Z30" i="27"/>
  <c r="W30" i="27"/>
  <c r="T30" i="27"/>
  <c r="Q30" i="27"/>
  <c r="N30" i="27"/>
  <c r="K30" i="27"/>
  <c r="H30" i="27"/>
  <c r="E30" i="27"/>
  <c r="AC29" i="27"/>
  <c r="Z29" i="27"/>
  <c r="W29" i="27"/>
  <c r="T29" i="27"/>
  <c r="Q29" i="27"/>
  <c r="N29" i="27"/>
  <c r="K29" i="27"/>
  <c r="H29" i="27"/>
  <c r="E29" i="27"/>
  <c r="AC28" i="27"/>
  <c r="Z28" i="27"/>
  <c r="W28" i="27"/>
  <c r="T28" i="27"/>
  <c r="Q28" i="27"/>
  <c r="N28" i="27"/>
  <c r="K28" i="27"/>
  <c r="H28" i="27"/>
  <c r="E28" i="27"/>
  <c r="AC27" i="27"/>
  <c r="Z27" i="27"/>
  <c r="W27" i="27"/>
  <c r="T27" i="27"/>
  <c r="Q27" i="27"/>
  <c r="N27" i="27"/>
  <c r="K27" i="27"/>
  <c r="H27" i="27"/>
  <c r="E27" i="27"/>
  <c r="AC26" i="27"/>
  <c r="Z26" i="27"/>
  <c r="W26" i="27"/>
  <c r="T26" i="27"/>
  <c r="Q26" i="27"/>
  <c r="N26" i="27"/>
  <c r="K26" i="27"/>
  <c r="H26" i="27"/>
  <c r="E26" i="27"/>
  <c r="AC25" i="27"/>
  <c r="Z25" i="27"/>
  <c r="W25" i="27"/>
  <c r="T25" i="27"/>
  <c r="Q25" i="27"/>
  <c r="N25" i="27"/>
  <c r="K25" i="27"/>
  <c r="H25" i="27"/>
  <c r="E25" i="27"/>
  <c r="AC24" i="27"/>
  <c r="Z24" i="27"/>
  <c r="W24" i="27"/>
  <c r="T24" i="27"/>
  <c r="Q24" i="27"/>
  <c r="N24" i="27"/>
  <c r="K24" i="27"/>
  <c r="H24" i="27"/>
  <c r="E24" i="27"/>
  <c r="AC23" i="27"/>
  <c r="Z23" i="27"/>
  <c r="W23" i="27"/>
  <c r="T23" i="27"/>
  <c r="Q23" i="27"/>
  <c r="N23" i="27"/>
  <c r="K23" i="27"/>
  <c r="H23" i="27"/>
  <c r="E23" i="27"/>
  <c r="AC22" i="27"/>
  <c r="Z22" i="27"/>
  <c r="W22" i="27"/>
  <c r="T22" i="27"/>
  <c r="Q22" i="27"/>
  <c r="N22" i="27"/>
  <c r="K22" i="27"/>
  <c r="H22" i="27"/>
  <c r="E22" i="27"/>
  <c r="AC21" i="27"/>
  <c r="Z21" i="27"/>
  <c r="W21" i="27"/>
  <c r="T21" i="27"/>
  <c r="Q21" i="27"/>
  <c r="N21" i="27"/>
  <c r="K21" i="27"/>
  <c r="H21" i="27"/>
  <c r="E21" i="27"/>
  <c r="AC20" i="27"/>
  <c r="Z20" i="27"/>
  <c r="W20" i="27"/>
  <c r="T20" i="27"/>
  <c r="Q20" i="27"/>
  <c r="N20" i="27"/>
  <c r="K20" i="27"/>
  <c r="H20" i="27"/>
  <c r="E20" i="27"/>
  <c r="AC19" i="27"/>
  <c r="Z19" i="27"/>
  <c r="W19" i="27"/>
  <c r="T19" i="27"/>
  <c r="Q19" i="27"/>
  <c r="N19" i="27"/>
  <c r="K19" i="27"/>
  <c r="H19" i="27"/>
  <c r="E19" i="27"/>
  <c r="AC18" i="27"/>
  <c r="Z18" i="27"/>
  <c r="W18" i="27"/>
  <c r="T18" i="27"/>
  <c r="Q18" i="27"/>
  <c r="N18" i="27"/>
  <c r="K18" i="27"/>
  <c r="H18" i="27"/>
  <c r="E18" i="27"/>
  <c r="AC17" i="27"/>
  <c r="Z17" i="27"/>
  <c r="W17" i="27"/>
  <c r="T17" i="27"/>
  <c r="Q17" i="27"/>
  <c r="N17" i="27"/>
  <c r="K17" i="27"/>
  <c r="H17" i="27"/>
  <c r="E17" i="27"/>
  <c r="AC16" i="27"/>
  <c r="Z16" i="27"/>
  <c r="W16" i="27"/>
  <c r="T16" i="27"/>
  <c r="Q16" i="27"/>
  <c r="N16" i="27"/>
  <c r="K16" i="27"/>
  <c r="H16" i="27"/>
  <c r="E16" i="27"/>
  <c r="AC15" i="27"/>
  <c r="Z15" i="27"/>
  <c r="W15" i="27"/>
  <c r="T15" i="27"/>
  <c r="Q15" i="27"/>
  <c r="N15" i="27"/>
  <c r="K15" i="27"/>
  <c r="H15" i="27"/>
  <c r="E15" i="27"/>
  <c r="AC14" i="27"/>
  <c r="Z14" i="27"/>
  <c r="W14" i="27"/>
  <c r="T14" i="27"/>
  <c r="Q14" i="27"/>
  <c r="N14" i="27"/>
  <c r="K14" i="27"/>
  <c r="H14" i="27"/>
  <c r="E14" i="27"/>
  <c r="AC13" i="27"/>
  <c r="Z13" i="27"/>
  <c r="W13" i="27"/>
  <c r="T13" i="27"/>
  <c r="Q13" i="27"/>
  <c r="N13" i="27"/>
  <c r="K13" i="27"/>
  <c r="H13" i="27"/>
  <c r="E13" i="27"/>
  <c r="AC12" i="27"/>
  <c r="Z12" i="27"/>
  <c r="W12" i="27"/>
  <c r="T12" i="27"/>
  <c r="Q12" i="27"/>
  <c r="N12" i="27"/>
  <c r="K12" i="27"/>
  <c r="H12" i="27"/>
  <c r="E12" i="27"/>
  <c r="AC11" i="27"/>
  <c r="Z11" i="27"/>
  <c r="W11" i="27"/>
  <c r="T11" i="27"/>
  <c r="Q11" i="27"/>
  <c r="N11" i="27"/>
  <c r="K11" i="27"/>
  <c r="H11" i="27"/>
  <c r="E11" i="27"/>
  <c r="AC10" i="27"/>
  <c r="Z10" i="27"/>
  <c r="W10" i="27"/>
  <c r="T10" i="27"/>
  <c r="Q10" i="27"/>
  <c r="N10" i="27"/>
  <c r="K10" i="27"/>
  <c r="H10" i="27"/>
  <c r="E10" i="27"/>
  <c r="AC9" i="27"/>
  <c r="Z9" i="27"/>
  <c r="W9" i="27"/>
  <c r="T9" i="27"/>
  <c r="Q9" i="27"/>
  <c r="N9" i="27"/>
  <c r="K9" i="27"/>
  <c r="H9" i="27"/>
  <c r="E9" i="27"/>
  <c r="AC8" i="27"/>
  <c r="Z8" i="27"/>
  <c r="W8" i="27"/>
  <c r="T8" i="27"/>
  <c r="Q8" i="27"/>
  <c r="N8" i="27"/>
  <c r="K8" i="27"/>
  <c r="H8" i="27"/>
  <c r="E8" i="27"/>
  <c r="AC31" i="16"/>
  <c r="Z31" i="16"/>
  <c r="W31" i="16"/>
  <c r="T31" i="16"/>
  <c r="Q31" i="16"/>
  <c r="N31" i="16"/>
  <c r="K31" i="16"/>
  <c r="H31" i="16"/>
  <c r="E31" i="16"/>
  <c r="AC30" i="16"/>
  <c r="Z30" i="16"/>
  <c r="W30" i="16"/>
  <c r="T30" i="16"/>
  <c r="Q30" i="16"/>
  <c r="N30" i="16"/>
  <c r="K30" i="16"/>
  <c r="H30" i="16"/>
  <c r="E30" i="16"/>
  <c r="AC29" i="16"/>
  <c r="Z29" i="16"/>
  <c r="W29" i="16"/>
  <c r="T29" i="16"/>
  <c r="Q29" i="16"/>
  <c r="N29" i="16"/>
  <c r="K29" i="16"/>
  <c r="H29" i="16"/>
  <c r="E29" i="16"/>
  <c r="AC28" i="16"/>
  <c r="Z28" i="16"/>
  <c r="W28" i="16"/>
  <c r="T28" i="16"/>
  <c r="Q28" i="16"/>
  <c r="N28" i="16"/>
  <c r="K28" i="16"/>
  <c r="H28" i="16"/>
  <c r="E28" i="16"/>
  <c r="AC27" i="16"/>
  <c r="Z27" i="16"/>
  <c r="W27" i="16"/>
  <c r="T27" i="16"/>
  <c r="Q27" i="16"/>
  <c r="N27" i="16"/>
  <c r="K27" i="16"/>
  <c r="H27" i="16"/>
  <c r="E27" i="16"/>
  <c r="AC26" i="16"/>
  <c r="Z26" i="16"/>
  <c r="W26" i="16"/>
  <c r="T26" i="16"/>
  <c r="Q26" i="16"/>
  <c r="N26" i="16"/>
  <c r="K26" i="16"/>
  <c r="H26" i="16"/>
  <c r="E26" i="16"/>
  <c r="AC25" i="16"/>
  <c r="Z25" i="16"/>
  <c r="W25" i="16"/>
  <c r="T25" i="16"/>
  <c r="Q25" i="16"/>
  <c r="N25" i="16"/>
  <c r="K25" i="16"/>
  <c r="H25" i="16"/>
  <c r="E25" i="16"/>
  <c r="AC24" i="16"/>
  <c r="Z24" i="16"/>
  <c r="W24" i="16"/>
  <c r="T24" i="16"/>
  <c r="Q24" i="16"/>
  <c r="N24" i="16"/>
  <c r="K24" i="16"/>
  <c r="H24" i="16"/>
  <c r="E24" i="16"/>
  <c r="AC23" i="16"/>
  <c r="Z23" i="16"/>
  <c r="W23" i="16"/>
  <c r="T23" i="16"/>
  <c r="Q23" i="16"/>
  <c r="N23" i="16"/>
  <c r="K23" i="16"/>
  <c r="H23" i="16"/>
  <c r="E23" i="16"/>
  <c r="AC22" i="16"/>
  <c r="Z22" i="16"/>
  <c r="W22" i="16"/>
  <c r="T22" i="16"/>
  <c r="Q22" i="16"/>
  <c r="N22" i="16"/>
  <c r="K22" i="16"/>
  <c r="H22" i="16"/>
  <c r="E22" i="16"/>
  <c r="AC21" i="16"/>
  <c r="Z21" i="16"/>
  <c r="W21" i="16"/>
  <c r="T21" i="16"/>
  <c r="Q21" i="16"/>
  <c r="N21" i="16"/>
  <c r="K21" i="16"/>
  <c r="H21" i="16"/>
  <c r="E21" i="16"/>
  <c r="AC20" i="16"/>
  <c r="Z20" i="16"/>
  <c r="W20" i="16"/>
  <c r="T20" i="16"/>
  <c r="Q20" i="16"/>
  <c r="N20" i="16"/>
  <c r="K20" i="16"/>
  <c r="H20" i="16"/>
  <c r="E20" i="16"/>
  <c r="AC19" i="16"/>
  <c r="Z19" i="16"/>
  <c r="W19" i="16"/>
  <c r="T19" i="16"/>
  <c r="Q19" i="16"/>
  <c r="N19" i="16"/>
  <c r="K19" i="16"/>
  <c r="H19" i="16"/>
  <c r="E19" i="16"/>
  <c r="AC18" i="16"/>
  <c r="Z18" i="16"/>
  <c r="W18" i="16"/>
  <c r="T18" i="16"/>
  <c r="Q18" i="16"/>
  <c r="N18" i="16"/>
  <c r="K18" i="16"/>
  <c r="H18" i="16"/>
  <c r="E18" i="16"/>
  <c r="AC17" i="16"/>
  <c r="Z17" i="16"/>
  <c r="W17" i="16"/>
  <c r="T17" i="16"/>
  <c r="Q17" i="16"/>
  <c r="N17" i="16"/>
  <c r="K17" i="16"/>
  <c r="H17" i="16"/>
  <c r="E17" i="16"/>
  <c r="AC16" i="16"/>
  <c r="Z16" i="16"/>
  <c r="W16" i="16"/>
  <c r="T16" i="16"/>
  <c r="Q16" i="16"/>
  <c r="N16" i="16"/>
  <c r="K16" i="16"/>
  <c r="H16" i="16"/>
  <c r="E16" i="16"/>
  <c r="AC15" i="16"/>
  <c r="Z15" i="16"/>
  <c r="W15" i="16"/>
  <c r="T15" i="16"/>
  <c r="Q15" i="16"/>
  <c r="N15" i="16"/>
  <c r="K15" i="16"/>
  <c r="H15" i="16"/>
  <c r="E15" i="16"/>
  <c r="AC14" i="16"/>
  <c r="Z14" i="16"/>
  <c r="W14" i="16"/>
  <c r="T14" i="16"/>
  <c r="Q14" i="16"/>
  <c r="N14" i="16"/>
  <c r="K14" i="16"/>
  <c r="H14" i="16"/>
  <c r="E14" i="16"/>
  <c r="AC13" i="16"/>
  <c r="Z13" i="16"/>
  <c r="W13" i="16"/>
  <c r="T13" i="16"/>
  <c r="Q13" i="16"/>
  <c r="N13" i="16"/>
  <c r="K13" i="16"/>
  <c r="H13" i="16"/>
  <c r="E13" i="16"/>
  <c r="AC12" i="16"/>
  <c r="Z12" i="16"/>
  <c r="W12" i="16"/>
  <c r="T12" i="16"/>
  <c r="Q12" i="16"/>
  <c r="N12" i="16"/>
  <c r="K12" i="16"/>
  <c r="H12" i="16"/>
  <c r="E12" i="16"/>
  <c r="AC11" i="16"/>
  <c r="Z11" i="16"/>
  <c r="W11" i="16"/>
  <c r="T11" i="16"/>
  <c r="Q11" i="16"/>
  <c r="N11" i="16"/>
  <c r="K11" i="16"/>
  <c r="H11" i="16"/>
  <c r="E11" i="16"/>
  <c r="AC10" i="16"/>
  <c r="Z10" i="16"/>
  <c r="W10" i="16"/>
  <c r="T10" i="16"/>
  <c r="Q10" i="16"/>
  <c r="N10" i="16"/>
  <c r="K10" i="16"/>
  <c r="H10" i="16"/>
  <c r="E10" i="16"/>
  <c r="AC9" i="16"/>
  <c r="Z9" i="16"/>
  <c r="W9" i="16"/>
  <c r="T9" i="16"/>
  <c r="Q9" i="16"/>
  <c r="N9" i="16"/>
  <c r="K9" i="16"/>
  <c r="H9" i="16"/>
  <c r="E9" i="16"/>
  <c r="AC8" i="16"/>
  <c r="Z8" i="16"/>
  <c r="W8" i="16"/>
  <c r="T8" i="16"/>
  <c r="Q8" i="16"/>
  <c r="N8" i="16"/>
  <c r="K8" i="16"/>
  <c r="H8" i="16"/>
  <c r="E8" i="16"/>
  <c r="AC31" i="34"/>
  <c r="Z31" i="34"/>
  <c r="W31" i="34"/>
  <c r="T31" i="34"/>
  <c r="Q31" i="34"/>
  <c r="N31" i="34"/>
  <c r="K31" i="34"/>
  <c r="H31" i="34"/>
  <c r="E31" i="34"/>
  <c r="AC30" i="34"/>
  <c r="Z30" i="34"/>
  <c r="W30" i="34"/>
  <c r="T30" i="34"/>
  <c r="Q30" i="34"/>
  <c r="N30" i="34"/>
  <c r="K30" i="34"/>
  <c r="H30" i="34"/>
  <c r="E30" i="34"/>
  <c r="AC29" i="34"/>
  <c r="Z29" i="34"/>
  <c r="W29" i="34"/>
  <c r="T29" i="34"/>
  <c r="Q29" i="34"/>
  <c r="N29" i="34"/>
  <c r="K29" i="34"/>
  <c r="H29" i="34"/>
  <c r="E29" i="34"/>
  <c r="AC28" i="34"/>
  <c r="Z28" i="34"/>
  <c r="W28" i="34"/>
  <c r="T28" i="34"/>
  <c r="Q28" i="34"/>
  <c r="N28" i="34"/>
  <c r="K28" i="34"/>
  <c r="H28" i="34"/>
  <c r="E28" i="34"/>
  <c r="AC27" i="34"/>
  <c r="Z27" i="34"/>
  <c r="W27" i="34"/>
  <c r="T27" i="34"/>
  <c r="Q27" i="34"/>
  <c r="N27" i="34"/>
  <c r="K27" i="34"/>
  <c r="H27" i="34"/>
  <c r="E27" i="34"/>
  <c r="AC26" i="34"/>
  <c r="Z26" i="34"/>
  <c r="W26" i="34"/>
  <c r="T26" i="34"/>
  <c r="Q26" i="34"/>
  <c r="N26" i="34"/>
  <c r="K26" i="34"/>
  <c r="H26" i="34"/>
  <c r="E26" i="34"/>
  <c r="AC25" i="34"/>
  <c r="Z25" i="34"/>
  <c r="W25" i="34"/>
  <c r="T25" i="34"/>
  <c r="Q25" i="34"/>
  <c r="N25" i="34"/>
  <c r="K25" i="34"/>
  <c r="H25" i="34"/>
  <c r="E25" i="34"/>
  <c r="AC24" i="34"/>
  <c r="Z24" i="34"/>
  <c r="W24" i="34"/>
  <c r="T24" i="34"/>
  <c r="Q24" i="34"/>
  <c r="N24" i="34"/>
  <c r="K24" i="34"/>
  <c r="H24" i="34"/>
  <c r="E24" i="34"/>
  <c r="AC23" i="34"/>
  <c r="Z23" i="34"/>
  <c r="W23" i="34"/>
  <c r="T23" i="34"/>
  <c r="Q23" i="34"/>
  <c r="N23" i="34"/>
  <c r="K23" i="34"/>
  <c r="H23" i="34"/>
  <c r="E23" i="34"/>
  <c r="AC22" i="34"/>
  <c r="Z22" i="34"/>
  <c r="W22" i="34"/>
  <c r="T22" i="34"/>
  <c r="Q22" i="34"/>
  <c r="N22" i="34"/>
  <c r="K22" i="34"/>
  <c r="H22" i="34"/>
  <c r="E22" i="34"/>
  <c r="AC21" i="34"/>
  <c r="Z21" i="34"/>
  <c r="W21" i="34"/>
  <c r="T21" i="34"/>
  <c r="Q21" i="34"/>
  <c r="N21" i="34"/>
  <c r="K21" i="34"/>
  <c r="H21" i="34"/>
  <c r="E21" i="34"/>
  <c r="AC20" i="34"/>
  <c r="Z20" i="34"/>
  <c r="W20" i="34"/>
  <c r="T20" i="34"/>
  <c r="Q20" i="34"/>
  <c r="N20" i="34"/>
  <c r="K20" i="34"/>
  <c r="H20" i="34"/>
  <c r="E20" i="34"/>
  <c r="AC19" i="34"/>
  <c r="Z19" i="34"/>
  <c r="W19" i="34"/>
  <c r="T19" i="34"/>
  <c r="Q19" i="34"/>
  <c r="N19" i="34"/>
  <c r="K19" i="34"/>
  <c r="H19" i="34"/>
  <c r="E19" i="34"/>
  <c r="AC18" i="34"/>
  <c r="Z18" i="34"/>
  <c r="W18" i="34"/>
  <c r="T18" i="34"/>
  <c r="Q18" i="34"/>
  <c r="N18" i="34"/>
  <c r="K18" i="34"/>
  <c r="H18" i="34"/>
  <c r="E18" i="34"/>
  <c r="AC17" i="34"/>
  <c r="Z17" i="34"/>
  <c r="W17" i="34"/>
  <c r="T17" i="34"/>
  <c r="Q17" i="34"/>
  <c r="N17" i="34"/>
  <c r="K17" i="34"/>
  <c r="H17" i="34"/>
  <c r="E17" i="34"/>
  <c r="AC16" i="34"/>
  <c r="Z16" i="34"/>
  <c r="W16" i="34"/>
  <c r="T16" i="34"/>
  <c r="Q16" i="34"/>
  <c r="N16" i="34"/>
  <c r="K16" i="34"/>
  <c r="H16" i="34"/>
  <c r="E16" i="34"/>
  <c r="AC15" i="34"/>
  <c r="Z15" i="34"/>
  <c r="W15" i="34"/>
  <c r="T15" i="34"/>
  <c r="Q15" i="34"/>
  <c r="N15" i="34"/>
  <c r="K15" i="34"/>
  <c r="H15" i="34"/>
  <c r="E15" i="34"/>
  <c r="AC14" i="34"/>
  <c r="Z14" i="34"/>
  <c r="W14" i="34"/>
  <c r="T14" i="34"/>
  <c r="Q14" i="34"/>
  <c r="N14" i="34"/>
  <c r="K14" i="34"/>
  <c r="H14" i="34"/>
  <c r="E14" i="34"/>
  <c r="AC13" i="34"/>
  <c r="Z13" i="34"/>
  <c r="W13" i="34"/>
  <c r="T13" i="34"/>
  <c r="Q13" i="34"/>
  <c r="N13" i="34"/>
  <c r="K13" i="34"/>
  <c r="H13" i="34"/>
  <c r="E13" i="34"/>
  <c r="AC12" i="34"/>
  <c r="Z12" i="34"/>
  <c r="W12" i="34"/>
  <c r="T12" i="34"/>
  <c r="Q12" i="34"/>
  <c r="N12" i="34"/>
  <c r="K12" i="34"/>
  <c r="H12" i="34"/>
  <c r="E12" i="34"/>
  <c r="AC11" i="34"/>
  <c r="Z11" i="34"/>
  <c r="W11" i="34"/>
  <c r="T11" i="34"/>
  <c r="Q11" i="34"/>
  <c r="N11" i="34"/>
  <c r="K11" i="34"/>
  <c r="H11" i="34"/>
  <c r="E11" i="34"/>
  <c r="AC10" i="34"/>
  <c r="Z10" i="34"/>
  <c r="W10" i="34"/>
  <c r="T10" i="34"/>
  <c r="Q10" i="34"/>
  <c r="N10" i="34"/>
  <c r="K10" i="34"/>
  <c r="H10" i="34"/>
  <c r="E10" i="34"/>
  <c r="AC9" i="34"/>
  <c r="Z9" i="34"/>
  <c r="W9" i="34"/>
  <c r="T9" i="34"/>
  <c r="Q9" i="34"/>
  <c r="N9" i="34"/>
  <c r="K9" i="34"/>
  <c r="H9" i="34"/>
  <c r="E9" i="34"/>
  <c r="AC8" i="34"/>
  <c r="Z8" i="34"/>
  <c r="W8" i="34"/>
  <c r="T8" i="34"/>
  <c r="Q8" i="34"/>
  <c r="N8" i="34"/>
  <c r="K8" i="34"/>
  <c r="H8" i="34"/>
  <c r="E8" i="34"/>
  <c r="Z30" i="31"/>
  <c r="W30" i="31"/>
  <c r="T30" i="31"/>
  <c r="Q30" i="31"/>
  <c r="N30" i="31"/>
  <c r="K30" i="31"/>
  <c r="H30" i="31"/>
  <c r="E30" i="31"/>
  <c r="Z29" i="31"/>
  <c r="W29" i="31"/>
  <c r="T29" i="31"/>
  <c r="Q29" i="31"/>
  <c r="N29" i="31"/>
  <c r="K29" i="31"/>
  <c r="H29" i="31"/>
  <c r="E29" i="31"/>
  <c r="Z28" i="31"/>
  <c r="W28" i="31"/>
  <c r="T28" i="31"/>
  <c r="Q28" i="31"/>
  <c r="N28" i="31"/>
  <c r="K28" i="31"/>
  <c r="H28" i="31"/>
  <c r="E28" i="31"/>
  <c r="Z27" i="31"/>
  <c r="W27" i="31"/>
  <c r="T27" i="31"/>
  <c r="Q27" i="31"/>
  <c r="N27" i="31"/>
  <c r="K27" i="31"/>
  <c r="H27" i="31"/>
  <c r="E27" i="31"/>
  <c r="Z26" i="31"/>
  <c r="W26" i="31"/>
  <c r="T26" i="31"/>
  <c r="Q26" i="31"/>
  <c r="N26" i="31"/>
  <c r="K26" i="31"/>
  <c r="H26" i="31"/>
  <c r="E26" i="31"/>
  <c r="Z25" i="31"/>
  <c r="W25" i="31"/>
  <c r="T25" i="31"/>
  <c r="Q25" i="31"/>
  <c r="N25" i="31"/>
  <c r="K25" i="31"/>
  <c r="H25" i="31"/>
  <c r="E25" i="31"/>
  <c r="Z24" i="31"/>
  <c r="W24" i="31"/>
  <c r="T24" i="31"/>
  <c r="Q24" i="31"/>
  <c r="N24" i="31"/>
  <c r="K24" i="31"/>
  <c r="H24" i="31"/>
  <c r="E24" i="31"/>
  <c r="Z23" i="31"/>
  <c r="W23" i="31"/>
  <c r="T23" i="31"/>
  <c r="Q23" i="31"/>
  <c r="N23" i="31"/>
  <c r="K23" i="31"/>
  <c r="H23" i="31"/>
  <c r="E23" i="31"/>
  <c r="Z22" i="31"/>
  <c r="W22" i="31"/>
  <c r="T22" i="31"/>
  <c r="Q22" i="31"/>
  <c r="N22" i="31"/>
  <c r="K22" i="31"/>
  <c r="H22" i="31"/>
  <c r="E22" i="31"/>
  <c r="Z21" i="31"/>
  <c r="W21" i="31"/>
  <c r="T21" i="31"/>
  <c r="Q21" i="31"/>
  <c r="N21" i="31"/>
  <c r="K21" i="31"/>
  <c r="H21" i="31"/>
  <c r="E21" i="31"/>
  <c r="Z20" i="31"/>
  <c r="W20" i="31"/>
  <c r="T20" i="31"/>
  <c r="Q20" i="31"/>
  <c r="N20" i="31"/>
  <c r="K20" i="31"/>
  <c r="H20" i="31"/>
  <c r="E20" i="31"/>
  <c r="Z19" i="31"/>
  <c r="W19" i="31"/>
  <c r="T19" i="31"/>
  <c r="Q19" i="31"/>
  <c r="N19" i="31"/>
  <c r="K19" i="31"/>
  <c r="H19" i="31"/>
  <c r="E19" i="31"/>
  <c r="Z18" i="31"/>
  <c r="W18" i="31"/>
  <c r="T18" i="31"/>
  <c r="Q18" i="31"/>
  <c r="N18" i="31"/>
  <c r="K18" i="31"/>
  <c r="H18" i="31"/>
  <c r="E18" i="31"/>
  <c r="Z17" i="31"/>
  <c r="W17" i="31"/>
  <c r="T17" i="31"/>
  <c r="Q17" i="31"/>
  <c r="N17" i="31"/>
  <c r="K17" i="31"/>
  <c r="H17" i="31"/>
  <c r="E17" i="31"/>
  <c r="Z16" i="31"/>
  <c r="W16" i="31"/>
  <c r="T16" i="31"/>
  <c r="Q16" i="31"/>
  <c r="N16" i="31"/>
  <c r="K16" i="31"/>
  <c r="H16" i="31"/>
  <c r="E16" i="31"/>
  <c r="Z15" i="31"/>
  <c r="W15" i="31"/>
  <c r="T15" i="31"/>
  <c r="Q15" i="31"/>
  <c r="N15" i="31"/>
  <c r="K15" i="31"/>
  <c r="H15" i="31"/>
  <c r="E15" i="31"/>
  <c r="Z14" i="31"/>
  <c r="W14" i="31"/>
  <c r="T14" i="31"/>
  <c r="Q14" i="31"/>
  <c r="N14" i="31"/>
  <c r="K14" i="31"/>
  <c r="H14" i="31"/>
  <c r="E14" i="31"/>
  <c r="Z13" i="31"/>
  <c r="W13" i="31"/>
  <c r="T13" i="31"/>
  <c r="Q13" i="31"/>
  <c r="N13" i="31"/>
  <c r="K13" i="31"/>
  <c r="H13" i="31"/>
  <c r="E13" i="31"/>
  <c r="Z12" i="31"/>
  <c r="W12" i="31"/>
  <c r="T12" i="31"/>
  <c r="Q12" i="31"/>
  <c r="N12" i="31"/>
  <c r="K12" i="31"/>
  <c r="H12" i="31"/>
  <c r="E12" i="31"/>
  <c r="Z11" i="31"/>
  <c r="W11" i="31"/>
  <c r="T11" i="31"/>
  <c r="Q11" i="31"/>
  <c r="N11" i="31"/>
  <c r="K11" i="31"/>
  <c r="H11" i="31"/>
  <c r="E11" i="31"/>
  <c r="Z10" i="31"/>
  <c r="W10" i="31"/>
  <c r="T10" i="31"/>
  <c r="Q10" i="31"/>
  <c r="N10" i="31"/>
  <c r="K10" i="31"/>
  <c r="H10" i="31"/>
  <c r="E10" i="31"/>
  <c r="Z9" i="31"/>
  <c r="W9" i="31"/>
  <c r="T9" i="31"/>
  <c r="Q9" i="31"/>
  <c r="N9" i="31"/>
  <c r="K9" i="31"/>
  <c r="H9" i="31"/>
  <c r="E9" i="31"/>
  <c r="Z8" i="31"/>
  <c r="W8" i="31"/>
  <c r="T8" i="31"/>
  <c r="Q8" i="31"/>
  <c r="N8" i="31"/>
  <c r="K8" i="31"/>
  <c r="H8" i="31"/>
  <c r="E8" i="31"/>
  <c r="AC30" i="32"/>
  <c r="Z30" i="32"/>
  <c r="W30" i="32"/>
  <c r="Q30" i="32"/>
  <c r="N30" i="32"/>
  <c r="K30" i="32"/>
  <c r="H30" i="32"/>
  <c r="E30" i="32"/>
  <c r="AC29" i="32"/>
  <c r="Z29" i="32"/>
  <c r="W29" i="32"/>
  <c r="Q29" i="32"/>
  <c r="N29" i="32"/>
  <c r="K29" i="32"/>
  <c r="H29" i="32"/>
  <c r="E29" i="32"/>
  <c r="AC28" i="32"/>
  <c r="Z28" i="32"/>
  <c r="W28" i="32"/>
  <c r="Q28" i="32"/>
  <c r="N28" i="32"/>
  <c r="K28" i="32"/>
  <c r="H28" i="32"/>
  <c r="E28" i="32"/>
  <c r="AC27" i="32"/>
  <c r="Z27" i="32"/>
  <c r="W27" i="32"/>
  <c r="Q27" i="32"/>
  <c r="N27" i="32"/>
  <c r="K27" i="32"/>
  <c r="H27" i="32"/>
  <c r="E27" i="32"/>
  <c r="AC26" i="32"/>
  <c r="Z26" i="32"/>
  <c r="W26" i="32"/>
  <c r="Q26" i="32"/>
  <c r="N26" i="32"/>
  <c r="K26" i="32"/>
  <c r="H26" i="32"/>
  <c r="E26" i="32"/>
  <c r="AC25" i="32"/>
  <c r="Z25" i="32"/>
  <c r="W25" i="32"/>
  <c r="Q25" i="32"/>
  <c r="N25" i="32"/>
  <c r="K25" i="32"/>
  <c r="H25" i="32"/>
  <c r="E25" i="32"/>
  <c r="AC24" i="32"/>
  <c r="Z24" i="32"/>
  <c r="W24" i="32"/>
  <c r="Q24" i="32"/>
  <c r="N24" i="32"/>
  <c r="K24" i="32"/>
  <c r="H24" i="32"/>
  <c r="E24" i="32"/>
  <c r="AC23" i="32"/>
  <c r="Z23" i="32"/>
  <c r="W23" i="32"/>
  <c r="Q23" i="32"/>
  <c r="N23" i="32"/>
  <c r="K23" i="32"/>
  <c r="H23" i="32"/>
  <c r="E23" i="32"/>
  <c r="AC22" i="32"/>
  <c r="Z22" i="32"/>
  <c r="W22" i="32"/>
  <c r="Q22" i="32"/>
  <c r="N22" i="32"/>
  <c r="K22" i="32"/>
  <c r="H22" i="32"/>
  <c r="E22" i="32"/>
  <c r="AC21" i="32"/>
  <c r="Z21" i="32"/>
  <c r="W21" i="32"/>
  <c r="Q21" i="32"/>
  <c r="N21" i="32"/>
  <c r="K21" i="32"/>
  <c r="H21" i="32"/>
  <c r="E21" i="32"/>
  <c r="AC20" i="32"/>
  <c r="Z20" i="32"/>
  <c r="W20" i="32"/>
  <c r="Q20" i="32"/>
  <c r="N20" i="32"/>
  <c r="K20" i="32"/>
  <c r="H20" i="32"/>
  <c r="E20" i="32"/>
  <c r="AC19" i="32"/>
  <c r="Z19" i="32"/>
  <c r="W19" i="32"/>
  <c r="Q19" i="32"/>
  <c r="N19" i="32"/>
  <c r="K19" i="32"/>
  <c r="H19" i="32"/>
  <c r="E19" i="32"/>
  <c r="AC18" i="32"/>
  <c r="Z18" i="32"/>
  <c r="W18" i="32"/>
  <c r="Q18" i="32"/>
  <c r="N18" i="32"/>
  <c r="K18" i="32"/>
  <c r="H18" i="32"/>
  <c r="E18" i="32"/>
  <c r="AC17" i="32"/>
  <c r="Z17" i="32"/>
  <c r="W17" i="32"/>
  <c r="Q17" i="32"/>
  <c r="N17" i="32"/>
  <c r="K17" i="32"/>
  <c r="H17" i="32"/>
  <c r="E17" i="32"/>
  <c r="AC16" i="32"/>
  <c r="Z16" i="32"/>
  <c r="W16" i="32"/>
  <c r="Q16" i="32"/>
  <c r="N16" i="32"/>
  <c r="K16" i="32"/>
  <c r="H16" i="32"/>
  <c r="E16" i="32"/>
  <c r="AC15" i="32"/>
  <c r="Z15" i="32"/>
  <c r="W15" i="32"/>
  <c r="Q15" i="32"/>
  <c r="N15" i="32"/>
  <c r="K15" i="32"/>
  <c r="H15" i="32"/>
  <c r="E15" i="32"/>
  <c r="AC14" i="32"/>
  <c r="Z14" i="32"/>
  <c r="W14" i="32"/>
  <c r="Q14" i="32"/>
  <c r="N14" i="32"/>
  <c r="K14" i="32"/>
  <c r="H14" i="32"/>
  <c r="E14" i="32"/>
  <c r="AC13" i="32"/>
  <c r="Z13" i="32"/>
  <c r="W13" i="32"/>
  <c r="Q13" i="32"/>
  <c r="N13" i="32"/>
  <c r="K13" i="32"/>
  <c r="H13" i="32"/>
  <c r="E13" i="32"/>
  <c r="AC12" i="32"/>
  <c r="Z12" i="32"/>
  <c r="W12" i="32"/>
  <c r="Q12" i="32"/>
  <c r="N12" i="32"/>
  <c r="K12" i="32"/>
  <c r="H12" i="32"/>
  <c r="E12" i="32"/>
  <c r="AC11" i="32"/>
  <c r="Z11" i="32"/>
  <c r="W11" i="32"/>
  <c r="Q11" i="32"/>
  <c r="N11" i="32"/>
  <c r="K11" i="32"/>
  <c r="H11" i="32"/>
  <c r="E11" i="32"/>
  <c r="AC10" i="32"/>
  <c r="Z10" i="32"/>
  <c r="W10" i="32"/>
  <c r="Q10" i="32"/>
  <c r="N10" i="32"/>
  <c r="K10" i="32"/>
  <c r="H10" i="32"/>
  <c r="E10" i="32"/>
  <c r="AC9" i="32"/>
  <c r="Z9" i="32"/>
  <c r="W9" i="32"/>
  <c r="Q9" i="32"/>
  <c r="N9" i="32"/>
  <c r="K9" i="32"/>
  <c r="H9" i="32"/>
  <c r="E9" i="32"/>
  <c r="AC8" i="32"/>
  <c r="Z8" i="32"/>
  <c r="W8" i="32"/>
  <c r="Q8" i="32"/>
  <c r="N8" i="32"/>
  <c r="K8" i="32"/>
  <c r="H8" i="32"/>
  <c r="E8" i="32"/>
  <c r="AC30" i="33"/>
  <c r="Z30" i="33"/>
  <c r="W30" i="33"/>
  <c r="T30" i="33"/>
  <c r="Q30" i="33"/>
  <c r="N30" i="33"/>
  <c r="H30" i="33"/>
  <c r="E30" i="33"/>
  <c r="AC29" i="33"/>
  <c r="Z29" i="33"/>
  <c r="W29" i="33"/>
  <c r="T29" i="33"/>
  <c r="Q29" i="33"/>
  <c r="N29" i="33"/>
  <c r="H29" i="33"/>
  <c r="E29" i="33"/>
  <c r="AC28" i="33"/>
  <c r="Z28" i="33"/>
  <c r="W28" i="33"/>
  <c r="T28" i="33"/>
  <c r="Q28" i="33"/>
  <c r="N28" i="33"/>
  <c r="H28" i="33"/>
  <c r="E28" i="33"/>
  <c r="AC27" i="33"/>
  <c r="Z27" i="33"/>
  <c r="W27" i="33"/>
  <c r="T27" i="33"/>
  <c r="Q27" i="33"/>
  <c r="N27" i="33"/>
  <c r="H27" i="33"/>
  <c r="E27" i="33"/>
  <c r="AC26" i="33"/>
  <c r="Z26" i="33"/>
  <c r="W26" i="33"/>
  <c r="T26" i="33"/>
  <c r="Q26" i="33"/>
  <c r="N26" i="33"/>
  <c r="H26" i="33"/>
  <c r="E26" i="33"/>
  <c r="AC25" i="33"/>
  <c r="Z25" i="33"/>
  <c r="W25" i="33"/>
  <c r="T25" i="33"/>
  <c r="Q25" i="33"/>
  <c r="N25" i="33"/>
  <c r="H25" i="33"/>
  <c r="E25" i="33"/>
  <c r="AC24" i="33"/>
  <c r="Z24" i="33"/>
  <c r="W24" i="33"/>
  <c r="T24" i="33"/>
  <c r="Q24" i="33"/>
  <c r="N24" i="33"/>
  <c r="H24" i="33"/>
  <c r="E24" i="33"/>
  <c r="AC23" i="33"/>
  <c r="Z23" i="33"/>
  <c r="W23" i="33"/>
  <c r="T23" i="33"/>
  <c r="Q23" i="33"/>
  <c r="N23" i="33"/>
  <c r="H23" i="33"/>
  <c r="E23" i="33"/>
  <c r="AC22" i="33"/>
  <c r="Z22" i="33"/>
  <c r="W22" i="33"/>
  <c r="T22" i="33"/>
  <c r="Q22" i="33"/>
  <c r="N22" i="33"/>
  <c r="H22" i="33"/>
  <c r="E22" i="33"/>
  <c r="AC21" i="33"/>
  <c r="Z21" i="33"/>
  <c r="W21" i="33"/>
  <c r="T21" i="33"/>
  <c r="Q21" i="33"/>
  <c r="N21" i="33"/>
  <c r="H21" i="33"/>
  <c r="E21" i="33"/>
  <c r="AC20" i="33"/>
  <c r="Z20" i="33"/>
  <c r="W20" i="33"/>
  <c r="T20" i="33"/>
  <c r="Q20" i="33"/>
  <c r="N20" i="33"/>
  <c r="H20" i="33"/>
  <c r="E20" i="33"/>
  <c r="AC19" i="33"/>
  <c r="Z19" i="33"/>
  <c r="W19" i="33"/>
  <c r="T19" i="33"/>
  <c r="Q19" i="33"/>
  <c r="N19" i="33"/>
  <c r="H19" i="33"/>
  <c r="E19" i="33"/>
  <c r="AC18" i="33"/>
  <c r="Z18" i="33"/>
  <c r="W18" i="33"/>
  <c r="T18" i="33"/>
  <c r="Q18" i="33"/>
  <c r="N18" i="33"/>
  <c r="H18" i="33"/>
  <c r="E18" i="33"/>
  <c r="AC17" i="33"/>
  <c r="Z17" i="33"/>
  <c r="W17" i="33"/>
  <c r="T17" i="33"/>
  <c r="Q17" i="33"/>
  <c r="N17" i="33"/>
  <c r="H17" i="33"/>
  <c r="E17" i="33"/>
  <c r="AC16" i="33"/>
  <c r="Z16" i="33"/>
  <c r="W16" i="33"/>
  <c r="T16" i="33"/>
  <c r="Q16" i="33"/>
  <c r="N16" i="33"/>
  <c r="H16" i="33"/>
  <c r="E16" i="33"/>
  <c r="AC15" i="33"/>
  <c r="Z15" i="33"/>
  <c r="W15" i="33"/>
  <c r="T15" i="33"/>
  <c r="Q15" i="33"/>
  <c r="N15" i="33"/>
  <c r="H15" i="33"/>
  <c r="E15" i="33"/>
  <c r="AC14" i="33"/>
  <c r="Z14" i="33"/>
  <c r="W14" i="33"/>
  <c r="T14" i="33"/>
  <c r="Q14" i="33"/>
  <c r="N14" i="33"/>
  <c r="H14" i="33"/>
  <c r="E14" i="33"/>
  <c r="AC13" i="33"/>
  <c r="Z13" i="33"/>
  <c r="W13" i="33"/>
  <c r="T13" i="33"/>
  <c r="Q13" i="33"/>
  <c r="N13" i="33"/>
  <c r="H13" i="33"/>
  <c r="E13" i="33"/>
  <c r="AC12" i="33"/>
  <c r="Z12" i="33"/>
  <c r="W12" i="33"/>
  <c r="T12" i="33"/>
  <c r="Q12" i="33"/>
  <c r="N12" i="33"/>
  <c r="H12" i="33"/>
  <c r="E12" i="33"/>
  <c r="AC11" i="33"/>
  <c r="Z11" i="33"/>
  <c r="W11" i="33"/>
  <c r="T11" i="33"/>
  <c r="Q11" i="33"/>
  <c r="N11" i="33"/>
  <c r="H11" i="33"/>
  <c r="E11" i="33"/>
  <c r="AC10" i="33"/>
  <c r="Z10" i="33"/>
  <c r="W10" i="33"/>
  <c r="T10" i="33"/>
  <c r="Q10" i="33"/>
  <c r="N10" i="33"/>
  <c r="H10" i="33"/>
  <c r="E10" i="33"/>
  <c r="AC9" i="33"/>
  <c r="Z9" i="33"/>
  <c r="W9" i="33"/>
  <c r="T9" i="33"/>
  <c r="Q9" i="33"/>
  <c r="N9" i="33"/>
  <c r="H9" i="33"/>
  <c r="E9" i="33"/>
  <c r="AC8" i="33"/>
  <c r="Z8" i="33"/>
  <c r="W8" i="33"/>
  <c r="T8" i="33"/>
  <c r="Q8" i="33"/>
  <c r="N8" i="33"/>
  <c r="H8" i="33"/>
  <c r="E8" i="33"/>
  <c r="AC30" i="8"/>
  <c r="Z30" i="8"/>
  <c r="W30" i="8"/>
  <c r="T30" i="8"/>
  <c r="Q30" i="8"/>
  <c r="N30" i="8"/>
  <c r="K30" i="8"/>
  <c r="H30" i="8"/>
  <c r="AC29" i="8"/>
  <c r="Z29" i="8"/>
  <c r="W29" i="8"/>
  <c r="T29" i="8"/>
  <c r="Q29" i="8"/>
  <c r="N29" i="8"/>
  <c r="K29" i="8"/>
  <c r="H29" i="8"/>
  <c r="AC28" i="8"/>
  <c r="Z28" i="8"/>
  <c r="W28" i="8"/>
  <c r="T28" i="8"/>
  <c r="Q28" i="8"/>
  <c r="N28" i="8"/>
  <c r="K28" i="8"/>
  <c r="H28" i="8"/>
  <c r="AC27" i="8"/>
  <c r="Z27" i="8"/>
  <c r="W27" i="8"/>
  <c r="T27" i="8"/>
  <c r="Q27" i="8"/>
  <c r="N27" i="8"/>
  <c r="K27" i="8"/>
  <c r="H27" i="8"/>
  <c r="AC26" i="8"/>
  <c r="Z26" i="8"/>
  <c r="W26" i="8"/>
  <c r="T26" i="8"/>
  <c r="Q26" i="8"/>
  <c r="N26" i="8"/>
  <c r="K26" i="8"/>
  <c r="H26" i="8"/>
  <c r="AC25" i="8"/>
  <c r="Z25" i="8"/>
  <c r="W25" i="8"/>
  <c r="T25" i="8"/>
  <c r="Q25" i="8"/>
  <c r="N25" i="8"/>
  <c r="K25" i="8"/>
  <c r="H25" i="8"/>
  <c r="AC24" i="8"/>
  <c r="Z24" i="8"/>
  <c r="W24" i="8"/>
  <c r="T24" i="8"/>
  <c r="Q24" i="8"/>
  <c r="N24" i="8"/>
  <c r="K24" i="8"/>
  <c r="H24" i="8"/>
  <c r="AC23" i="8"/>
  <c r="Z23" i="8"/>
  <c r="W23" i="8"/>
  <c r="T23" i="8"/>
  <c r="Q23" i="8"/>
  <c r="N23" i="8"/>
  <c r="K23" i="8"/>
  <c r="H23" i="8"/>
  <c r="AC22" i="8"/>
  <c r="Z22" i="8"/>
  <c r="W22" i="8"/>
  <c r="T22" i="8"/>
  <c r="Q22" i="8"/>
  <c r="N22" i="8"/>
  <c r="K22" i="8"/>
  <c r="H22" i="8"/>
  <c r="AC21" i="8"/>
  <c r="Z21" i="8"/>
  <c r="W21" i="8"/>
  <c r="T21" i="8"/>
  <c r="Q21" i="8"/>
  <c r="N21" i="8"/>
  <c r="K21" i="8"/>
  <c r="H21" i="8"/>
  <c r="AC20" i="8"/>
  <c r="Z20" i="8"/>
  <c r="W20" i="8"/>
  <c r="T20" i="8"/>
  <c r="Q20" i="8"/>
  <c r="N20" i="8"/>
  <c r="K20" i="8"/>
  <c r="H20" i="8"/>
  <c r="AC19" i="8"/>
  <c r="Z19" i="8"/>
  <c r="W19" i="8"/>
  <c r="T19" i="8"/>
  <c r="Q19" i="8"/>
  <c r="N19" i="8"/>
  <c r="K19" i="8"/>
  <c r="H19" i="8"/>
  <c r="AC18" i="8"/>
  <c r="Z18" i="8"/>
  <c r="W18" i="8"/>
  <c r="T18" i="8"/>
  <c r="Q18" i="8"/>
  <c r="N18" i="8"/>
  <c r="K18" i="8"/>
  <c r="H18" i="8"/>
  <c r="AC17" i="8"/>
  <c r="Z17" i="8"/>
  <c r="W17" i="8"/>
  <c r="T17" i="8"/>
  <c r="Q17" i="8"/>
  <c r="N17" i="8"/>
  <c r="K17" i="8"/>
  <c r="H17" i="8"/>
  <c r="AC16" i="8"/>
  <c r="Z16" i="8"/>
  <c r="W16" i="8"/>
  <c r="T16" i="8"/>
  <c r="Q16" i="8"/>
  <c r="N16" i="8"/>
  <c r="K16" i="8"/>
  <c r="H16" i="8"/>
  <c r="AC15" i="8"/>
  <c r="Z15" i="8"/>
  <c r="W15" i="8"/>
  <c r="T15" i="8"/>
  <c r="Q15" i="8"/>
  <c r="N15" i="8"/>
  <c r="K15" i="8"/>
  <c r="H15" i="8"/>
  <c r="AC14" i="8"/>
  <c r="Z14" i="8"/>
  <c r="W14" i="8"/>
  <c r="T14" i="8"/>
  <c r="Q14" i="8"/>
  <c r="N14" i="8"/>
  <c r="K14" i="8"/>
  <c r="H14" i="8"/>
  <c r="AC13" i="8"/>
  <c r="Z13" i="8"/>
  <c r="W13" i="8"/>
  <c r="T13" i="8"/>
  <c r="Q13" i="8"/>
  <c r="N13" i="8"/>
  <c r="K13" i="8"/>
  <c r="H13" i="8"/>
  <c r="AC12" i="8"/>
  <c r="Z12" i="8"/>
  <c r="W12" i="8"/>
  <c r="T12" i="8"/>
  <c r="Q12" i="8"/>
  <c r="N12" i="8"/>
  <c r="K12" i="8"/>
  <c r="H12" i="8"/>
  <c r="AC11" i="8"/>
  <c r="Z11" i="8"/>
  <c r="W11" i="8"/>
  <c r="T11" i="8"/>
  <c r="Q11" i="8"/>
  <c r="N11" i="8"/>
  <c r="K11" i="8"/>
  <c r="H11" i="8"/>
  <c r="AC10" i="8"/>
  <c r="Z10" i="8"/>
  <c r="W10" i="8"/>
  <c r="T10" i="8"/>
  <c r="Q10" i="8"/>
  <c r="N10" i="8"/>
  <c r="K10" i="8"/>
  <c r="H10" i="8"/>
  <c r="AC9" i="8"/>
  <c r="Z9" i="8"/>
  <c r="W9" i="8"/>
  <c r="T9" i="8"/>
  <c r="Q9" i="8"/>
  <c r="N9" i="8"/>
  <c r="K9" i="8"/>
  <c r="H9" i="8"/>
  <c r="AC8" i="8"/>
  <c r="Z8" i="8"/>
  <c r="W8" i="8"/>
  <c r="T8" i="8"/>
  <c r="Q8" i="8"/>
  <c r="N8" i="8"/>
  <c r="K8" i="8"/>
  <c r="H8" i="8"/>
  <c r="Z30" i="9"/>
  <c r="W30" i="9"/>
  <c r="T30" i="9"/>
  <c r="Q30" i="9"/>
  <c r="N30" i="9"/>
  <c r="K30" i="9"/>
  <c r="H30" i="9"/>
  <c r="E30" i="9"/>
  <c r="Z29" i="9"/>
  <c r="W29" i="9"/>
  <c r="T29" i="9"/>
  <c r="Q29" i="9"/>
  <c r="N29" i="9"/>
  <c r="K29" i="9"/>
  <c r="H29" i="9"/>
  <c r="E29" i="9"/>
  <c r="Z28" i="9"/>
  <c r="W28" i="9"/>
  <c r="T28" i="9"/>
  <c r="Q28" i="9"/>
  <c r="N28" i="9"/>
  <c r="K28" i="9"/>
  <c r="H28" i="9"/>
  <c r="E28" i="9"/>
  <c r="Z27" i="9"/>
  <c r="W27" i="9"/>
  <c r="T27" i="9"/>
  <c r="Q27" i="9"/>
  <c r="N27" i="9"/>
  <c r="K27" i="9"/>
  <c r="H27" i="9"/>
  <c r="Z26" i="9"/>
  <c r="W26" i="9"/>
  <c r="T26" i="9"/>
  <c r="Q26" i="9"/>
  <c r="N26" i="9"/>
  <c r="K26" i="9"/>
  <c r="H26" i="9"/>
  <c r="E26" i="9"/>
  <c r="Z25" i="9"/>
  <c r="W25" i="9"/>
  <c r="T25" i="9"/>
  <c r="Q25" i="9"/>
  <c r="N25" i="9"/>
  <c r="K25" i="9"/>
  <c r="H25" i="9"/>
  <c r="E25" i="9"/>
  <c r="Z24" i="9"/>
  <c r="W24" i="9"/>
  <c r="T24" i="9"/>
  <c r="Q24" i="9"/>
  <c r="N24" i="9"/>
  <c r="K24" i="9"/>
  <c r="H24" i="9"/>
  <c r="E24" i="9"/>
  <c r="Z23" i="9"/>
  <c r="W23" i="9"/>
  <c r="T23" i="9"/>
  <c r="Q23" i="9"/>
  <c r="N23" i="9"/>
  <c r="K23" i="9"/>
  <c r="H23" i="9"/>
  <c r="E23" i="9"/>
  <c r="Z22" i="9"/>
  <c r="W22" i="9"/>
  <c r="T22" i="9"/>
  <c r="Q22" i="9"/>
  <c r="N22" i="9"/>
  <c r="K22" i="9"/>
  <c r="H22" i="9"/>
  <c r="E22" i="9"/>
  <c r="Z21" i="9"/>
  <c r="W21" i="9"/>
  <c r="T21" i="9"/>
  <c r="Q21" i="9"/>
  <c r="N21" i="9"/>
  <c r="K21" i="9"/>
  <c r="H21" i="9"/>
  <c r="E21" i="9"/>
  <c r="Z20" i="9"/>
  <c r="W20" i="9"/>
  <c r="T20" i="9"/>
  <c r="Q20" i="9"/>
  <c r="N20" i="9"/>
  <c r="K20" i="9"/>
  <c r="H20" i="9"/>
  <c r="E20" i="9"/>
  <c r="Z19" i="9"/>
  <c r="W19" i="9"/>
  <c r="T19" i="9"/>
  <c r="Q19" i="9"/>
  <c r="N19" i="9"/>
  <c r="K19" i="9"/>
  <c r="H19" i="9"/>
  <c r="E19" i="9"/>
  <c r="Z18" i="9"/>
  <c r="W18" i="9"/>
  <c r="T18" i="9"/>
  <c r="Q18" i="9"/>
  <c r="N18" i="9"/>
  <c r="K18" i="9"/>
  <c r="H18" i="9"/>
  <c r="E18" i="9"/>
  <c r="Z17" i="9"/>
  <c r="W17" i="9"/>
  <c r="T17" i="9"/>
  <c r="Q17" i="9"/>
  <c r="N17" i="9"/>
  <c r="K17" i="9"/>
  <c r="H17" i="9"/>
  <c r="E17" i="9"/>
  <c r="Z16" i="9"/>
  <c r="W16" i="9"/>
  <c r="T16" i="9"/>
  <c r="Q16" i="9"/>
  <c r="N16" i="9"/>
  <c r="K16" i="9"/>
  <c r="H16" i="9"/>
  <c r="E16" i="9"/>
  <c r="Z15" i="9"/>
  <c r="W15" i="9"/>
  <c r="T15" i="9"/>
  <c r="Q15" i="9"/>
  <c r="N15" i="9"/>
  <c r="K15" i="9"/>
  <c r="H15" i="9"/>
  <c r="E15" i="9"/>
  <c r="Z14" i="9"/>
  <c r="W14" i="9"/>
  <c r="T14" i="9"/>
  <c r="Q14" i="9"/>
  <c r="N14" i="9"/>
  <c r="K14" i="9"/>
  <c r="H14" i="9"/>
  <c r="E14" i="9"/>
  <c r="Z13" i="9"/>
  <c r="W13" i="9"/>
  <c r="T13" i="9"/>
  <c r="Q13" i="9"/>
  <c r="N13" i="9"/>
  <c r="K13" i="9"/>
  <c r="H13" i="9"/>
  <c r="E13" i="9"/>
  <c r="Z12" i="9"/>
  <c r="W12" i="9"/>
  <c r="T12" i="9"/>
  <c r="Q12" i="9"/>
  <c r="N12" i="9"/>
  <c r="K12" i="9"/>
  <c r="H12" i="9"/>
  <c r="Z11" i="9"/>
  <c r="W11" i="9"/>
  <c r="T11" i="9"/>
  <c r="Q11" i="9"/>
  <c r="N11" i="9"/>
  <c r="K11" i="9"/>
  <c r="H11" i="9"/>
  <c r="E11" i="9"/>
  <c r="Z10" i="9"/>
  <c r="W10" i="9"/>
  <c r="T10" i="9"/>
  <c r="Q10" i="9"/>
  <c r="N10" i="9"/>
  <c r="K10" i="9"/>
  <c r="H10" i="9"/>
  <c r="E10" i="9"/>
  <c r="Z9" i="9"/>
  <c r="W9" i="9"/>
  <c r="T9" i="9"/>
  <c r="Q9" i="9"/>
  <c r="N9" i="9"/>
  <c r="K9" i="9"/>
  <c r="H9" i="9"/>
  <c r="E9" i="9"/>
  <c r="Z8" i="9"/>
  <c r="W8" i="9"/>
  <c r="T8" i="9"/>
  <c r="Q8" i="9"/>
  <c r="N8" i="9"/>
  <c r="K8" i="9"/>
  <c r="H8" i="9"/>
  <c r="E8" i="9"/>
  <c r="AC30" i="19"/>
  <c r="Z30" i="19"/>
  <c r="W30" i="19"/>
  <c r="T30" i="19"/>
  <c r="Q30" i="19"/>
  <c r="N30" i="19"/>
  <c r="K30" i="19"/>
  <c r="E30" i="19"/>
  <c r="AC29" i="19"/>
  <c r="Z29" i="19"/>
  <c r="W29" i="19"/>
  <c r="T29" i="19"/>
  <c r="Q29" i="19"/>
  <c r="N29" i="19"/>
  <c r="K29" i="19"/>
  <c r="E29" i="19"/>
  <c r="AC28" i="19"/>
  <c r="Z28" i="19"/>
  <c r="W28" i="19"/>
  <c r="T28" i="19"/>
  <c r="Q28" i="19"/>
  <c r="N28" i="19"/>
  <c r="K28" i="19"/>
  <c r="E28" i="19"/>
  <c r="AC27" i="19"/>
  <c r="Z27" i="19"/>
  <c r="W27" i="19"/>
  <c r="T27" i="19"/>
  <c r="Q27" i="19"/>
  <c r="N27" i="19"/>
  <c r="K27" i="19"/>
  <c r="E27" i="19"/>
  <c r="AC26" i="19"/>
  <c r="Z26" i="19"/>
  <c r="W26" i="19"/>
  <c r="T26" i="19"/>
  <c r="Q26" i="19"/>
  <c r="N26" i="19"/>
  <c r="K26" i="19"/>
  <c r="E26" i="19"/>
  <c r="AC25" i="19"/>
  <c r="Z25" i="19"/>
  <c r="W25" i="19"/>
  <c r="T25" i="19"/>
  <c r="Q25" i="19"/>
  <c r="N25" i="19"/>
  <c r="K25" i="19"/>
  <c r="E25" i="19"/>
  <c r="AC24" i="19"/>
  <c r="Z24" i="19"/>
  <c r="W24" i="19"/>
  <c r="T24" i="19"/>
  <c r="Q24" i="19"/>
  <c r="N24" i="19"/>
  <c r="K24" i="19"/>
  <c r="E24" i="19"/>
  <c r="AC23" i="19"/>
  <c r="Z23" i="19"/>
  <c r="W23" i="19"/>
  <c r="T23" i="19"/>
  <c r="Q23" i="19"/>
  <c r="N23" i="19"/>
  <c r="K23" i="19"/>
  <c r="E23" i="19"/>
  <c r="AC22" i="19"/>
  <c r="Z22" i="19"/>
  <c r="W22" i="19"/>
  <c r="T22" i="19"/>
  <c r="Q22" i="19"/>
  <c r="N22" i="19"/>
  <c r="K22" i="19"/>
  <c r="E22" i="19"/>
  <c r="AC21" i="19"/>
  <c r="Z21" i="19"/>
  <c r="W21" i="19"/>
  <c r="T21" i="19"/>
  <c r="Q21" i="19"/>
  <c r="N21" i="19"/>
  <c r="K21" i="19"/>
  <c r="E21" i="19"/>
  <c r="AC20" i="19"/>
  <c r="Z20" i="19"/>
  <c r="W20" i="19"/>
  <c r="T20" i="19"/>
  <c r="Q20" i="19"/>
  <c r="N20" i="19"/>
  <c r="K20" i="19"/>
  <c r="E20" i="19"/>
  <c r="AC19" i="19"/>
  <c r="Z19" i="19"/>
  <c r="W19" i="19"/>
  <c r="T19" i="19"/>
  <c r="Q19" i="19"/>
  <c r="N19" i="19"/>
  <c r="K19" i="19"/>
  <c r="E19" i="19"/>
  <c r="AC18" i="19"/>
  <c r="Z18" i="19"/>
  <c r="W18" i="19"/>
  <c r="T18" i="19"/>
  <c r="Q18" i="19"/>
  <c r="N18" i="19"/>
  <c r="K18" i="19"/>
  <c r="E18" i="19"/>
  <c r="AC17" i="19"/>
  <c r="Z17" i="19"/>
  <c r="W17" i="19"/>
  <c r="T17" i="19"/>
  <c r="Q17" i="19"/>
  <c r="N17" i="19"/>
  <c r="K17" i="19"/>
  <c r="E17" i="19"/>
  <c r="AC16" i="19"/>
  <c r="Z16" i="19"/>
  <c r="W16" i="19"/>
  <c r="T16" i="19"/>
  <c r="Q16" i="19"/>
  <c r="N16" i="19"/>
  <c r="K16" i="19"/>
  <c r="E16" i="19"/>
  <c r="AC15" i="19"/>
  <c r="Z15" i="19"/>
  <c r="W15" i="19"/>
  <c r="T15" i="19"/>
  <c r="Q15" i="19"/>
  <c r="N15" i="19"/>
  <c r="K15" i="19"/>
  <c r="E15" i="19"/>
  <c r="AC14" i="19"/>
  <c r="Z14" i="19"/>
  <c r="W14" i="19"/>
  <c r="T14" i="19"/>
  <c r="Q14" i="19"/>
  <c r="N14" i="19"/>
  <c r="K14" i="19"/>
  <c r="E14" i="19"/>
  <c r="AC13" i="19"/>
  <c r="Z13" i="19"/>
  <c r="W13" i="19"/>
  <c r="T13" i="19"/>
  <c r="Q13" i="19"/>
  <c r="N13" i="19"/>
  <c r="K13" i="19"/>
  <c r="E13" i="19"/>
  <c r="AC12" i="19"/>
  <c r="Z12" i="19"/>
  <c r="W12" i="19"/>
  <c r="T12" i="19"/>
  <c r="Q12" i="19"/>
  <c r="N12" i="19"/>
  <c r="K12" i="19"/>
  <c r="E12" i="19"/>
  <c r="AC11" i="19"/>
  <c r="Z11" i="19"/>
  <c r="W11" i="19"/>
  <c r="T11" i="19"/>
  <c r="Q11" i="19"/>
  <c r="N11" i="19"/>
  <c r="K11" i="19"/>
  <c r="E11" i="19"/>
  <c r="AC10" i="19"/>
  <c r="Z10" i="19"/>
  <c r="W10" i="19"/>
  <c r="T10" i="19"/>
  <c r="Q10" i="19"/>
  <c r="N10" i="19"/>
  <c r="K10" i="19"/>
  <c r="E10" i="19"/>
  <c r="AC9" i="19"/>
  <c r="Z9" i="19"/>
  <c r="W9" i="19"/>
  <c r="T9" i="19"/>
  <c r="Q9" i="19"/>
  <c r="N9" i="19"/>
  <c r="K9" i="19"/>
  <c r="E9" i="19"/>
  <c r="AC8" i="19"/>
  <c r="Z8" i="19"/>
  <c r="W8" i="19"/>
  <c r="T8" i="19"/>
  <c r="Q8" i="19"/>
  <c r="N8" i="19"/>
  <c r="K8" i="19"/>
  <c r="E8" i="19"/>
  <c r="AC30" i="38"/>
  <c r="Z30" i="38"/>
  <c r="T30" i="38"/>
  <c r="Q30" i="38"/>
  <c r="N30" i="38"/>
  <c r="K30" i="38"/>
  <c r="H30" i="38"/>
  <c r="E30" i="38"/>
  <c r="AC29" i="38"/>
  <c r="Z29" i="38"/>
  <c r="T29" i="38"/>
  <c r="Q29" i="38"/>
  <c r="N29" i="38"/>
  <c r="K29" i="38"/>
  <c r="H29" i="38"/>
  <c r="E29" i="38"/>
  <c r="AC28" i="38"/>
  <c r="Z28" i="38"/>
  <c r="T28" i="38"/>
  <c r="Q28" i="38"/>
  <c r="N28" i="38"/>
  <c r="K28" i="38"/>
  <c r="H28" i="38"/>
  <c r="AC27" i="38"/>
  <c r="Z27" i="38"/>
  <c r="T27" i="38"/>
  <c r="Q27" i="38"/>
  <c r="N27" i="38"/>
  <c r="K27" i="38"/>
  <c r="H27" i="38"/>
  <c r="E27" i="38"/>
  <c r="AC26" i="38"/>
  <c r="Z26" i="38"/>
  <c r="N26" i="38"/>
  <c r="K26" i="38"/>
  <c r="H26" i="38"/>
  <c r="E26" i="38"/>
  <c r="AC25" i="38"/>
  <c r="Z25" i="38"/>
  <c r="T25" i="38"/>
  <c r="Q25" i="38"/>
  <c r="N25" i="38"/>
  <c r="K25" i="38"/>
  <c r="H25" i="38"/>
  <c r="E25" i="38"/>
  <c r="AC24" i="38"/>
  <c r="Z24" i="38"/>
  <c r="T24" i="38"/>
  <c r="Q24" i="38"/>
  <c r="N24" i="38"/>
  <c r="K24" i="38"/>
  <c r="H24" i="38"/>
  <c r="E24" i="38"/>
  <c r="AC23" i="38"/>
  <c r="Z23" i="38"/>
  <c r="W23" i="38"/>
  <c r="T23" i="38"/>
  <c r="Q23" i="38"/>
  <c r="N23" i="38"/>
  <c r="K23" i="38"/>
  <c r="H23" i="38"/>
  <c r="AC22" i="38"/>
  <c r="Z22" i="38"/>
  <c r="T22" i="38"/>
  <c r="Q22" i="38"/>
  <c r="N22" i="38"/>
  <c r="K22" i="38"/>
  <c r="H22" i="38"/>
  <c r="E22" i="38"/>
  <c r="AC21" i="38"/>
  <c r="Z21" i="38"/>
  <c r="T21" i="38"/>
  <c r="Q21" i="38"/>
  <c r="N21" i="38"/>
  <c r="K21" i="38"/>
  <c r="H21" i="38"/>
  <c r="E21" i="38"/>
  <c r="AC20" i="38"/>
  <c r="Z20" i="38"/>
  <c r="T20" i="38"/>
  <c r="Q20" i="38"/>
  <c r="N20" i="38"/>
  <c r="K20" i="38"/>
  <c r="H20" i="38"/>
  <c r="E20" i="38"/>
  <c r="AC19" i="38"/>
  <c r="Z19" i="38"/>
  <c r="Q19" i="38"/>
  <c r="N19" i="38"/>
  <c r="K19" i="38"/>
  <c r="H19" i="38"/>
  <c r="E19" i="38"/>
  <c r="AC18" i="38"/>
  <c r="Z18" i="38"/>
  <c r="T18" i="38"/>
  <c r="Q18" i="38"/>
  <c r="N18" i="38"/>
  <c r="K18" i="38"/>
  <c r="H18" i="38"/>
  <c r="E18" i="38"/>
  <c r="AC17" i="38"/>
  <c r="Z17" i="38"/>
  <c r="T17" i="38"/>
  <c r="Q17" i="38"/>
  <c r="N17" i="38"/>
  <c r="K17" i="38"/>
  <c r="H17" i="38"/>
  <c r="E17" i="38"/>
  <c r="AC16" i="38"/>
  <c r="Z16" i="38"/>
  <c r="T16" i="38"/>
  <c r="Q16" i="38"/>
  <c r="N16" i="38"/>
  <c r="K16" i="38"/>
  <c r="H16" i="38"/>
  <c r="E16" i="38"/>
  <c r="AC15" i="38"/>
  <c r="Z15" i="38"/>
  <c r="T15" i="38"/>
  <c r="Q15" i="38"/>
  <c r="N15" i="38"/>
  <c r="K15" i="38"/>
  <c r="H15" i="38"/>
  <c r="E15" i="38"/>
  <c r="AC14" i="38"/>
  <c r="Z14" i="38"/>
  <c r="T14" i="38"/>
  <c r="Q14" i="38"/>
  <c r="N14" i="38"/>
  <c r="K14" i="38"/>
  <c r="H14" i="38"/>
  <c r="E14" i="38"/>
  <c r="AC13" i="38"/>
  <c r="Z13" i="38"/>
  <c r="T13" i="38"/>
  <c r="Q13" i="38"/>
  <c r="N13" i="38"/>
  <c r="K13" i="38"/>
  <c r="H13" i="38"/>
  <c r="E13" i="38"/>
  <c r="AC12" i="38"/>
  <c r="Z12" i="38"/>
  <c r="T12" i="38"/>
  <c r="Q12" i="38"/>
  <c r="N12" i="38"/>
  <c r="K12" i="38"/>
  <c r="H12" i="38"/>
  <c r="E12" i="38"/>
  <c r="AC11" i="38"/>
  <c r="Z11" i="38"/>
  <c r="T11" i="38"/>
  <c r="Q11" i="38"/>
  <c r="N11" i="38"/>
  <c r="K11" i="38"/>
  <c r="H11" i="38"/>
  <c r="E11" i="38"/>
  <c r="AC10" i="38"/>
  <c r="Z10" i="38"/>
  <c r="T10" i="38"/>
  <c r="Q10" i="38"/>
  <c r="N10" i="38"/>
  <c r="K10" i="38"/>
  <c r="H10" i="38"/>
  <c r="E10" i="38"/>
  <c r="AC9" i="38"/>
  <c r="Z9" i="38"/>
  <c r="T9" i="38"/>
  <c r="Q9" i="38"/>
  <c r="N9" i="38"/>
  <c r="K9" i="38"/>
  <c r="H9" i="38"/>
  <c r="E9" i="38"/>
  <c r="AC8" i="38"/>
  <c r="Z8" i="38"/>
  <c r="T8" i="38"/>
  <c r="Q8" i="38"/>
  <c r="N8" i="38"/>
  <c r="K8" i="38"/>
  <c r="H8" i="38"/>
  <c r="E8" i="38"/>
  <c r="E8" i="1"/>
  <c r="H8" i="1"/>
  <c r="K8" i="1"/>
  <c r="N8" i="1"/>
  <c r="Q8" i="1"/>
  <c r="T8" i="1"/>
  <c r="Z8" i="1"/>
  <c r="AC8" i="1"/>
  <c r="E9" i="1"/>
  <c r="H9" i="1"/>
  <c r="K9" i="1"/>
  <c r="N9" i="1"/>
  <c r="Q9" i="1"/>
  <c r="T9" i="1"/>
  <c r="Z9" i="1"/>
  <c r="AC9" i="1"/>
  <c r="E12" i="1"/>
  <c r="H12" i="1"/>
  <c r="K12" i="1"/>
  <c r="N12" i="1"/>
  <c r="Q12" i="1"/>
  <c r="T12" i="1"/>
  <c r="Z12" i="1"/>
  <c r="AC12" i="1"/>
  <c r="E26" i="1"/>
  <c r="H26" i="1"/>
  <c r="K26" i="1"/>
  <c r="N26" i="1"/>
  <c r="Q26" i="1"/>
  <c r="T26" i="1"/>
  <c r="Z26" i="1"/>
  <c r="AC26" i="1"/>
  <c r="E10" i="1"/>
  <c r="H10" i="1"/>
  <c r="K10" i="1"/>
  <c r="N10" i="1"/>
  <c r="Q10" i="1"/>
  <c r="T10" i="1"/>
  <c r="Z10" i="1"/>
  <c r="AC10" i="1"/>
  <c r="E27" i="1"/>
  <c r="H27" i="1"/>
  <c r="K27" i="1"/>
  <c r="N27" i="1"/>
  <c r="Q27" i="1"/>
  <c r="T27" i="1"/>
  <c r="Z27" i="1"/>
  <c r="AC27" i="1"/>
  <c r="E19" i="1"/>
  <c r="H19" i="1"/>
  <c r="K19" i="1"/>
  <c r="N19" i="1"/>
  <c r="Q19" i="1"/>
  <c r="T19" i="1"/>
  <c r="Z19" i="1"/>
  <c r="AC19" i="1"/>
  <c r="E16" i="1"/>
  <c r="H16" i="1"/>
  <c r="K16" i="1"/>
  <c r="N16" i="1"/>
  <c r="Q16" i="1"/>
  <c r="T16" i="1"/>
  <c r="Z16" i="1"/>
  <c r="AC16" i="1"/>
  <c r="N21" i="1"/>
  <c r="N15" i="1"/>
  <c r="N18" i="1"/>
  <c r="N17" i="1"/>
  <c r="N29" i="1"/>
  <c r="N20" i="1"/>
  <c r="N24" i="1"/>
  <c r="N11" i="1"/>
  <c r="N23" i="1"/>
  <c r="N14" i="1"/>
  <c r="N22" i="1"/>
  <c r="N13" i="1"/>
  <c r="N28" i="1"/>
  <c r="N25" i="1"/>
  <c r="N30" i="1"/>
  <c r="B9" i="38"/>
  <c r="B9" i="19" s="1"/>
  <c r="B9" i="9" s="1"/>
  <c r="B9" i="8" s="1"/>
  <c r="B9" i="33" s="1"/>
  <c r="B10" i="38"/>
  <c r="B10" i="19" s="1"/>
  <c r="B10" i="9" s="1"/>
  <c r="B10" i="8" s="1"/>
  <c r="B10" i="33" s="1"/>
  <c r="B11" i="38"/>
  <c r="B11" i="19" s="1"/>
  <c r="B11" i="9" s="1"/>
  <c r="B11" i="8" s="1"/>
  <c r="B11" i="33" s="1"/>
  <c r="B12" i="38"/>
  <c r="B12" i="19" s="1"/>
  <c r="B12" i="9" s="1"/>
  <c r="B12" i="8" s="1"/>
  <c r="B12" i="33" s="1"/>
  <c r="B13" i="38"/>
  <c r="B13" i="19" s="1"/>
  <c r="B13" i="9" s="1"/>
  <c r="B13" i="8" s="1"/>
  <c r="B13" i="33" s="1"/>
  <c r="B14" i="38"/>
  <c r="B14" i="19" s="1"/>
  <c r="B14" i="9" s="1"/>
  <c r="B14" i="8" s="1"/>
  <c r="B14" i="33" s="1"/>
  <c r="B15" i="38"/>
  <c r="B15" i="19" s="1"/>
  <c r="B15" i="9" s="1"/>
  <c r="B15" i="8" s="1"/>
  <c r="B15" i="33" s="1"/>
  <c r="B16" i="38"/>
  <c r="B16" i="19" s="1"/>
  <c r="B16" i="9" s="1"/>
  <c r="B16" i="8" s="1"/>
  <c r="B16" i="33" s="1"/>
  <c r="B17" i="38"/>
  <c r="B17" i="19" s="1"/>
  <c r="B17" i="9" s="1"/>
  <c r="B17" i="8" s="1"/>
  <c r="B17" i="33" s="1"/>
  <c r="B18" i="38"/>
  <c r="B18" i="19" s="1"/>
  <c r="B18" i="9" s="1"/>
  <c r="B18" i="8" s="1"/>
  <c r="B18" i="33" s="1"/>
  <c r="B19" i="38"/>
  <c r="B19" i="19" s="1"/>
  <c r="B19" i="9" s="1"/>
  <c r="B19" i="8" s="1"/>
  <c r="B19" i="33" s="1"/>
  <c r="B20" i="38"/>
  <c r="B20" i="19" s="1"/>
  <c r="B20" i="9" s="1"/>
  <c r="B20" i="8" s="1"/>
  <c r="B20" i="33" s="1"/>
  <c r="B21" i="38"/>
  <c r="B21" i="19" s="1"/>
  <c r="B21" i="9" s="1"/>
  <c r="B21" i="8" s="1"/>
  <c r="B21" i="33" s="1"/>
  <c r="B22" i="38"/>
  <c r="B22" i="19" s="1"/>
  <c r="B22" i="9" s="1"/>
  <c r="B22" i="8" s="1"/>
  <c r="B22" i="33" s="1"/>
  <c r="B23" i="38"/>
  <c r="B23" i="19" s="1"/>
  <c r="B23" i="9" s="1"/>
  <c r="B23" i="8" s="1"/>
  <c r="B23" i="33" s="1"/>
  <c r="B24" i="38"/>
  <c r="B24" i="19" s="1"/>
  <c r="B24" i="9" s="1"/>
  <c r="B24" i="8" s="1"/>
  <c r="B24" i="33" s="1"/>
  <c r="B25" i="38"/>
  <c r="B25" i="19" s="1"/>
  <c r="B25" i="9" s="1"/>
  <c r="B25" i="8" s="1"/>
  <c r="B25" i="33" s="1"/>
  <c r="B26" i="38"/>
  <c r="B26" i="19" s="1"/>
  <c r="B26" i="9" s="1"/>
  <c r="B26" i="8" s="1"/>
  <c r="B26" i="33" s="1"/>
  <c r="B27" i="38"/>
  <c r="B27" i="19" s="1"/>
  <c r="B27" i="9" s="1"/>
  <c r="B27" i="8" s="1"/>
  <c r="B27" i="33" s="1"/>
  <c r="B28" i="38"/>
  <c r="B28" i="19" s="1"/>
  <c r="B28" i="9" s="1"/>
  <c r="B28" i="8" s="1"/>
  <c r="B28" i="33" s="1"/>
  <c r="B29" i="38"/>
  <c r="B29" i="19" s="1"/>
  <c r="B29" i="9" s="1"/>
  <c r="B29" i="8" s="1"/>
  <c r="B29" i="33" s="1"/>
  <c r="B30" i="38"/>
  <c r="B30" i="19" s="1"/>
  <c r="B30" i="9" s="1"/>
  <c r="B30" i="8" s="1"/>
  <c r="B30" i="33" s="1"/>
  <c r="B31" i="38"/>
  <c r="B31" i="19" s="1"/>
  <c r="B8" i="38"/>
  <c r="B8" i="19" s="1"/>
  <c r="B8" i="9" s="1"/>
  <c r="B8" i="8" s="1"/>
  <c r="AG8" i="38" l="1"/>
  <c r="D3" i="35" s="1"/>
  <c r="AG11" i="38"/>
  <c r="D6" i="35" s="1"/>
  <c r="AG12" i="38"/>
  <c r="D7" i="35" s="1"/>
  <c r="AG13" i="38"/>
  <c r="D8" i="35" s="1"/>
  <c r="AG14" i="38"/>
  <c r="D9" i="35" s="1"/>
  <c r="AG15" i="38"/>
  <c r="D10" i="35" s="1"/>
  <c r="AG16" i="38"/>
  <c r="D11" i="35" s="1"/>
  <c r="AG17" i="38"/>
  <c r="D12" i="35" s="1"/>
  <c r="AG19" i="38"/>
  <c r="D14" i="35" s="1"/>
  <c r="AG20" i="38"/>
  <c r="D15" i="35" s="1"/>
  <c r="AG21" i="38"/>
  <c r="D16" i="35" s="1"/>
  <c r="AG22" i="38"/>
  <c r="D17" i="35" s="1"/>
  <c r="AG23" i="38"/>
  <c r="D18" i="35" s="1"/>
  <c r="AG25" i="38"/>
  <c r="D20" i="35" s="1"/>
  <c r="AG26" i="38"/>
  <c r="D21" i="35" s="1"/>
  <c r="AG27" i="38"/>
  <c r="D22" i="35" s="1"/>
  <c r="AG28" i="38"/>
  <c r="D23" i="35" s="1"/>
  <c r="AG29" i="38"/>
  <c r="D24" i="35" s="1"/>
  <c r="AG30" i="38"/>
  <c r="D25" i="35" s="1"/>
  <c r="AG10" i="38"/>
  <c r="D5" i="35" s="1"/>
  <c r="AG18" i="38"/>
  <c r="D13" i="35" s="1"/>
  <c r="AG31" i="38"/>
  <c r="D26" i="35" s="1"/>
  <c r="AG24" i="38"/>
  <c r="D19" i="35" s="1"/>
  <c r="AG9" i="38"/>
  <c r="D4" i="35" s="1"/>
  <c r="AH31" i="38" l="1"/>
  <c r="AJ31" i="38" s="1"/>
  <c r="AH31" i="19" s="1"/>
  <c r="C26" i="35"/>
  <c r="AQ27" i="35" l="1"/>
  <c r="AQ28" i="35"/>
  <c r="AQ29" i="35"/>
  <c r="AQ30" i="35"/>
  <c r="AG30" i="9" l="1"/>
  <c r="F25" i="35" s="1"/>
  <c r="AG31" i="3" l="1"/>
  <c r="AE26" i="35" s="1"/>
  <c r="AG31" i="7"/>
  <c r="W26" i="35" s="1"/>
  <c r="AG31" i="2"/>
  <c r="AD26" i="35" s="1"/>
  <c r="AG31" i="18"/>
  <c r="V26" i="35" s="1"/>
  <c r="AG31" i="16"/>
  <c r="AI26" i="35" s="1"/>
  <c r="AA26" i="35"/>
  <c r="AG31" i="21"/>
  <c r="S26" i="35" s="1"/>
  <c r="AG31" i="27"/>
  <c r="AH26" i="35" s="1"/>
  <c r="AG31" i="13"/>
  <c r="Z26" i="35" s="1"/>
  <c r="AG31" i="22"/>
  <c r="R26" i="35" s="1"/>
  <c r="AG31" i="25"/>
  <c r="O26" i="35" s="1"/>
  <c r="AG31" i="26"/>
  <c r="N26" i="35" s="1"/>
  <c r="K26" i="35"/>
  <c r="AG28" i="8"/>
  <c r="G23" i="35" s="1"/>
  <c r="AG30" i="19"/>
  <c r="E25" i="35" s="1"/>
  <c r="J26" i="35"/>
  <c r="AG31" i="5"/>
  <c r="AG26" i="35" s="1"/>
  <c r="AG31" i="6"/>
  <c r="AC26" i="35" s="1"/>
  <c r="AG31" i="14"/>
  <c r="Y26" i="35" s="1"/>
  <c r="AG31" i="10"/>
  <c r="U26" i="35" s="1"/>
  <c r="AG31" i="23"/>
  <c r="Q26" i="35" s="1"/>
  <c r="AG31" i="28"/>
  <c r="M26" i="35" s="1"/>
  <c r="I26" i="35"/>
  <c r="AG31" i="34"/>
  <c r="AJ26" i="35" s="1"/>
  <c r="AG31" i="4"/>
  <c r="AF26" i="35" s="1"/>
  <c r="AG31" i="11"/>
  <c r="AB26" i="35" s="1"/>
  <c r="AG31" i="15"/>
  <c r="X26" i="35" s="1"/>
  <c r="AG31" i="20"/>
  <c r="T26" i="35" s="1"/>
  <c r="AG31" i="24"/>
  <c r="P26" i="35" s="1"/>
  <c r="L26" i="35"/>
  <c r="AG18" i="33"/>
  <c r="H13" i="35" s="1"/>
  <c r="AG30" i="16" l="1"/>
  <c r="AI25" i="35" s="1"/>
  <c r="AG30" i="34"/>
  <c r="AJ25" i="35" s="1"/>
  <c r="AG30" i="27"/>
  <c r="AH25" i="35" s="1"/>
  <c r="AG30" i="11"/>
  <c r="AB25" i="35" s="1"/>
  <c r="AG30" i="13"/>
  <c r="Z25" i="35" s="1"/>
  <c r="AG30" i="18"/>
  <c r="V25" i="35" s="1"/>
  <c r="AG30" i="20"/>
  <c r="T25" i="35" s="1"/>
  <c r="AG30" i="22"/>
  <c r="R25" i="35" s="1"/>
  <c r="AG30" i="26"/>
  <c r="N25" i="35" s="1"/>
  <c r="AG30" i="29"/>
  <c r="L25" i="35" s="1"/>
  <c r="AG30" i="31"/>
  <c r="J25" i="35" s="1"/>
  <c r="F26" i="35"/>
  <c r="AG30" i="5"/>
  <c r="AG25" i="35" s="1"/>
  <c r="AG30" i="6"/>
  <c r="AC25" i="35" s="1"/>
  <c r="AG30" i="14"/>
  <c r="Y25" i="35" s="1"/>
  <c r="AG30" i="10"/>
  <c r="U25" i="35" s="1"/>
  <c r="AG30" i="23"/>
  <c r="Q25" i="35" s="1"/>
  <c r="AG30" i="32"/>
  <c r="I25" i="35" s="1"/>
  <c r="AG30" i="3"/>
  <c r="AE25" i="35" s="1"/>
  <c r="AG30" i="7"/>
  <c r="W25" i="35" s="1"/>
  <c r="AG30" i="25"/>
  <c r="O25" i="35" s="1"/>
  <c r="AG29" i="8"/>
  <c r="G24" i="35" s="1"/>
  <c r="AG30" i="4"/>
  <c r="AF25" i="35" s="1"/>
  <c r="AG30" i="2"/>
  <c r="AD25" i="35" s="1"/>
  <c r="AG30" i="15"/>
  <c r="X25" i="35" s="1"/>
  <c r="AG30" i="24"/>
  <c r="P25" i="35" s="1"/>
  <c r="AG25" i="33"/>
  <c r="H20" i="35" s="1"/>
  <c r="AA25" i="35"/>
  <c r="AG30" i="21"/>
  <c r="S25" i="35" s="1"/>
  <c r="AG30" i="28"/>
  <c r="M25" i="35" s="1"/>
  <c r="AG30" i="30"/>
  <c r="K25" i="35" s="1"/>
  <c r="AG31" i="19"/>
  <c r="E26" i="35" s="1"/>
  <c r="AG16" i="14"/>
  <c r="Y11" i="35" s="1"/>
  <c r="AG27" i="14" l="1"/>
  <c r="Y22" i="35" s="1"/>
  <c r="AG21" i="15"/>
  <c r="X16" i="35" s="1"/>
  <c r="AG21" i="22"/>
  <c r="R16" i="35" s="1"/>
  <c r="AG10" i="26"/>
  <c r="N5" i="35" s="1"/>
  <c r="AG20" i="34"/>
  <c r="AJ15" i="35" s="1"/>
  <c r="AG12" i="34"/>
  <c r="AJ7" i="35" s="1"/>
  <c r="AG20" i="6"/>
  <c r="AC15" i="35" s="1"/>
  <c r="AG19" i="13"/>
  <c r="Z14" i="35" s="1"/>
  <c r="AG19" i="15"/>
  <c r="X14" i="35" s="1"/>
  <c r="AG11" i="15"/>
  <c r="X6" i="35" s="1"/>
  <c r="AG24" i="7"/>
  <c r="W19" i="35" s="1"/>
  <c r="AG16" i="7"/>
  <c r="W11" i="35" s="1"/>
  <c r="AG21" i="18"/>
  <c r="V16" i="35" s="1"/>
  <c r="AG13" i="18"/>
  <c r="V8" i="35" s="1"/>
  <c r="AG11" i="13"/>
  <c r="Z6" i="35" s="1"/>
  <c r="AG24" i="14"/>
  <c r="Y19" i="35" s="1"/>
  <c r="AG18" i="28"/>
  <c r="M13" i="35" s="1"/>
  <c r="AG15" i="28"/>
  <c r="M10" i="35" s="1"/>
  <c r="AG23" i="28"/>
  <c r="M18" i="35" s="1"/>
  <c r="AG13" i="28"/>
  <c r="M8" i="35" s="1"/>
  <c r="AG27" i="28"/>
  <c r="M22" i="35" s="1"/>
  <c r="AG19" i="28"/>
  <c r="M14" i="35" s="1"/>
  <c r="AG21" i="28"/>
  <c r="M16" i="35" s="1"/>
  <c r="AG26" i="28"/>
  <c r="M21" i="35" s="1"/>
  <c r="AG26" i="34"/>
  <c r="AJ21" i="35" s="1"/>
  <c r="AG19" i="34"/>
  <c r="AJ14" i="35" s="1"/>
  <c r="AG17" i="34"/>
  <c r="AJ12" i="35" s="1"/>
  <c r="AG11" i="34"/>
  <c r="AJ6" i="35" s="1"/>
  <c r="AG12" i="11"/>
  <c r="AB7" i="35" s="1"/>
  <c r="AA20" i="35"/>
  <c r="AA12" i="35"/>
  <c r="AA4" i="35"/>
  <c r="AG11" i="14"/>
  <c r="Y6" i="35" s="1"/>
  <c r="AG24" i="15"/>
  <c r="X19" i="35" s="1"/>
  <c r="AG17" i="15"/>
  <c r="X12" i="35" s="1"/>
  <c r="AG9" i="15"/>
  <c r="X4" i="35" s="1"/>
  <c r="AG22" i="7"/>
  <c r="W17" i="35" s="1"/>
  <c r="AG14" i="7"/>
  <c r="W9" i="35" s="1"/>
  <c r="AG27" i="18"/>
  <c r="V22" i="35" s="1"/>
  <c r="AG19" i="18"/>
  <c r="V14" i="35" s="1"/>
  <c r="AG17" i="20"/>
  <c r="T12" i="35" s="1"/>
  <c r="AG9" i="20"/>
  <c r="T4" i="35" s="1"/>
  <c r="AG22" i="21"/>
  <c r="S17" i="35" s="1"/>
  <c r="AG14" i="21"/>
  <c r="S9" i="35" s="1"/>
  <c r="AG27" i="22"/>
  <c r="R22" i="35" s="1"/>
  <c r="AG16" i="22"/>
  <c r="R11" i="35" s="1"/>
  <c r="AG11" i="28"/>
  <c r="M6" i="35" s="1"/>
  <c r="AG10" i="28"/>
  <c r="M5" i="35" s="1"/>
  <c r="AG27" i="34"/>
  <c r="AJ22" i="35" s="1"/>
  <c r="AG25" i="34"/>
  <c r="AJ20" i="35" s="1"/>
  <c r="AG18" i="34"/>
  <c r="AJ13" i="35" s="1"/>
  <c r="AG10" i="34"/>
  <c r="AJ5" i="35" s="1"/>
  <c r="AG21" i="14"/>
  <c r="Y16" i="35" s="1"/>
  <c r="AG23" i="15"/>
  <c r="X18" i="35" s="1"/>
  <c r="AG16" i="15"/>
  <c r="X11" i="35" s="1"/>
  <c r="AG21" i="7"/>
  <c r="W16" i="35" s="1"/>
  <c r="AG13" i="7"/>
  <c r="W8" i="35" s="1"/>
  <c r="AG26" i="18"/>
  <c r="V21" i="35" s="1"/>
  <c r="AG18" i="18"/>
  <c r="V13" i="35" s="1"/>
  <c r="AG16" i="20"/>
  <c r="T11" i="35" s="1"/>
  <c r="AG21" i="21"/>
  <c r="S16" i="35" s="1"/>
  <c r="AG13" i="21"/>
  <c r="S8" i="35" s="1"/>
  <c r="AG19" i="22"/>
  <c r="R14" i="35" s="1"/>
  <c r="AG24" i="34"/>
  <c r="AJ19" i="35" s="1"/>
  <c r="AG16" i="34"/>
  <c r="AJ11" i="35" s="1"/>
  <c r="AG20" i="13"/>
  <c r="Z15" i="35" s="1"/>
  <c r="AG17" i="13"/>
  <c r="Z12" i="35" s="1"/>
  <c r="AG13" i="13"/>
  <c r="Z8" i="35" s="1"/>
  <c r="AG13" i="14"/>
  <c r="Y8" i="35" s="1"/>
  <c r="AG26" i="15"/>
  <c r="X21" i="35" s="1"/>
  <c r="AG22" i="15"/>
  <c r="X17" i="35" s="1"/>
  <c r="AG15" i="15"/>
  <c r="X10" i="35" s="1"/>
  <c r="AG20" i="7"/>
  <c r="W15" i="35" s="1"/>
  <c r="AG12" i="7"/>
  <c r="W7" i="35" s="1"/>
  <c r="AG25" i="18"/>
  <c r="V20" i="35" s="1"/>
  <c r="AG17" i="18"/>
  <c r="V12" i="35" s="1"/>
  <c r="AG15" i="20"/>
  <c r="T10" i="35" s="1"/>
  <c r="AG20" i="21"/>
  <c r="S15" i="35" s="1"/>
  <c r="AG12" i="21"/>
  <c r="S7" i="35" s="1"/>
  <c r="AG26" i="22"/>
  <c r="R21" i="35" s="1"/>
  <c r="AG23" i="34"/>
  <c r="AJ18" i="35" s="1"/>
  <c r="AG12" i="13"/>
  <c r="Z7" i="35" s="1"/>
  <c r="AG26" i="14"/>
  <c r="Y21" i="35" s="1"/>
  <c r="AG12" i="14"/>
  <c r="Y7" i="35" s="1"/>
  <c r="AG14" i="15"/>
  <c r="X9" i="35" s="1"/>
  <c r="AG27" i="7"/>
  <c r="W22" i="35" s="1"/>
  <c r="AG19" i="7"/>
  <c r="W14" i="35" s="1"/>
  <c r="AG11" i="7"/>
  <c r="W6" i="35" s="1"/>
  <c r="AG24" i="18"/>
  <c r="V19" i="35" s="1"/>
  <c r="AG16" i="18"/>
  <c r="V11" i="35" s="1"/>
  <c r="AG14" i="20"/>
  <c r="T9" i="35" s="1"/>
  <c r="AG27" i="21"/>
  <c r="S22" i="35" s="1"/>
  <c r="AG19" i="21"/>
  <c r="S14" i="35" s="1"/>
  <c r="AG11" i="21"/>
  <c r="S6" i="35" s="1"/>
  <c r="AG22" i="34"/>
  <c r="AJ17" i="35" s="1"/>
  <c r="AG15" i="34"/>
  <c r="AJ10" i="35" s="1"/>
  <c r="AG14" i="34"/>
  <c r="AJ9" i="35" s="1"/>
  <c r="AG19" i="6"/>
  <c r="AC14" i="35" s="1"/>
  <c r="AA16" i="35"/>
  <c r="AA8" i="35"/>
  <c r="AG26" i="13"/>
  <c r="Z21" i="35" s="1"/>
  <c r="AG22" i="13"/>
  <c r="Z17" i="35" s="1"/>
  <c r="AG25" i="14"/>
  <c r="Y20" i="35" s="1"/>
  <c r="AG22" i="14"/>
  <c r="Y17" i="35" s="1"/>
  <c r="AG18" i="14"/>
  <c r="Y13" i="35" s="1"/>
  <c r="AG20" i="15"/>
  <c r="X15" i="35" s="1"/>
  <c r="AG13" i="15"/>
  <c r="X8" i="35" s="1"/>
  <c r="AG26" i="7"/>
  <c r="W21" i="35" s="1"/>
  <c r="AG18" i="7"/>
  <c r="W13" i="35" s="1"/>
  <c r="AG10" i="7"/>
  <c r="W5" i="35" s="1"/>
  <c r="AG23" i="18"/>
  <c r="V18" i="35" s="1"/>
  <c r="AG15" i="18"/>
  <c r="V10" i="35" s="1"/>
  <c r="AG21" i="20"/>
  <c r="T16" i="35" s="1"/>
  <c r="AG13" i="20"/>
  <c r="T8" i="35" s="1"/>
  <c r="AG26" i="21"/>
  <c r="S21" i="35" s="1"/>
  <c r="AG18" i="21"/>
  <c r="S13" i="35" s="1"/>
  <c r="AG10" i="21"/>
  <c r="S5" i="35" s="1"/>
  <c r="AG29" i="22"/>
  <c r="R24" i="35" s="1"/>
  <c r="AG21" i="23"/>
  <c r="Q16" i="35" s="1"/>
  <c r="AG13" i="23"/>
  <c r="Q8" i="35" s="1"/>
  <c r="AG28" i="24"/>
  <c r="P23" i="35" s="1"/>
  <c r="AG27" i="24"/>
  <c r="P22" i="35" s="1"/>
  <c r="AG26" i="24"/>
  <c r="P21" i="35" s="1"/>
  <c r="AG25" i="24"/>
  <c r="P20" i="35" s="1"/>
  <c r="AG24" i="24"/>
  <c r="P19" i="35" s="1"/>
  <c r="AG23" i="24"/>
  <c r="P18" i="35" s="1"/>
  <c r="AG22" i="24"/>
  <c r="P17" i="35" s="1"/>
  <c r="AG21" i="24"/>
  <c r="P16" i="35" s="1"/>
  <c r="AG20" i="24"/>
  <c r="P15" i="35" s="1"/>
  <c r="AG19" i="24"/>
  <c r="P14" i="35" s="1"/>
  <c r="AG18" i="24"/>
  <c r="P13" i="35" s="1"/>
  <c r="AG17" i="24"/>
  <c r="P12" i="35" s="1"/>
  <c r="AG16" i="24"/>
  <c r="P11" i="35" s="1"/>
  <c r="AG15" i="24"/>
  <c r="P10" i="35" s="1"/>
  <c r="AG14" i="24"/>
  <c r="P9" i="35" s="1"/>
  <c r="AG13" i="24"/>
  <c r="P8" i="35" s="1"/>
  <c r="AG12" i="24"/>
  <c r="P7" i="35" s="1"/>
  <c r="AG11" i="24"/>
  <c r="P6" i="35" s="1"/>
  <c r="AG10" i="24"/>
  <c r="P5" i="35" s="1"/>
  <c r="AG21" i="34"/>
  <c r="AJ16" i="35" s="1"/>
  <c r="AA15" i="35"/>
  <c r="AA7" i="35"/>
  <c r="AG25" i="13"/>
  <c r="Z20" i="35" s="1"/>
  <c r="AG14" i="13"/>
  <c r="Z9" i="35" s="1"/>
  <c r="AG17" i="14"/>
  <c r="Y12" i="35" s="1"/>
  <c r="AG10" i="14"/>
  <c r="Y5" i="35" s="1"/>
  <c r="AG27" i="15"/>
  <c r="X22" i="35" s="1"/>
  <c r="AG12" i="15"/>
  <c r="X7" i="35" s="1"/>
  <c r="AG25" i="7"/>
  <c r="W20" i="35" s="1"/>
  <c r="AG17" i="7"/>
  <c r="W12" i="35" s="1"/>
  <c r="AG9" i="7"/>
  <c r="W4" i="35" s="1"/>
  <c r="AG22" i="18"/>
  <c r="V17" i="35" s="1"/>
  <c r="AG14" i="18"/>
  <c r="V9" i="35" s="1"/>
  <c r="AG20" i="20"/>
  <c r="T15" i="35" s="1"/>
  <c r="AG12" i="20"/>
  <c r="T7" i="35" s="1"/>
  <c r="AG25" i="21"/>
  <c r="S20" i="35" s="1"/>
  <c r="AG17" i="21"/>
  <c r="S12" i="35" s="1"/>
  <c r="AG9" i="21"/>
  <c r="S4" i="35" s="1"/>
  <c r="AG22" i="22"/>
  <c r="R17" i="35" s="1"/>
  <c r="AG15" i="22"/>
  <c r="R10" i="35" s="1"/>
  <c r="AG20" i="23"/>
  <c r="Q15" i="35" s="1"/>
  <c r="AG12" i="23"/>
  <c r="Q7" i="35" s="1"/>
  <c r="AG13" i="34"/>
  <c r="AJ8" i="35" s="1"/>
  <c r="AG26" i="16"/>
  <c r="AI21" i="35" s="1"/>
  <c r="AG24" i="13"/>
  <c r="Z19" i="35" s="1"/>
  <c r="AG9" i="14"/>
  <c r="Y4" i="35" s="1"/>
  <c r="AG19" i="20"/>
  <c r="T14" i="35" s="1"/>
  <c r="AG11" i="20"/>
  <c r="T6" i="35" s="1"/>
  <c r="AG24" i="21"/>
  <c r="S19" i="35" s="1"/>
  <c r="AG16" i="21"/>
  <c r="S11" i="35" s="1"/>
  <c r="AG14" i="22"/>
  <c r="R9" i="35" s="1"/>
  <c r="AG19" i="23"/>
  <c r="Q14" i="35" s="1"/>
  <c r="AG11" i="23"/>
  <c r="Q6" i="35" s="1"/>
  <c r="AG13" i="11"/>
  <c r="AB8" i="35" s="1"/>
  <c r="AA21" i="35"/>
  <c r="AA13" i="35"/>
  <c r="AA5" i="35"/>
  <c r="AG23" i="13"/>
  <c r="Z18" i="35" s="1"/>
  <c r="AG16" i="13"/>
  <c r="Z11" i="35" s="1"/>
  <c r="AG19" i="14"/>
  <c r="Y14" i="35" s="1"/>
  <c r="AG10" i="15"/>
  <c r="X5" i="35" s="1"/>
  <c r="AG23" i="7"/>
  <c r="W18" i="35" s="1"/>
  <c r="AG15" i="7"/>
  <c r="W10" i="35" s="1"/>
  <c r="AG28" i="18"/>
  <c r="V23" i="35" s="1"/>
  <c r="AG20" i="18"/>
  <c r="V15" i="35" s="1"/>
  <c r="AG12" i="18"/>
  <c r="V7" i="35" s="1"/>
  <c r="AG11" i="18"/>
  <c r="V6" i="35" s="1"/>
  <c r="AG18" i="20"/>
  <c r="T13" i="35" s="1"/>
  <c r="AG10" i="20"/>
  <c r="T5" i="35" s="1"/>
  <c r="AG23" i="21"/>
  <c r="S18" i="35" s="1"/>
  <c r="AG15" i="21"/>
  <c r="S10" i="35" s="1"/>
  <c r="AG24" i="22"/>
  <c r="R19" i="35" s="1"/>
  <c r="AG18" i="22"/>
  <c r="R13" i="35" s="1"/>
  <c r="AG18" i="23"/>
  <c r="Q13" i="35" s="1"/>
  <c r="AG10" i="23"/>
  <c r="Q5" i="35" s="1"/>
  <c r="AG16" i="29"/>
  <c r="L11" i="35" s="1"/>
  <c r="AG12" i="29"/>
  <c r="L7" i="35" s="1"/>
  <c r="AG15" i="29"/>
  <c r="L10" i="35" s="1"/>
  <c r="AG24" i="29"/>
  <c r="L19" i="35" s="1"/>
  <c r="AG10" i="29"/>
  <c r="L5" i="35" s="1"/>
  <c r="AG18" i="29"/>
  <c r="L13" i="35" s="1"/>
  <c r="AG23" i="29"/>
  <c r="L18" i="35" s="1"/>
  <c r="AG20" i="29"/>
  <c r="L15" i="35" s="1"/>
  <c r="AG26" i="29"/>
  <c r="L21" i="35" s="1"/>
  <c r="AG16" i="30"/>
  <c r="K11" i="35" s="1"/>
  <c r="AG24" i="30"/>
  <c r="K19" i="35" s="1"/>
  <c r="AG18" i="30"/>
  <c r="K13" i="35" s="1"/>
  <c r="AG14" i="30"/>
  <c r="K9" i="35" s="1"/>
  <c r="AG23" i="30"/>
  <c r="K18" i="35" s="1"/>
  <c r="AG15" i="30"/>
  <c r="K10" i="35" s="1"/>
  <c r="AG10" i="30"/>
  <c r="K5" i="35" s="1"/>
  <c r="AG11" i="30"/>
  <c r="K6" i="35" s="1"/>
  <c r="AG27" i="30"/>
  <c r="K22" i="35" s="1"/>
  <c r="AG13" i="30"/>
  <c r="K8" i="35" s="1"/>
  <c r="AG20" i="30"/>
  <c r="K15" i="35" s="1"/>
  <c r="AG12" i="30"/>
  <c r="K7" i="35" s="1"/>
  <c r="AG25" i="30"/>
  <c r="K20" i="35" s="1"/>
  <c r="AG22" i="30"/>
  <c r="K17" i="35" s="1"/>
  <c r="AG17" i="30"/>
  <c r="K12" i="35" s="1"/>
  <c r="AG19" i="30"/>
  <c r="K14" i="35" s="1"/>
  <c r="AG21" i="30"/>
  <c r="K16" i="35" s="1"/>
  <c r="AG26" i="30"/>
  <c r="K21" i="35" s="1"/>
  <c r="AG29" i="31"/>
  <c r="J24" i="35" s="1"/>
  <c r="AG12" i="31"/>
  <c r="J7" i="35" s="1"/>
  <c r="AG11" i="31"/>
  <c r="J6" i="35" s="1"/>
  <c r="AG18" i="31"/>
  <c r="J13" i="35" s="1"/>
  <c r="AG15" i="31"/>
  <c r="J10" i="35" s="1"/>
  <c r="AG10" i="31"/>
  <c r="J5" i="35" s="1"/>
  <c r="AG27" i="31"/>
  <c r="J22" i="35" s="1"/>
  <c r="AG13" i="31"/>
  <c r="J8" i="35" s="1"/>
  <c r="AG28" i="31"/>
  <c r="J23" i="35" s="1"/>
  <c r="AG24" i="31"/>
  <c r="J19" i="35" s="1"/>
  <c r="AG23" i="31"/>
  <c r="J18" i="35" s="1"/>
  <c r="AG25" i="31"/>
  <c r="J20" i="35" s="1"/>
  <c r="AG20" i="31"/>
  <c r="J15" i="35" s="1"/>
  <c r="AG19" i="31"/>
  <c r="J14" i="35" s="1"/>
  <c r="AG16" i="31"/>
  <c r="J11" i="35" s="1"/>
  <c r="AG21" i="31"/>
  <c r="J16" i="35" s="1"/>
  <c r="AG17" i="31"/>
  <c r="J12" i="35" s="1"/>
  <c r="AG22" i="31"/>
  <c r="J17" i="35" s="1"/>
  <c r="AG26" i="31"/>
  <c r="J21" i="35" s="1"/>
  <c r="AG29" i="32"/>
  <c r="I24" i="35" s="1"/>
  <c r="AG27" i="32"/>
  <c r="I22" i="35" s="1"/>
  <c r="AG24" i="32"/>
  <c r="I19" i="35" s="1"/>
  <c r="AG20" i="32"/>
  <c r="I15" i="35" s="1"/>
  <c r="AG18" i="32"/>
  <c r="I13" i="35" s="1"/>
  <c r="AG14" i="32"/>
  <c r="I9" i="35" s="1"/>
  <c r="AG11" i="32"/>
  <c r="I6" i="35" s="1"/>
  <c r="AG10" i="32"/>
  <c r="I5" i="35" s="1"/>
  <c r="AG28" i="32"/>
  <c r="I23" i="35" s="1"/>
  <c r="AG12" i="32"/>
  <c r="I7" i="35" s="1"/>
  <c r="AG25" i="32"/>
  <c r="I20" i="35" s="1"/>
  <c r="AG15" i="32"/>
  <c r="I10" i="35" s="1"/>
  <c r="AG23" i="32"/>
  <c r="I18" i="35" s="1"/>
  <c r="AG26" i="32"/>
  <c r="I21" i="35" s="1"/>
  <c r="AG13" i="32"/>
  <c r="I8" i="35" s="1"/>
  <c r="AG19" i="32"/>
  <c r="I14" i="35" s="1"/>
  <c r="AG22" i="32"/>
  <c r="I17" i="35" s="1"/>
  <c r="AG17" i="32"/>
  <c r="I12" i="35" s="1"/>
  <c r="AG21" i="32"/>
  <c r="I16" i="35" s="1"/>
  <c r="AG12" i="33"/>
  <c r="H7" i="35" s="1"/>
  <c r="AG9" i="30"/>
  <c r="K4" i="35" s="1"/>
  <c r="AG9" i="31"/>
  <c r="J4" i="35" s="1"/>
  <c r="AG9" i="32"/>
  <c r="I4" i="35" s="1"/>
  <c r="AG22" i="33"/>
  <c r="H17" i="35" s="1"/>
  <c r="H26" i="35"/>
  <c r="AG8" i="33"/>
  <c r="H3" i="35" s="1"/>
  <c r="AG23" i="33"/>
  <c r="H18" i="35" s="1"/>
  <c r="AG15" i="33"/>
  <c r="H10" i="35" s="1"/>
  <c r="AG30" i="33"/>
  <c r="H25" i="35" s="1"/>
  <c r="AG19" i="33"/>
  <c r="H14" i="35" s="1"/>
  <c r="AG21" i="33"/>
  <c r="H16" i="35" s="1"/>
  <c r="AG27" i="33"/>
  <c r="H22" i="35" s="1"/>
  <c r="AG16" i="33"/>
  <c r="H11" i="35" s="1"/>
  <c r="AG9" i="33"/>
  <c r="H4" i="35" s="1"/>
  <c r="AG28" i="33"/>
  <c r="H23" i="35" s="1"/>
  <c r="AG24" i="33"/>
  <c r="H19" i="35" s="1"/>
  <c r="AG11" i="33"/>
  <c r="H6" i="35" s="1"/>
  <c r="AG20" i="33"/>
  <c r="H15" i="35" s="1"/>
  <c r="AG10" i="33"/>
  <c r="H5" i="35" s="1"/>
  <c r="AG13" i="33"/>
  <c r="H8" i="35" s="1"/>
  <c r="AG14" i="33"/>
  <c r="H9" i="35" s="1"/>
  <c r="AG29" i="33"/>
  <c r="H24" i="35" s="1"/>
  <c r="AG17" i="33"/>
  <c r="H12" i="35" s="1"/>
  <c r="G26" i="35"/>
  <c r="AG24" i="8"/>
  <c r="G19" i="35" s="1"/>
  <c r="AG12" i="8"/>
  <c r="G7" i="35" s="1"/>
  <c r="AG17" i="8"/>
  <c r="G12" i="35" s="1"/>
  <c r="AG11" i="8"/>
  <c r="G6" i="35" s="1"/>
  <c r="AG19" i="8"/>
  <c r="G14" i="35" s="1"/>
  <c r="AG25" i="8"/>
  <c r="G20" i="35" s="1"/>
  <c r="AG14" i="8"/>
  <c r="G9" i="35" s="1"/>
  <c r="AG30" i="8"/>
  <c r="G25" i="35" s="1"/>
  <c r="AG21" i="8"/>
  <c r="G16" i="35" s="1"/>
  <c r="AG16" i="8"/>
  <c r="G11" i="35" s="1"/>
  <c r="AG18" i="8"/>
  <c r="G13" i="35" s="1"/>
  <c r="AG15" i="8"/>
  <c r="G10" i="35" s="1"/>
  <c r="AG10" i="8"/>
  <c r="G5" i="35" s="1"/>
  <c r="AG20" i="8"/>
  <c r="G15" i="35" s="1"/>
  <c r="AG13" i="8"/>
  <c r="G8" i="35" s="1"/>
  <c r="AG27" i="8"/>
  <c r="G22" i="35" s="1"/>
  <c r="AG26" i="8"/>
  <c r="G21" i="35" s="1"/>
  <c r="AG23" i="8"/>
  <c r="G18" i="35" s="1"/>
  <c r="AG22" i="8"/>
  <c r="G17" i="35" s="1"/>
  <c r="AG21" i="9"/>
  <c r="F16" i="35" s="1"/>
  <c r="AG18" i="9"/>
  <c r="F13" i="35" s="1"/>
  <c r="AG24" i="9"/>
  <c r="F19" i="35" s="1"/>
  <c r="AG15" i="9"/>
  <c r="F10" i="35" s="1"/>
  <c r="AG16" i="9"/>
  <c r="F11" i="35" s="1"/>
  <c r="AG13" i="9"/>
  <c r="F8" i="35" s="1"/>
  <c r="AG26" i="9"/>
  <c r="F21" i="35" s="1"/>
  <c r="AG25" i="9"/>
  <c r="F20" i="35" s="1"/>
  <c r="AG27" i="9"/>
  <c r="F22" i="35" s="1"/>
  <c r="AG17" i="9"/>
  <c r="F12" i="35" s="1"/>
  <c r="AG11" i="9"/>
  <c r="F6" i="35" s="1"/>
  <c r="AG10" i="9"/>
  <c r="F5" i="35" s="1"/>
  <c r="AG28" i="9"/>
  <c r="F23" i="35" s="1"/>
  <c r="AG22" i="9"/>
  <c r="F17" i="35" s="1"/>
  <c r="AG29" i="9"/>
  <c r="F24" i="35" s="1"/>
  <c r="AG20" i="9"/>
  <c r="F15" i="35" s="1"/>
  <c r="AG23" i="9"/>
  <c r="F18" i="35" s="1"/>
  <c r="AG12" i="9"/>
  <c r="F7" i="35" s="1"/>
  <c r="AG19" i="9"/>
  <c r="F14" i="35" s="1"/>
  <c r="AG14" i="9"/>
  <c r="F9" i="35" s="1"/>
  <c r="AG18" i="19"/>
  <c r="E13" i="35" s="1"/>
  <c r="AG14" i="19"/>
  <c r="E9" i="35" s="1"/>
  <c r="AG23" i="19"/>
  <c r="E18" i="35" s="1"/>
  <c r="AG24" i="19"/>
  <c r="E19" i="35" s="1"/>
  <c r="AG28" i="19"/>
  <c r="E23" i="35" s="1"/>
  <c r="AG10" i="19"/>
  <c r="E5" i="35" s="1"/>
  <c r="AG25" i="19"/>
  <c r="E20" i="35" s="1"/>
  <c r="AG21" i="19"/>
  <c r="E16" i="35" s="1"/>
  <c r="AG12" i="19"/>
  <c r="E7" i="35" s="1"/>
  <c r="AG17" i="19"/>
  <c r="E12" i="35" s="1"/>
  <c r="AG22" i="19"/>
  <c r="E17" i="35" s="1"/>
  <c r="AG29" i="15"/>
  <c r="X24" i="35" s="1"/>
  <c r="AG28" i="21"/>
  <c r="S23" i="35" s="1"/>
  <c r="AG28" i="7"/>
  <c r="W23" i="35" s="1"/>
  <c r="AG29" i="30"/>
  <c r="K24" i="35" s="1"/>
  <c r="AG28" i="14"/>
  <c r="Y23" i="35" s="1"/>
  <c r="AA24" i="35"/>
  <c r="AG29" i="18"/>
  <c r="V24" i="35" s="1"/>
  <c r="AG28" i="34"/>
  <c r="AJ23" i="35" s="1"/>
  <c r="AG28" i="30"/>
  <c r="K23" i="35" s="1"/>
  <c r="AG29" i="34"/>
  <c r="AJ24" i="35" s="1"/>
  <c r="AG29" i="14"/>
  <c r="Y24" i="35" s="1"/>
  <c r="AG29" i="7"/>
  <c r="W24" i="35" s="1"/>
  <c r="AG29" i="21"/>
  <c r="S24" i="35" s="1"/>
  <c r="AG29" i="28"/>
  <c r="M24" i="35" s="1"/>
  <c r="AG28" i="29"/>
  <c r="L23" i="35" s="1"/>
  <c r="AA23" i="35"/>
  <c r="AG29" i="16"/>
  <c r="AI24" i="35" s="1"/>
  <c r="AG24" i="16"/>
  <c r="AI19" i="35" s="1"/>
  <c r="AG22" i="16"/>
  <c r="AI17" i="35" s="1"/>
  <c r="AG20" i="16"/>
  <c r="AI15" i="35" s="1"/>
  <c r="AG18" i="16"/>
  <c r="AI13" i="35" s="1"/>
  <c r="AG16" i="16"/>
  <c r="AI11" i="35" s="1"/>
  <c r="AG14" i="16"/>
  <c r="AI9" i="35" s="1"/>
  <c r="AG12" i="16"/>
  <c r="AI7" i="35" s="1"/>
  <c r="AG10" i="16"/>
  <c r="AI5" i="35" s="1"/>
  <c r="AG29" i="27"/>
  <c r="AH24" i="35" s="1"/>
  <c r="AG27" i="27"/>
  <c r="AH22" i="35" s="1"/>
  <c r="AG25" i="27"/>
  <c r="AH20" i="35" s="1"/>
  <c r="AG23" i="27"/>
  <c r="AH18" i="35" s="1"/>
  <c r="AG21" i="27"/>
  <c r="AH16" i="35" s="1"/>
  <c r="AG19" i="27"/>
  <c r="AH14" i="35" s="1"/>
  <c r="AG17" i="27"/>
  <c r="AH12" i="35" s="1"/>
  <c r="AG15" i="27"/>
  <c r="AH10" i="35" s="1"/>
  <c r="AG13" i="27"/>
  <c r="AH8" i="35" s="1"/>
  <c r="AG11" i="27"/>
  <c r="AH6" i="35" s="1"/>
  <c r="AG9" i="27"/>
  <c r="AH4" i="35" s="1"/>
  <c r="AG28" i="5"/>
  <c r="AG23" i="35" s="1"/>
  <c r="AG26" i="5"/>
  <c r="AG21" i="35" s="1"/>
  <c r="AG24" i="5"/>
  <c r="AG19" i="35" s="1"/>
  <c r="AG22" i="5"/>
  <c r="AG17" i="35" s="1"/>
  <c r="AG20" i="5"/>
  <c r="AG15" i="35" s="1"/>
  <c r="AG18" i="5"/>
  <c r="AG13" i="35" s="1"/>
  <c r="AG16" i="5"/>
  <c r="AG11" i="35" s="1"/>
  <c r="AG14" i="5"/>
  <c r="AG9" i="35" s="1"/>
  <c r="AG12" i="5"/>
  <c r="AG7" i="35" s="1"/>
  <c r="AG10" i="5"/>
  <c r="AG5" i="35" s="1"/>
  <c r="AG29" i="4"/>
  <c r="AF24" i="35" s="1"/>
  <c r="AG27" i="4"/>
  <c r="AF22" i="35" s="1"/>
  <c r="AG25" i="4"/>
  <c r="AF20" i="35" s="1"/>
  <c r="AG23" i="4"/>
  <c r="AF18" i="35" s="1"/>
  <c r="AG21" i="4"/>
  <c r="AF16" i="35" s="1"/>
  <c r="AG19" i="4"/>
  <c r="AF14" i="35" s="1"/>
  <c r="AG17" i="4"/>
  <c r="AF12" i="35" s="1"/>
  <c r="AG15" i="4"/>
  <c r="AF10" i="35" s="1"/>
  <c r="AG13" i="4"/>
  <c r="AF8" i="35" s="1"/>
  <c r="AG11" i="4"/>
  <c r="AF6" i="35" s="1"/>
  <c r="AG9" i="4"/>
  <c r="AF4" i="35" s="1"/>
  <c r="AG28" i="3"/>
  <c r="AE23" i="35" s="1"/>
  <c r="AG26" i="3"/>
  <c r="AE21" i="35" s="1"/>
  <c r="AG24" i="3"/>
  <c r="AE19" i="35" s="1"/>
  <c r="AG22" i="3"/>
  <c r="AE17" i="35" s="1"/>
  <c r="AG20" i="3"/>
  <c r="AE15" i="35" s="1"/>
  <c r="AG18" i="3"/>
  <c r="AE13" i="35" s="1"/>
  <c r="AG16" i="3"/>
  <c r="AE11" i="35" s="1"/>
  <c r="AG14" i="3"/>
  <c r="AE9" i="35" s="1"/>
  <c r="AG12" i="3"/>
  <c r="AE7" i="35" s="1"/>
  <c r="AG10" i="3"/>
  <c r="AE5" i="35" s="1"/>
  <c r="AG29" i="2"/>
  <c r="AD24" i="35" s="1"/>
  <c r="AG27" i="2"/>
  <c r="AD22" i="35" s="1"/>
  <c r="AG25" i="2"/>
  <c r="AD20" i="35" s="1"/>
  <c r="AG23" i="2"/>
  <c r="AD18" i="35" s="1"/>
  <c r="AG21" i="2"/>
  <c r="AD16" i="35" s="1"/>
  <c r="AG19" i="2"/>
  <c r="AD14" i="35" s="1"/>
  <c r="AG17" i="2"/>
  <c r="AD12" i="35" s="1"/>
  <c r="AG15" i="2"/>
  <c r="AD10" i="35" s="1"/>
  <c r="AG13" i="2"/>
  <c r="AD8" i="35" s="1"/>
  <c r="AG11" i="2"/>
  <c r="AD6" i="35" s="1"/>
  <c r="AG9" i="2"/>
  <c r="AD4" i="35" s="1"/>
  <c r="AG28" i="6"/>
  <c r="AC23" i="35" s="1"/>
  <c r="AG26" i="6"/>
  <c r="AC21" i="35" s="1"/>
  <c r="AG25" i="6"/>
  <c r="AC20" i="35" s="1"/>
  <c r="AG23" i="6"/>
  <c r="AC18" i="35" s="1"/>
  <c r="AG9" i="34"/>
  <c r="AJ4" i="35" s="1"/>
  <c r="AG27" i="16"/>
  <c r="AI22" i="35" s="1"/>
  <c r="AG18" i="6"/>
  <c r="AC13" i="35" s="1"/>
  <c r="AG10" i="6"/>
  <c r="AC5" i="35" s="1"/>
  <c r="AG25" i="16"/>
  <c r="AI20" i="35" s="1"/>
  <c r="AG23" i="16"/>
  <c r="AI18" i="35" s="1"/>
  <c r="AG21" i="16"/>
  <c r="AI16" i="35" s="1"/>
  <c r="AG19" i="16"/>
  <c r="AI14" i="35" s="1"/>
  <c r="AG17" i="16"/>
  <c r="AI12" i="35" s="1"/>
  <c r="AG15" i="16"/>
  <c r="AI10" i="35" s="1"/>
  <c r="AG13" i="16"/>
  <c r="AI8" i="35" s="1"/>
  <c r="AG11" i="16"/>
  <c r="AI6" i="35" s="1"/>
  <c r="AG9" i="16"/>
  <c r="AI4" i="35" s="1"/>
  <c r="AG28" i="27"/>
  <c r="AH23" i="35" s="1"/>
  <c r="AG26" i="27"/>
  <c r="AH21" i="35" s="1"/>
  <c r="AG24" i="27"/>
  <c r="AH19" i="35" s="1"/>
  <c r="AG22" i="27"/>
  <c r="AH17" i="35" s="1"/>
  <c r="AG20" i="27"/>
  <c r="AH15" i="35" s="1"/>
  <c r="AG18" i="27"/>
  <c r="AH13" i="35" s="1"/>
  <c r="AG16" i="27"/>
  <c r="AH11" i="35" s="1"/>
  <c r="AG14" i="27"/>
  <c r="AH9" i="35" s="1"/>
  <c r="AG12" i="27"/>
  <c r="AH7" i="35" s="1"/>
  <c r="AG10" i="27"/>
  <c r="AH5" i="35" s="1"/>
  <c r="AG29" i="5"/>
  <c r="AG24" i="35" s="1"/>
  <c r="AG27" i="5"/>
  <c r="AG22" i="35" s="1"/>
  <c r="AG25" i="5"/>
  <c r="AG20" i="35" s="1"/>
  <c r="AG23" i="5"/>
  <c r="AG18" i="35" s="1"/>
  <c r="AG21" i="5"/>
  <c r="AG16" i="35" s="1"/>
  <c r="AG19" i="5"/>
  <c r="AG14" i="35" s="1"/>
  <c r="AG17" i="5"/>
  <c r="AG12" i="35" s="1"/>
  <c r="AG15" i="5"/>
  <c r="AG10" i="35" s="1"/>
  <c r="AG13" i="5"/>
  <c r="AG8" i="35" s="1"/>
  <c r="AG11" i="5"/>
  <c r="AG6" i="35" s="1"/>
  <c r="AG9" i="5"/>
  <c r="AG4" i="35" s="1"/>
  <c r="AG28" i="4"/>
  <c r="AF23" i="35" s="1"/>
  <c r="AG26" i="4"/>
  <c r="AF21" i="35" s="1"/>
  <c r="AG24" i="4"/>
  <c r="AF19" i="35" s="1"/>
  <c r="AG22" i="4"/>
  <c r="AF17" i="35" s="1"/>
  <c r="AG20" i="4"/>
  <c r="AF15" i="35" s="1"/>
  <c r="AG18" i="4"/>
  <c r="AF13" i="35" s="1"/>
  <c r="AG16" i="4"/>
  <c r="AF11" i="35" s="1"/>
  <c r="AG14" i="4"/>
  <c r="AF9" i="35" s="1"/>
  <c r="AG12" i="4"/>
  <c r="AF7" i="35" s="1"/>
  <c r="AG10" i="4"/>
  <c r="AF5" i="35" s="1"/>
  <c r="AG29" i="3"/>
  <c r="AE24" i="35" s="1"/>
  <c r="AG27" i="3"/>
  <c r="AE22" i="35" s="1"/>
  <c r="AG25" i="3"/>
  <c r="AE20" i="35" s="1"/>
  <c r="AG23" i="3"/>
  <c r="AE18" i="35" s="1"/>
  <c r="AG21" i="3"/>
  <c r="AE16" i="35" s="1"/>
  <c r="AG19" i="3"/>
  <c r="AE14" i="35" s="1"/>
  <c r="AG17" i="3"/>
  <c r="AE12" i="35" s="1"/>
  <c r="AG15" i="3"/>
  <c r="AE10" i="35" s="1"/>
  <c r="AG13" i="3"/>
  <c r="AE8" i="35" s="1"/>
  <c r="AG11" i="3"/>
  <c r="AE6" i="35" s="1"/>
  <c r="AG9" i="3"/>
  <c r="AE4" i="35" s="1"/>
  <c r="AG28" i="2"/>
  <c r="AD23" i="35" s="1"/>
  <c r="AG26" i="2"/>
  <c r="AD21" i="35" s="1"/>
  <c r="AG24" i="2"/>
  <c r="AD19" i="35" s="1"/>
  <c r="AG22" i="2"/>
  <c r="AD17" i="35" s="1"/>
  <c r="AG20" i="2"/>
  <c r="AD15" i="35" s="1"/>
  <c r="AG18" i="2"/>
  <c r="AD13" i="35" s="1"/>
  <c r="AG16" i="2"/>
  <c r="AD11" i="35" s="1"/>
  <c r="AG14" i="2"/>
  <c r="AD9" i="35" s="1"/>
  <c r="AG12" i="2"/>
  <c r="AD7" i="35" s="1"/>
  <c r="AG10" i="2"/>
  <c r="AD5" i="35" s="1"/>
  <c r="AG29" i="6"/>
  <c r="AC24" i="35" s="1"/>
  <c r="AG27" i="6"/>
  <c r="AC22" i="35" s="1"/>
  <c r="AG24" i="6"/>
  <c r="AC19" i="35" s="1"/>
  <c r="AG22" i="6"/>
  <c r="AC17" i="35" s="1"/>
  <c r="AG21" i="6"/>
  <c r="AC16" i="35" s="1"/>
  <c r="AG23" i="11"/>
  <c r="AB18" i="35" s="1"/>
  <c r="AG28" i="16"/>
  <c r="AI23" i="35" s="1"/>
  <c r="AG15" i="11"/>
  <c r="AB10" i="35" s="1"/>
  <c r="AG18" i="13"/>
  <c r="Z13" i="35" s="1"/>
  <c r="AG13" i="6"/>
  <c r="AC8" i="35" s="1"/>
  <c r="AG26" i="11"/>
  <c r="AB21" i="35" s="1"/>
  <c r="AG18" i="11"/>
  <c r="AB13" i="35" s="1"/>
  <c r="AG10" i="11"/>
  <c r="AB5" i="35" s="1"/>
  <c r="AA18" i="35"/>
  <c r="AA10" i="35"/>
  <c r="AG28" i="13"/>
  <c r="Z23" i="35" s="1"/>
  <c r="AG15" i="14"/>
  <c r="Y10" i="35" s="1"/>
  <c r="AG14" i="14"/>
  <c r="Y9" i="35" s="1"/>
  <c r="AG16" i="6"/>
  <c r="AC11" i="35" s="1"/>
  <c r="AG29" i="11"/>
  <c r="AB24" i="35" s="1"/>
  <c r="AG21" i="11"/>
  <c r="AB16" i="35" s="1"/>
  <c r="AG11" i="6"/>
  <c r="AC6" i="35" s="1"/>
  <c r="AG24" i="11"/>
  <c r="AB19" i="35" s="1"/>
  <c r="AG16" i="11"/>
  <c r="AB11" i="35" s="1"/>
  <c r="AG21" i="13"/>
  <c r="Z16" i="35" s="1"/>
  <c r="AG10" i="13"/>
  <c r="Z5" i="35" s="1"/>
  <c r="AG9" i="13"/>
  <c r="Z4" i="35" s="1"/>
  <c r="AG20" i="14"/>
  <c r="Y15" i="35" s="1"/>
  <c r="AG14" i="6"/>
  <c r="AC9" i="35" s="1"/>
  <c r="AG27" i="11"/>
  <c r="AB22" i="35" s="1"/>
  <c r="AG19" i="11"/>
  <c r="AB14" i="35" s="1"/>
  <c r="AG11" i="11"/>
  <c r="AB6" i="35" s="1"/>
  <c r="AA19" i="35"/>
  <c r="AA11" i="35"/>
  <c r="AG29" i="13"/>
  <c r="Z24" i="35" s="1"/>
  <c r="AG28" i="15"/>
  <c r="X23" i="35" s="1"/>
  <c r="AG17" i="6"/>
  <c r="AC12" i="35" s="1"/>
  <c r="AG9" i="6"/>
  <c r="AC4" i="35" s="1"/>
  <c r="AG22" i="11"/>
  <c r="AB17" i="35" s="1"/>
  <c r="AG14" i="11"/>
  <c r="AB9" i="35" s="1"/>
  <c r="AA22" i="35"/>
  <c r="AA14" i="35"/>
  <c r="AA6" i="35"/>
  <c r="AG15" i="13"/>
  <c r="Z10" i="35" s="1"/>
  <c r="AG25" i="15"/>
  <c r="X20" i="35" s="1"/>
  <c r="AG12" i="6"/>
  <c r="AC7" i="35" s="1"/>
  <c r="AG25" i="11"/>
  <c r="AB20" i="35" s="1"/>
  <c r="AG17" i="11"/>
  <c r="AB12" i="35" s="1"/>
  <c r="AG9" i="11"/>
  <c r="AB4" i="35" s="1"/>
  <c r="AA17" i="35"/>
  <c r="AA9" i="35"/>
  <c r="AG27" i="13"/>
  <c r="Z22" i="35" s="1"/>
  <c r="AG23" i="14"/>
  <c r="Y18" i="35" s="1"/>
  <c r="AG15" i="6"/>
  <c r="AC10" i="35" s="1"/>
  <c r="AG28" i="11"/>
  <c r="AB23" i="35" s="1"/>
  <c r="AG20" i="11"/>
  <c r="AB15" i="35" s="1"/>
  <c r="AG18" i="15"/>
  <c r="X13" i="35" s="1"/>
  <c r="AG28" i="10"/>
  <c r="U23" i="35" s="1"/>
  <c r="AG10" i="18"/>
  <c r="V5" i="35" s="1"/>
  <c r="AG23" i="10"/>
  <c r="U18" i="35" s="1"/>
  <c r="AG25" i="22"/>
  <c r="R20" i="35" s="1"/>
  <c r="AG26" i="10"/>
  <c r="U21" i="35" s="1"/>
  <c r="AG23" i="22"/>
  <c r="R18" i="35" s="1"/>
  <c r="AG29" i="23"/>
  <c r="Q24" i="35" s="1"/>
  <c r="AG29" i="10"/>
  <c r="U24" i="35" s="1"/>
  <c r="AG21" i="10"/>
  <c r="U16" i="35" s="1"/>
  <c r="AG19" i="10"/>
  <c r="U14" i="35" s="1"/>
  <c r="AG17" i="10"/>
  <c r="U12" i="35" s="1"/>
  <c r="AG15" i="10"/>
  <c r="U10" i="35" s="1"/>
  <c r="AG13" i="10"/>
  <c r="U8" i="35" s="1"/>
  <c r="AG11" i="10"/>
  <c r="U6" i="35" s="1"/>
  <c r="AG9" i="10"/>
  <c r="U4" i="35" s="1"/>
  <c r="AG28" i="20"/>
  <c r="T23" i="35" s="1"/>
  <c r="AG26" i="20"/>
  <c r="T21" i="35" s="1"/>
  <c r="AG24" i="20"/>
  <c r="T19" i="35" s="1"/>
  <c r="AG22" i="20"/>
  <c r="T17" i="35" s="1"/>
  <c r="AG24" i="10"/>
  <c r="U19" i="35" s="1"/>
  <c r="AG28" i="22"/>
  <c r="R23" i="35" s="1"/>
  <c r="AG17" i="22"/>
  <c r="R12" i="35" s="1"/>
  <c r="AG27" i="10"/>
  <c r="U22" i="35" s="1"/>
  <c r="AG9" i="18"/>
  <c r="V4" i="35" s="1"/>
  <c r="AG22" i="10"/>
  <c r="U17" i="35" s="1"/>
  <c r="AG21" i="26"/>
  <c r="N16" i="35" s="1"/>
  <c r="AG25" i="10"/>
  <c r="U20" i="35" s="1"/>
  <c r="AG20" i="10"/>
  <c r="U15" i="35" s="1"/>
  <c r="AG18" i="10"/>
  <c r="U13" i="35" s="1"/>
  <c r="AG16" i="10"/>
  <c r="U11" i="35" s="1"/>
  <c r="AG14" i="10"/>
  <c r="U9" i="35" s="1"/>
  <c r="AG12" i="10"/>
  <c r="U7" i="35" s="1"/>
  <c r="AG10" i="10"/>
  <c r="U5" i="35" s="1"/>
  <c r="AG29" i="20"/>
  <c r="T24" i="35" s="1"/>
  <c r="AG27" i="20"/>
  <c r="T22" i="35" s="1"/>
  <c r="AG25" i="20"/>
  <c r="T20" i="35" s="1"/>
  <c r="AG23" i="20"/>
  <c r="T18" i="35" s="1"/>
  <c r="AG20" i="22"/>
  <c r="R15" i="35" s="1"/>
  <c r="AG11" i="22"/>
  <c r="R6" i="35" s="1"/>
  <c r="AG24" i="23"/>
  <c r="Q19" i="35" s="1"/>
  <c r="AG16" i="23"/>
  <c r="Q11" i="35" s="1"/>
  <c r="AG29" i="24"/>
  <c r="P24" i="35" s="1"/>
  <c r="AG13" i="26"/>
  <c r="N8" i="35" s="1"/>
  <c r="AG27" i="23"/>
  <c r="Q22" i="35" s="1"/>
  <c r="AG9" i="22"/>
  <c r="R4" i="35" s="1"/>
  <c r="AG22" i="23"/>
  <c r="Q17" i="35" s="1"/>
  <c r="AG14" i="23"/>
  <c r="Q9" i="35" s="1"/>
  <c r="AG12" i="22"/>
  <c r="R7" i="35" s="1"/>
  <c r="AG25" i="23"/>
  <c r="Q20" i="35" s="1"/>
  <c r="AG17" i="23"/>
  <c r="Q12" i="35" s="1"/>
  <c r="AG9" i="23"/>
  <c r="Q4" i="35" s="1"/>
  <c r="AG28" i="23"/>
  <c r="Q23" i="35" s="1"/>
  <c r="AG24" i="25"/>
  <c r="O19" i="35" s="1"/>
  <c r="AG10" i="22"/>
  <c r="R5" i="35" s="1"/>
  <c r="AG23" i="23"/>
  <c r="Q18" i="35" s="1"/>
  <c r="AG15" i="23"/>
  <c r="Q10" i="35" s="1"/>
  <c r="AG16" i="25"/>
  <c r="O11" i="35" s="1"/>
  <c r="AG13" i="22"/>
  <c r="R8" i="35" s="1"/>
  <c r="AG26" i="23"/>
  <c r="Q21" i="35" s="1"/>
  <c r="AG29" i="26"/>
  <c r="N24" i="35" s="1"/>
  <c r="AG27" i="25"/>
  <c r="O22" i="35" s="1"/>
  <c r="AG19" i="25"/>
  <c r="O14" i="35" s="1"/>
  <c r="AG11" i="25"/>
  <c r="O6" i="35" s="1"/>
  <c r="AG24" i="26"/>
  <c r="N19" i="35" s="1"/>
  <c r="AG16" i="26"/>
  <c r="N11" i="35" s="1"/>
  <c r="AG9" i="24"/>
  <c r="P4" i="35" s="1"/>
  <c r="AG22" i="25"/>
  <c r="O17" i="35" s="1"/>
  <c r="AG14" i="25"/>
  <c r="O9" i="35" s="1"/>
  <c r="AG27" i="26"/>
  <c r="N22" i="35" s="1"/>
  <c r="AG19" i="26"/>
  <c r="N14" i="35" s="1"/>
  <c r="AG11" i="26"/>
  <c r="N6" i="35" s="1"/>
  <c r="AG24" i="28"/>
  <c r="M19" i="35" s="1"/>
  <c r="AG16" i="28"/>
  <c r="M11" i="35" s="1"/>
  <c r="AG29" i="29"/>
  <c r="L24" i="35" s="1"/>
  <c r="AG21" i="29"/>
  <c r="L16" i="35" s="1"/>
  <c r="AG13" i="29"/>
  <c r="L8" i="35" s="1"/>
  <c r="AG25" i="25"/>
  <c r="O20" i="35" s="1"/>
  <c r="AG17" i="25"/>
  <c r="O12" i="35" s="1"/>
  <c r="AG9" i="25"/>
  <c r="O4" i="35" s="1"/>
  <c r="AG22" i="26"/>
  <c r="N17" i="35" s="1"/>
  <c r="AG14" i="26"/>
  <c r="N9" i="35" s="1"/>
  <c r="AG28" i="25"/>
  <c r="O23" i="35" s="1"/>
  <c r="AG20" i="25"/>
  <c r="O15" i="35" s="1"/>
  <c r="AG12" i="25"/>
  <c r="O7" i="35" s="1"/>
  <c r="AG25" i="26"/>
  <c r="N20" i="35" s="1"/>
  <c r="AG17" i="26"/>
  <c r="N12" i="35" s="1"/>
  <c r="AG9" i="26"/>
  <c r="N4" i="35" s="1"/>
  <c r="AG22" i="28"/>
  <c r="M17" i="35" s="1"/>
  <c r="AG14" i="28"/>
  <c r="M9" i="35" s="1"/>
  <c r="AG27" i="29"/>
  <c r="L22" i="35" s="1"/>
  <c r="AG19" i="29"/>
  <c r="L14" i="35" s="1"/>
  <c r="AG11" i="29"/>
  <c r="L6" i="35" s="1"/>
  <c r="AG23" i="25"/>
  <c r="O18" i="35" s="1"/>
  <c r="AG15" i="25"/>
  <c r="O10" i="35" s="1"/>
  <c r="AG28" i="26"/>
  <c r="N23" i="35" s="1"/>
  <c r="AG20" i="26"/>
  <c r="N15" i="35" s="1"/>
  <c r="AG12" i="26"/>
  <c r="N7" i="35" s="1"/>
  <c r="AG25" i="28"/>
  <c r="M20" i="35" s="1"/>
  <c r="AG17" i="28"/>
  <c r="M12" i="35" s="1"/>
  <c r="AG9" i="28"/>
  <c r="M4" i="35" s="1"/>
  <c r="AG22" i="29"/>
  <c r="L17" i="35" s="1"/>
  <c r="AG14" i="29"/>
  <c r="L9" i="35" s="1"/>
  <c r="AG26" i="25"/>
  <c r="O21" i="35" s="1"/>
  <c r="AG18" i="25"/>
  <c r="O13" i="35" s="1"/>
  <c r="AG10" i="25"/>
  <c r="O5" i="35" s="1"/>
  <c r="AG23" i="26"/>
  <c r="N18" i="35" s="1"/>
  <c r="AG15" i="26"/>
  <c r="N10" i="35" s="1"/>
  <c r="AG28" i="28"/>
  <c r="M23" i="35" s="1"/>
  <c r="AG20" i="28"/>
  <c r="M15" i="35" s="1"/>
  <c r="AG12" i="28"/>
  <c r="M7" i="35" s="1"/>
  <c r="AG25" i="29"/>
  <c r="L20" i="35" s="1"/>
  <c r="AG17" i="29"/>
  <c r="L12" i="35" s="1"/>
  <c r="AG9" i="29"/>
  <c r="L4" i="35" s="1"/>
  <c r="AG29" i="25"/>
  <c r="O24" i="35" s="1"/>
  <c r="AG21" i="25"/>
  <c r="O16" i="35" s="1"/>
  <c r="AG13" i="25"/>
  <c r="O8" i="35" s="1"/>
  <c r="AG26" i="26"/>
  <c r="N21" i="35" s="1"/>
  <c r="AG18" i="26"/>
  <c r="N13" i="35" s="1"/>
  <c r="AG14" i="31"/>
  <c r="J9" i="35" s="1"/>
  <c r="AG8" i="31"/>
  <c r="J3" i="35" s="1"/>
  <c r="AG16" i="32"/>
  <c r="I11" i="35" s="1"/>
  <c r="AG8" i="32"/>
  <c r="I3" i="35" s="1"/>
  <c r="AG26" i="33"/>
  <c r="H21" i="35" s="1"/>
  <c r="AG9" i="8"/>
  <c r="G4" i="35" s="1"/>
  <c r="AG8" i="8"/>
  <c r="G3" i="35" s="1"/>
  <c r="AG9" i="9"/>
  <c r="F4" i="35" s="1"/>
  <c r="AG8" i="9"/>
  <c r="F3" i="35" s="1"/>
  <c r="AG26" i="19"/>
  <c r="E21" i="35" s="1"/>
  <c r="AG20" i="19"/>
  <c r="E15" i="35" s="1"/>
  <c r="AG9" i="19"/>
  <c r="E4" i="35" s="1"/>
  <c r="AG29" i="19"/>
  <c r="E24" i="35" s="1"/>
  <c r="AG19" i="19"/>
  <c r="E14" i="35" s="1"/>
  <c r="AG13" i="19"/>
  <c r="E8" i="35" s="1"/>
  <c r="AG15" i="19"/>
  <c r="E10" i="35" s="1"/>
  <c r="AG16" i="19"/>
  <c r="E11" i="35" s="1"/>
  <c r="AG27" i="19"/>
  <c r="E22" i="35" s="1"/>
  <c r="AG11" i="19"/>
  <c r="E6" i="35" s="1"/>
  <c r="Z25" i="1"/>
  <c r="AM26" i="35" l="1"/>
  <c r="AO26" i="35"/>
  <c r="AN26" i="35"/>
  <c r="AL26" i="35"/>
  <c r="E23" i="1"/>
  <c r="AQ26" i="35" l="1"/>
  <c r="E14" i="1"/>
  <c r="H14" i="1"/>
  <c r="K14" i="1"/>
  <c r="Q14" i="1"/>
  <c r="T14" i="1"/>
  <c r="Z14" i="1"/>
  <c r="AC14" i="1"/>
  <c r="E11" i="1"/>
  <c r="H11" i="1"/>
  <c r="K11" i="1"/>
  <c r="Q11" i="1"/>
  <c r="T11" i="1"/>
  <c r="Z11" i="1"/>
  <c r="AC11" i="1"/>
  <c r="E18" i="1"/>
  <c r="H18" i="1"/>
  <c r="K18" i="1"/>
  <c r="Q18" i="1"/>
  <c r="T18" i="1"/>
  <c r="Z18" i="1"/>
  <c r="AC18" i="1"/>
  <c r="E28" i="1"/>
  <c r="H28" i="1"/>
  <c r="K28" i="1"/>
  <c r="Q28" i="1"/>
  <c r="T28" i="1"/>
  <c r="Z28" i="1"/>
  <c r="AC28" i="1"/>
  <c r="E24" i="1"/>
  <c r="H24" i="1"/>
  <c r="K24" i="1"/>
  <c r="Q24" i="1"/>
  <c r="T24" i="1"/>
  <c r="Z24" i="1"/>
  <c r="AC24" i="1"/>
  <c r="E30" i="1"/>
  <c r="H30" i="1"/>
  <c r="K30" i="1"/>
  <c r="Q30" i="1"/>
  <c r="T30" i="1"/>
  <c r="Z30" i="1"/>
  <c r="AC30" i="1"/>
  <c r="E20" i="1"/>
  <c r="H20" i="1"/>
  <c r="K20" i="1"/>
  <c r="Q20" i="1"/>
  <c r="T20" i="1"/>
  <c r="Z20" i="1"/>
  <c r="AC20" i="1"/>
  <c r="H23" i="1"/>
  <c r="K23" i="1"/>
  <c r="Q23" i="1"/>
  <c r="T23" i="1"/>
  <c r="Z23" i="1"/>
  <c r="AC23" i="1"/>
  <c r="E15" i="1"/>
  <c r="H15" i="1"/>
  <c r="K15" i="1"/>
  <c r="Q15" i="1"/>
  <c r="T15" i="1"/>
  <c r="Z15" i="1"/>
  <c r="AC15" i="1"/>
  <c r="E29" i="1"/>
  <c r="H29" i="1"/>
  <c r="K29" i="1"/>
  <c r="Q29" i="1"/>
  <c r="T29" i="1"/>
  <c r="Z29" i="1"/>
  <c r="AC29" i="1"/>
  <c r="E21" i="1"/>
  <c r="H21" i="1"/>
  <c r="K21" i="1"/>
  <c r="Q21" i="1"/>
  <c r="T21" i="1"/>
  <c r="Z21" i="1"/>
  <c r="AC21" i="1"/>
  <c r="E17" i="1"/>
  <c r="H17" i="1"/>
  <c r="K17" i="1"/>
  <c r="Q17" i="1"/>
  <c r="T17" i="1"/>
  <c r="Z17" i="1"/>
  <c r="AC17" i="1"/>
  <c r="E22" i="1"/>
  <c r="H22" i="1"/>
  <c r="K22" i="1"/>
  <c r="Q22" i="1"/>
  <c r="T22" i="1"/>
  <c r="Z22" i="1"/>
  <c r="AC22" i="1"/>
  <c r="E25" i="1"/>
  <c r="H25" i="1"/>
  <c r="K25" i="1"/>
  <c r="Q25" i="1"/>
  <c r="T25" i="1"/>
  <c r="AC25" i="1"/>
  <c r="AG23" i="1" l="1"/>
  <c r="AJ23" i="1" s="1"/>
  <c r="AH23" i="38" s="1"/>
  <c r="AJ23" i="38" s="1"/>
  <c r="AH23" i="19" s="1"/>
  <c r="C18" i="35"/>
  <c r="AG30" i="1"/>
  <c r="AO18" i="35"/>
  <c r="AN18" i="35"/>
  <c r="AM18" i="35"/>
  <c r="AL18" i="35"/>
  <c r="AG17" i="1"/>
  <c r="AG14" i="1"/>
  <c r="AG8" i="1"/>
  <c r="C3" i="35" s="1"/>
  <c r="AG15" i="1"/>
  <c r="AG24" i="1"/>
  <c r="AG21" i="1"/>
  <c r="AG11" i="1"/>
  <c r="AG16" i="1"/>
  <c r="AG18" i="1"/>
  <c r="AG22" i="1"/>
  <c r="AG19" i="1"/>
  <c r="AG12" i="1"/>
  <c r="AG9" i="1"/>
  <c r="AG26" i="1"/>
  <c r="AG29" i="1"/>
  <c r="AG10" i="1"/>
  <c r="AG28" i="1"/>
  <c r="AG27" i="1"/>
  <c r="AG25" i="1"/>
  <c r="AJ30" i="1" l="1"/>
  <c r="AH30" i="38" s="1"/>
  <c r="AJ30" i="38" s="1"/>
  <c r="AH30" i="19" s="1"/>
  <c r="C25" i="35"/>
  <c r="AJ12" i="1"/>
  <c r="AH12" i="38" s="1"/>
  <c r="AJ12" i="38" s="1"/>
  <c r="AH12" i="19" s="1"/>
  <c r="C7" i="35"/>
  <c r="AJ15" i="1"/>
  <c r="AH15" i="38" s="1"/>
  <c r="AJ15" i="38" s="1"/>
  <c r="AH15" i="19" s="1"/>
  <c r="C10" i="35"/>
  <c r="AJ27" i="1"/>
  <c r="AH27" i="38" s="1"/>
  <c r="AJ27" i="38" s="1"/>
  <c r="AH27" i="19" s="1"/>
  <c r="C22" i="35"/>
  <c r="AJ19" i="1"/>
  <c r="AH19" i="38" s="1"/>
  <c r="AJ19" i="38" s="1"/>
  <c r="AH19" i="19" s="1"/>
  <c r="C14" i="35"/>
  <c r="AJ22" i="1"/>
  <c r="C17" i="35"/>
  <c r="AJ14" i="1"/>
  <c r="AH14" i="38" s="1"/>
  <c r="AJ14" i="38" s="1"/>
  <c r="AH14" i="19" s="1"/>
  <c r="C9" i="35"/>
  <c r="AJ10" i="1"/>
  <c r="AH10" i="38" s="1"/>
  <c r="AJ10" i="38" s="1"/>
  <c r="AH10" i="19" s="1"/>
  <c r="C5" i="35"/>
  <c r="AJ18" i="1"/>
  <c r="AH18" i="38" s="1"/>
  <c r="AJ18" i="38" s="1"/>
  <c r="AH18" i="19" s="1"/>
  <c r="C13" i="35"/>
  <c r="AJ17" i="1"/>
  <c r="C12" i="35"/>
  <c r="AJ29" i="1"/>
  <c r="AH29" i="38" s="1"/>
  <c r="AJ29" i="38" s="1"/>
  <c r="AH29" i="19" s="1"/>
  <c r="C24" i="35"/>
  <c r="AJ16" i="1"/>
  <c r="AH16" i="38" s="1"/>
  <c r="AJ16" i="38" s="1"/>
  <c r="AH16" i="19" s="1"/>
  <c r="C11" i="35"/>
  <c r="AJ25" i="1"/>
  <c r="AH25" i="38" s="1"/>
  <c r="AJ25" i="38" s="1"/>
  <c r="AH25" i="19" s="1"/>
  <c r="C20" i="35"/>
  <c r="AJ26" i="1"/>
  <c r="C21" i="35"/>
  <c r="AJ11" i="1"/>
  <c r="AH11" i="38" s="1"/>
  <c r="AJ11" i="38" s="1"/>
  <c r="AH11" i="19" s="1"/>
  <c r="C6" i="35"/>
  <c r="AJ21" i="1"/>
  <c r="AH21" i="38" s="1"/>
  <c r="AJ21" i="38" s="1"/>
  <c r="AH21" i="19" s="1"/>
  <c r="C16" i="35"/>
  <c r="AJ28" i="1"/>
  <c r="AH28" i="38" s="1"/>
  <c r="AJ28" i="38" s="1"/>
  <c r="AH28" i="19" s="1"/>
  <c r="C23" i="35"/>
  <c r="AJ9" i="1"/>
  <c r="AH9" i="38" s="1"/>
  <c r="AJ9" i="38" s="1"/>
  <c r="AH9" i="19" s="1"/>
  <c r="C4" i="35"/>
  <c r="AJ24" i="1"/>
  <c r="AH24" i="38" s="1"/>
  <c r="AJ24" i="38" s="1"/>
  <c r="AH24" i="19" s="1"/>
  <c r="C19" i="35"/>
  <c r="AJ8" i="1"/>
  <c r="AH8" i="38" s="1"/>
  <c r="AJ8" i="38" s="1"/>
  <c r="AH8" i="19" s="1"/>
  <c r="AH26" i="38"/>
  <c r="AJ26" i="38" s="1"/>
  <c r="AH26" i="19" s="1"/>
  <c r="AH22" i="38"/>
  <c r="AJ22" i="38" s="1"/>
  <c r="AH22" i="19" s="1"/>
  <c r="AH17" i="38"/>
  <c r="AJ17" i="38" s="1"/>
  <c r="AH17" i="19" s="1"/>
  <c r="AO25" i="35" l="1"/>
  <c r="AN25" i="35"/>
  <c r="AM25" i="35"/>
  <c r="AL25" i="35"/>
  <c r="AL24" i="35"/>
  <c r="AM24" i="35"/>
  <c r="AO24" i="35"/>
  <c r="AN24" i="35"/>
  <c r="AM5" i="35"/>
  <c r="AN5" i="35"/>
  <c r="AO5" i="35"/>
  <c r="AQ25" i="35" l="1"/>
  <c r="AQ24" i="35"/>
  <c r="D31" i="35"/>
  <c r="F31" i="35"/>
  <c r="G31" i="35"/>
  <c r="H31" i="35"/>
  <c r="I31" i="35"/>
  <c r="J31" i="35"/>
  <c r="AK4" i="35"/>
  <c r="AK22" i="35"/>
  <c r="AK5" i="35"/>
  <c r="AK12" i="35"/>
  <c r="AK26" i="35"/>
  <c r="AK25" i="35"/>
  <c r="AK21" i="35"/>
  <c r="AK6" i="35"/>
  <c r="AK14" i="35"/>
  <c r="AK23" i="35"/>
  <c r="AK13" i="35"/>
  <c r="AK10" i="35"/>
  <c r="AK9" i="35"/>
  <c r="AK16" i="35"/>
  <c r="AK24" i="35"/>
  <c r="AK7" i="35"/>
  <c r="AK11" i="35"/>
  <c r="AK19" i="35"/>
  <c r="AO10" i="35" l="1"/>
  <c r="AN9" i="35"/>
  <c r="AM21" i="35"/>
  <c r="AL7" i="35"/>
  <c r="AO21" i="35"/>
  <c r="AN21" i="35"/>
  <c r="AM9" i="35"/>
  <c r="AL22" i="35"/>
  <c r="AK18" i="35" l="1"/>
  <c r="AN14" i="35" l="1"/>
  <c r="AM14" i="35"/>
  <c r="AO6" i="35"/>
  <c r="AN6" i="35"/>
  <c r="AM6" i="35"/>
  <c r="AL14" i="35"/>
  <c r="AO16" i="35"/>
  <c r="AN16" i="35"/>
  <c r="AM16" i="35"/>
  <c r="AL23" i="35"/>
  <c r="AO14" i="35"/>
  <c r="AL6" i="35"/>
  <c r="AO17" i="35"/>
  <c r="AL20" i="35"/>
  <c r="AO19" i="35"/>
  <c r="AN17" i="35"/>
  <c r="AM17" i="35"/>
  <c r="AL17" i="35"/>
  <c r="AO12" i="35"/>
  <c r="AN22" i="35"/>
  <c r="AM22" i="35"/>
  <c r="AL16" i="35"/>
  <c r="AN12" i="35"/>
  <c r="AM12" i="35"/>
  <c r="AL21" i="35"/>
  <c r="AN10" i="35"/>
  <c r="AM10" i="35"/>
  <c r="AL10" i="35"/>
  <c r="AO23" i="35"/>
  <c r="AN19" i="35"/>
  <c r="AM19" i="35"/>
  <c r="AO4" i="35"/>
  <c r="AM11" i="35"/>
  <c r="AL12" i="35"/>
  <c r="AO9" i="35"/>
  <c r="AN7" i="35"/>
  <c r="AM13" i="35"/>
  <c r="AL9" i="35"/>
  <c r="AO13" i="35"/>
  <c r="AO20" i="35"/>
  <c r="AN23" i="35"/>
  <c r="AM23" i="35"/>
  <c r="AL19" i="35"/>
  <c r="AO7" i="35"/>
  <c r="AN11" i="35"/>
  <c r="AL11" i="35"/>
  <c r="AO11" i="35"/>
  <c r="AN13" i="35"/>
  <c r="AM7" i="35"/>
  <c r="AL13" i="35"/>
  <c r="AO22" i="35"/>
  <c r="AN20" i="35"/>
  <c r="AM20" i="35"/>
  <c r="AL5" i="35"/>
  <c r="AN4" i="35"/>
  <c r="AM4" i="35"/>
  <c r="AL4" i="35"/>
  <c r="AQ6" i="35" l="1"/>
  <c r="AP21" i="35"/>
  <c r="AQ21" i="35"/>
  <c r="AQ13" i="35"/>
  <c r="AQ5" i="35"/>
  <c r="AQ7" i="35"/>
  <c r="AQ12" i="35"/>
  <c r="AQ14" i="35"/>
  <c r="AQ11" i="35"/>
  <c r="AQ4" i="35"/>
  <c r="AQ9" i="35"/>
  <c r="AQ18" i="35"/>
  <c r="AQ16" i="35"/>
  <c r="AQ20" i="35"/>
  <c r="AQ10" i="35"/>
  <c r="AQ17" i="35" l="1"/>
  <c r="AQ19" i="35"/>
  <c r="AQ22" i="35"/>
  <c r="AQ23" i="35"/>
  <c r="AK30" i="35" l="1"/>
  <c r="AP30" i="35" s="1"/>
  <c r="AK29" i="35"/>
  <c r="AP29" i="35" s="1"/>
  <c r="AK28" i="35"/>
  <c r="AP28" i="35" s="1"/>
  <c r="AK27" i="35"/>
  <c r="AP27" i="35" s="1"/>
  <c r="AK17" i="35"/>
  <c r="AP26" i="35" s="1"/>
  <c r="AK20" i="35"/>
  <c r="AP24" i="35" l="1"/>
  <c r="AP11" i="35"/>
  <c r="AP10" i="35"/>
  <c r="AP16" i="35"/>
  <c r="AP4" i="35"/>
  <c r="AP17" i="35"/>
  <c r="AP18" i="35"/>
  <c r="AP25" i="35"/>
  <c r="AP9" i="35"/>
  <c r="AP14" i="35"/>
  <c r="AP22" i="35"/>
  <c r="AP12" i="35"/>
  <c r="AP6" i="35"/>
  <c r="AP20" i="35"/>
  <c r="AP5" i="35"/>
  <c r="AP23" i="35"/>
  <c r="AP19" i="35"/>
  <c r="AP7" i="35"/>
  <c r="AP13" i="35"/>
  <c r="B8" i="33" l="1"/>
  <c r="Q13" i="1"/>
  <c r="K13" i="1" l="1"/>
  <c r="AC13" i="1"/>
  <c r="Z13" i="1"/>
  <c r="T13" i="1"/>
  <c r="AG13" i="1" l="1"/>
  <c r="C8" i="35" s="1"/>
  <c r="AJ13" i="1"/>
  <c r="AH13" i="38" s="1"/>
  <c r="AJ13" i="38" s="1"/>
  <c r="AH13" i="19" s="1"/>
  <c r="B9" i="32"/>
  <c r="B9" i="31" s="1"/>
  <c r="B10" i="32"/>
  <c r="B10" i="31" s="1"/>
  <c r="B20" i="32"/>
  <c r="B20" i="31" s="1"/>
  <c r="AG20" i="1"/>
  <c r="C15" i="35" s="1"/>
  <c r="AL8" i="35" l="1"/>
  <c r="AM8" i="35"/>
  <c r="AN8" i="35"/>
  <c r="AO8" i="35"/>
  <c r="AK8" i="35"/>
  <c r="AM15" i="35"/>
  <c r="AN15" i="35"/>
  <c r="AO15" i="35"/>
  <c r="C31" i="35"/>
  <c r="AK15" i="35"/>
  <c r="AL15" i="35"/>
  <c r="B9" i="30"/>
  <c r="B9" i="29" s="1"/>
  <c r="B9" i="28" s="1"/>
  <c r="B9" i="26" s="1"/>
  <c r="B9" i="25" s="1"/>
  <c r="B9" i="24" s="1"/>
  <c r="B9" i="23" s="1"/>
  <c r="B9" i="22" s="1"/>
  <c r="B9" i="21" s="1"/>
  <c r="B9" i="20" s="1"/>
  <c r="B9" i="10" s="1"/>
  <c r="B9" i="18" s="1"/>
  <c r="B9" i="7" s="1"/>
  <c r="B9" i="15" s="1"/>
  <c r="B9" i="14" s="1"/>
  <c r="B9" i="13" s="1"/>
  <c r="B9" i="11" s="1"/>
  <c r="B9" i="6" s="1"/>
  <c r="B9" i="2" s="1"/>
  <c r="B9" i="3" s="1"/>
  <c r="B9" i="4" s="1"/>
  <c r="B9" i="5" s="1"/>
  <c r="B9" i="27" s="1"/>
  <c r="B9" i="16" s="1"/>
  <c r="B9" i="34" s="1"/>
  <c r="B12" i="32"/>
  <c r="B12" i="31" s="1"/>
  <c r="B17" i="32"/>
  <c r="B17" i="31" s="1"/>
  <c r="B11" i="32"/>
  <c r="B11" i="31" s="1"/>
  <c r="B8" i="32"/>
  <c r="B8" i="31" s="1"/>
  <c r="B24" i="32"/>
  <c r="B24" i="31" s="1"/>
  <c r="B21" i="32"/>
  <c r="B21" i="31" s="1"/>
  <c r="B13" i="32"/>
  <c r="B13" i="31" s="1"/>
  <c r="B18" i="32"/>
  <c r="B18" i="31" s="1"/>
  <c r="B15" i="32"/>
  <c r="B15" i="31" s="1"/>
  <c r="B16" i="32"/>
  <c r="B16" i="31" s="1"/>
  <c r="B20" i="30"/>
  <c r="B20" i="29" s="1"/>
  <c r="B20" i="28" s="1"/>
  <c r="B20" i="26" s="1"/>
  <c r="B20" i="25" s="1"/>
  <c r="B20" i="24" s="1"/>
  <c r="B20" i="23" s="1"/>
  <c r="B20" i="22" s="1"/>
  <c r="B20" i="21" s="1"/>
  <c r="B20" i="20" s="1"/>
  <c r="B20" i="10" s="1"/>
  <c r="B20" i="18" s="1"/>
  <c r="B20" i="7" s="1"/>
  <c r="B20" i="15" s="1"/>
  <c r="B20" i="14" s="1"/>
  <c r="B20" i="13" s="1"/>
  <c r="B20" i="11" s="1"/>
  <c r="B20" i="6" s="1"/>
  <c r="B20" i="2" s="1"/>
  <c r="B20" i="3" s="1"/>
  <c r="B20" i="4" s="1"/>
  <c r="B20" i="5" s="1"/>
  <c r="B20" i="27" s="1"/>
  <c r="B20" i="16" s="1"/>
  <c r="B20" i="34" s="1"/>
  <c r="B26" i="32"/>
  <c r="B26" i="31" s="1"/>
  <c r="B10" i="30"/>
  <c r="B10" i="29" s="1"/>
  <c r="B10" i="28" s="1"/>
  <c r="B10" i="26" s="1"/>
  <c r="B10" i="25" s="1"/>
  <c r="B10" i="24" s="1"/>
  <c r="B10" i="23" s="1"/>
  <c r="B10" i="22" s="1"/>
  <c r="B10" i="21" s="1"/>
  <c r="B10" i="20" s="1"/>
  <c r="B10" i="10" s="1"/>
  <c r="B10" i="18" s="1"/>
  <c r="B10" i="7" s="1"/>
  <c r="B10" i="15" s="1"/>
  <c r="B10" i="14" s="1"/>
  <c r="B10" i="13" s="1"/>
  <c r="B10" i="11" s="1"/>
  <c r="B10" i="6" s="1"/>
  <c r="B10" i="2" s="1"/>
  <c r="B10" i="3" s="1"/>
  <c r="B10" i="4" s="1"/>
  <c r="B10" i="5" s="1"/>
  <c r="B10" i="27" s="1"/>
  <c r="B10" i="16" s="1"/>
  <c r="B10" i="34" s="1"/>
  <c r="B28" i="32"/>
  <c r="B28" i="31" s="1"/>
  <c r="B19" i="32"/>
  <c r="B19" i="31" s="1"/>
  <c r="B29" i="32"/>
  <c r="B29" i="31" s="1"/>
  <c r="AG8" i="16"/>
  <c r="AI3" i="35" s="1"/>
  <c r="AG8" i="18"/>
  <c r="V3" i="35" s="1"/>
  <c r="V31" i="35" s="1"/>
  <c r="AG8" i="23"/>
  <c r="Q3" i="35" s="1"/>
  <c r="Q31" i="35" s="1"/>
  <c r="AG8" i="10"/>
  <c r="U3" i="35" s="1"/>
  <c r="U31" i="35" s="1"/>
  <c r="AG8" i="11"/>
  <c r="AB3" i="35" s="1"/>
  <c r="AB31" i="35" s="1"/>
  <c r="AG8" i="15"/>
  <c r="X3" i="35" s="1"/>
  <c r="X31" i="35" s="1"/>
  <c r="AG8" i="5"/>
  <c r="AG3" i="35" s="1"/>
  <c r="AG8" i="6"/>
  <c r="AC3" i="35" s="1"/>
  <c r="AC31" i="35" s="1"/>
  <c r="AG8" i="19"/>
  <c r="E3" i="35" s="1"/>
  <c r="E31" i="35" s="1"/>
  <c r="AG8" i="24"/>
  <c r="P3" i="35" s="1"/>
  <c r="P31" i="35" s="1"/>
  <c r="AG8" i="29"/>
  <c r="L3" i="35" s="1"/>
  <c r="L31" i="35" s="1"/>
  <c r="AG8" i="2"/>
  <c r="AD3" i="35" s="1"/>
  <c r="AD31" i="35" s="1"/>
  <c r="AG8" i="4"/>
  <c r="AF3" i="35" s="1"/>
  <c r="AF31" i="35" s="1"/>
  <c r="AA3" i="35"/>
  <c r="AA31" i="35" s="1"/>
  <c r="AG8" i="20"/>
  <c r="T3" i="35" s="1"/>
  <c r="T31" i="35" s="1"/>
  <c r="AG8" i="3"/>
  <c r="AE3" i="35" s="1"/>
  <c r="AE31" i="35" s="1"/>
  <c r="AG8" i="7"/>
  <c r="W3" i="35" s="1"/>
  <c r="W31" i="35" s="1"/>
  <c r="AG8" i="21"/>
  <c r="S3" i="35" s="1"/>
  <c r="S31" i="35" s="1"/>
  <c r="AG8" i="25"/>
  <c r="O3" i="35" s="1"/>
  <c r="O31" i="35" s="1"/>
  <c r="AG8" i="13"/>
  <c r="Z3" i="35" s="1"/>
  <c r="Z31" i="35" s="1"/>
  <c r="AG8" i="22"/>
  <c r="R3" i="35" s="1"/>
  <c r="R31" i="35" s="1"/>
  <c r="AG8" i="26"/>
  <c r="N3" i="35" s="1"/>
  <c r="N31" i="35" s="1"/>
  <c r="AG8" i="27"/>
  <c r="AH3" i="35" s="1"/>
  <c r="AG8" i="14"/>
  <c r="Y3" i="35" s="1"/>
  <c r="Y31" i="35" s="1"/>
  <c r="AG8" i="34"/>
  <c r="AJ3" i="35" s="1"/>
  <c r="AG8" i="28"/>
  <c r="M3" i="35" s="1"/>
  <c r="M31" i="35" s="1"/>
  <c r="AG8" i="30"/>
  <c r="K3" i="35" s="1"/>
  <c r="AJ20" i="1"/>
  <c r="AP8" i="35" l="1"/>
  <c r="AQ15" i="35"/>
  <c r="AQ8" i="35"/>
  <c r="AP15" i="35"/>
  <c r="B21" i="30"/>
  <c r="B21" i="29" s="1"/>
  <c r="B21" i="28" s="1"/>
  <c r="B21" i="26" s="1"/>
  <c r="B21" i="25" s="1"/>
  <c r="B21" i="24" s="1"/>
  <c r="B21" i="23" s="1"/>
  <c r="B21" i="22" s="1"/>
  <c r="B21" i="21" s="1"/>
  <c r="B21" i="20" s="1"/>
  <c r="B21" i="10" s="1"/>
  <c r="B21" i="18" s="1"/>
  <c r="B21" i="7" s="1"/>
  <c r="B21" i="15" s="1"/>
  <c r="B21" i="14" s="1"/>
  <c r="B21" i="13" s="1"/>
  <c r="B21" i="11" s="1"/>
  <c r="B21" i="6" s="1"/>
  <c r="B21" i="2" s="1"/>
  <c r="B21" i="3" s="1"/>
  <c r="B21" i="4" s="1"/>
  <c r="B21" i="5" s="1"/>
  <c r="B21" i="27" s="1"/>
  <c r="B21" i="16" s="1"/>
  <c r="B21" i="34" s="1"/>
  <c r="AK3" i="35"/>
  <c r="K31" i="35"/>
  <c r="AL3" i="35"/>
  <c r="AM3" i="35"/>
  <c r="AM31" i="35" s="1"/>
  <c r="AO3" i="35"/>
  <c r="AO31" i="35" s="1"/>
  <c r="AN3" i="35"/>
  <c r="AN31" i="35" s="1"/>
  <c r="B24" i="30"/>
  <c r="B24" i="29" s="1"/>
  <c r="B24" i="28" s="1"/>
  <c r="B24" i="26" s="1"/>
  <c r="B24" i="25" s="1"/>
  <c r="B24" i="24" s="1"/>
  <c r="B24" i="23" s="1"/>
  <c r="B24" i="22" s="1"/>
  <c r="B24" i="21" s="1"/>
  <c r="B24" i="20" s="1"/>
  <c r="B24" i="10" s="1"/>
  <c r="B24" i="18" s="1"/>
  <c r="B24" i="7" s="1"/>
  <c r="B24" i="15" s="1"/>
  <c r="B24" i="14" s="1"/>
  <c r="B24" i="13" s="1"/>
  <c r="B24" i="11" s="1"/>
  <c r="B24" i="6" s="1"/>
  <c r="B24" i="2" s="1"/>
  <c r="B24" i="3" s="1"/>
  <c r="B24" i="4" s="1"/>
  <c r="B24" i="5" s="1"/>
  <c r="B24" i="27" s="1"/>
  <c r="B24" i="16" s="1"/>
  <c r="B24" i="34" s="1"/>
  <c r="B8" i="30"/>
  <c r="B8" i="29" s="1"/>
  <c r="B8" i="28" s="1"/>
  <c r="B8" i="26" s="1"/>
  <c r="B8" i="25" s="1"/>
  <c r="B8" i="24" s="1"/>
  <c r="B8" i="23" s="1"/>
  <c r="B8" i="22" s="1"/>
  <c r="B8" i="21" s="1"/>
  <c r="B8" i="20" s="1"/>
  <c r="B8" i="10" s="1"/>
  <c r="B8" i="18" s="1"/>
  <c r="B8" i="7" s="1"/>
  <c r="B8" i="15" s="1"/>
  <c r="B8" i="14" s="1"/>
  <c r="B8" i="13" s="1"/>
  <c r="B8" i="11" s="1"/>
  <c r="B8" i="6" s="1"/>
  <c r="B8" i="2" s="1"/>
  <c r="B8" i="3" s="1"/>
  <c r="B8" i="4" s="1"/>
  <c r="B8" i="5" s="1"/>
  <c r="B8" i="27" s="1"/>
  <c r="B8" i="16" s="1"/>
  <c r="B8" i="34" s="1"/>
  <c r="B11" i="30"/>
  <c r="B11" i="29" s="1"/>
  <c r="B11" i="28" s="1"/>
  <c r="B11" i="26" s="1"/>
  <c r="B11" i="25" s="1"/>
  <c r="B11" i="24" s="1"/>
  <c r="B11" i="23" s="1"/>
  <c r="B11" i="22" s="1"/>
  <c r="B11" i="21" s="1"/>
  <c r="B11" i="20" s="1"/>
  <c r="B11" i="10" s="1"/>
  <c r="B11" i="18" s="1"/>
  <c r="B11" i="7" s="1"/>
  <c r="B11" i="15" s="1"/>
  <c r="B11" i="14" s="1"/>
  <c r="B11" i="13" s="1"/>
  <c r="B11" i="11" s="1"/>
  <c r="B11" i="6" s="1"/>
  <c r="B11" i="2" s="1"/>
  <c r="B11" i="3" s="1"/>
  <c r="B11" i="4" s="1"/>
  <c r="B11" i="5" s="1"/>
  <c r="B11" i="27" s="1"/>
  <c r="B11" i="16" s="1"/>
  <c r="B11" i="34" s="1"/>
  <c r="B17" i="30"/>
  <c r="B17" i="29" s="1"/>
  <c r="B17" i="28" s="1"/>
  <c r="B17" i="26" s="1"/>
  <c r="B17" i="25" s="1"/>
  <c r="B17" i="24" s="1"/>
  <c r="B17" i="23" s="1"/>
  <c r="B17" i="22" s="1"/>
  <c r="B17" i="21" s="1"/>
  <c r="B17" i="20" s="1"/>
  <c r="B17" i="10" s="1"/>
  <c r="B17" i="18" s="1"/>
  <c r="B17" i="7" s="1"/>
  <c r="B17" i="15" s="1"/>
  <c r="B17" i="14" s="1"/>
  <c r="B17" i="13" s="1"/>
  <c r="B17" i="11" s="1"/>
  <c r="B17" i="6" s="1"/>
  <c r="B17" i="2" s="1"/>
  <c r="B17" i="3" s="1"/>
  <c r="B17" i="4" s="1"/>
  <c r="B17" i="5" s="1"/>
  <c r="B17" i="27" s="1"/>
  <c r="B17" i="16" s="1"/>
  <c r="B17" i="34" s="1"/>
  <c r="B12" i="30"/>
  <c r="B12" i="29" s="1"/>
  <c r="B12" i="28" s="1"/>
  <c r="B12" i="26" s="1"/>
  <c r="B12" i="25" s="1"/>
  <c r="B12" i="24" s="1"/>
  <c r="B12" i="23" s="1"/>
  <c r="B12" i="22" s="1"/>
  <c r="B12" i="21" s="1"/>
  <c r="B12" i="20" s="1"/>
  <c r="B12" i="10" s="1"/>
  <c r="B12" i="18" s="1"/>
  <c r="B12" i="7" s="1"/>
  <c r="B12" i="15" s="1"/>
  <c r="B12" i="14" s="1"/>
  <c r="B12" i="13" s="1"/>
  <c r="B12" i="11" s="1"/>
  <c r="B12" i="6" s="1"/>
  <c r="B12" i="2" s="1"/>
  <c r="B12" i="3" s="1"/>
  <c r="B12" i="4" s="1"/>
  <c r="B12" i="5" s="1"/>
  <c r="B12" i="27" s="1"/>
  <c r="B12" i="16" s="1"/>
  <c r="B12" i="34" s="1"/>
  <c r="AH20" i="38"/>
  <c r="AJ20" i="38" s="1"/>
  <c r="AK20" i="38" s="1"/>
  <c r="AK20" i="1"/>
  <c r="AI20" i="38" s="1"/>
  <c r="AK28" i="1"/>
  <c r="AI28" i="38" s="1"/>
  <c r="AK18" i="1"/>
  <c r="AI18" i="38" s="1"/>
  <c r="AK19" i="1"/>
  <c r="AI19" i="38" s="1"/>
  <c r="AK26" i="1"/>
  <c r="AI26" i="38" s="1"/>
  <c r="AK16" i="1"/>
  <c r="AI16" i="38" s="1"/>
  <c r="AK12" i="1"/>
  <c r="AI12" i="38" s="1"/>
  <c r="AK8" i="1"/>
  <c r="AI8" i="38" s="1"/>
  <c r="AK25" i="1"/>
  <c r="AI25" i="38" s="1"/>
  <c r="AK22" i="1"/>
  <c r="AI22" i="38" s="1"/>
  <c r="AK17" i="1"/>
  <c r="AI17" i="38" s="1"/>
  <c r="AK11" i="1"/>
  <c r="AI11" i="38" s="1"/>
  <c r="AK9" i="1"/>
  <c r="AI9" i="38" s="1"/>
  <c r="AK15" i="1"/>
  <c r="AI15" i="38" s="1"/>
  <c r="AK30" i="1"/>
  <c r="AK21" i="1"/>
  <c r="AI21" i="38" s="1"/>
  <c r="AK23" i="1"/>
  <c r="AI23" i="38" s="1"/>
  <c r="AK14" i="1"/>
  <c r="AI14" i="38" s="1"/>
  <c r="AK13" i="1"/>
  <c r="AI13" i="38" s="1"/>
  <c r="AK24" i="1"/>
  <c r="AI24" i="38" s="1"/>
  <c r="AK27" i="1"/>
  <c r="AI27" i="38" s="1"/>
  <c r="AK29" i="1"/>
  <c r="AI29" i="38" s="1"/>
  <c r="AK10" i="1"/>
  <c r="AI10" i="38" s="1"/>
  <c r="B30" i="32"/>
  <c r="B30" i="31" s="1"/>
  <c r="B19" i="30"/>
  <c r="B19" i="29" s="1"/>
  <c r="B19" i="28" s="1"/>
  <c r="B19" i="26" s="1"/>
  <c r="B19" i="25" s="1"/>
  <c r="B19" i="24" s="1"/>
  <c r="B19" i="23" s="1"/>
  <c r="B19" i="22" s="1"/>
  <c r="B19" i="21" s="1"/>
  <c r="B19" i="20" s="1"/>
  <c r="B19" i="10" s="1"/>
  <c r="B19" i="18" s="1"/>
  <c r="B19" i="7" s="1"/>
  <c r="B19" i="15" s="1"/>
  <c r="B19" i="14" s="1"/>
  <c r="B19" i="13" s="1"/>
  <c r="B19" i="11" s="1"/>
  <c r="B19" i="6" s="1"/>
  <c r="B19" i="2" s="1"/>
  <c r="B19" i="3" s="1"/>
  <c r="B19" i="4" s="1"/>
  <c r="B19" i="5" s="1"/>
  <c r="B19" i="27" s="1"/>
  <c r="B19" i="16" s="1"/>
  <c r="B19" i="34" s="1"/>
  <c r="B13" i="30"/>
  <c r="B13" i="29" s="1"/>
  <c r="B13" i="28" s="1"/>
  <c r="B13" i="26" s="1"/>
  <c r="B13" i="25" s="1"/>
  <c r="B13" i="24" s="1"/>
  <c r="B13" i="23" s="1"/>
  <c r="B13" i="22" s="1"/>
  <c r="B13" i="21" s="1"/>
  <c r="B13" i="20" s="1"/>
  <c r="B13" i="10" s="1"/>
  <c r="B13" i="18" s="1"/>
  <c r="B13" i="7" s="1"/>
  <c r="B13" i="15" s="1"/>
  <c r="B13" i="14" s="1"/>
  <c r="B13" i="13" s="1"/>
  <c r="B13" i="11" s="1"/>
  <c r="B13" i="6" s="1"/>
  <c r="B13" i="2" s="1"/>
  <c r="B13" i="3" s="1"/>
  <c r="B13" i="4" s="1"/>
  <c r="B13" i="5" s="1"/>
  <c r="B13" i="27" s="1"/>
  <c r="B13" i="16" s="1"/>
  <c r="B13" i="34" s="1"/>
  <c r="B22" i="32"/>
  <c r="B22" i="31" s="1"/>
  <c r="B15" i="30"/>
  <c r="B15" i="29" s="1"/>
  <c r="B15" i="28" s="1"/>
  <c r="B15" i="26" s="1"/>
  <c r="B15" i="25" s="1"/>
  <c r="B15" i="24" s="1"/>
  <c r="B15" i="23" s="1"/>
  <c r="B15" i="22" s="1"/>
  <c r="B15" i="21" s="1"/>
  <c r="B15" i="20" s="1"/>
  <c r="B15" i="10" s="1"/>
  <c r="B15" i="18" s="1"/>
  <c r="B15" i="7" s="1"/>
  <c r="B15" i="15" s="1"/>
  <c r="B15" i="14" s="1"/>
  <c r="B15" i="13" s="1"/>
  <c r="B15" i="11" s="1"/>
  <c r="B15" i="6" s="1"/>
  <c r="B15" i="2" s="1"/>
  <c r="B15" i="3" s="1"/>
  <c r="B15" i="4" s="1"/>
  <c r="B15" i="5" s="1"/>
  <c r="B15" i="27" s="1"/>
  <c r="B15" i="16" s="1"/>
  <c r="B15" i="34" s="1"/>
  <c r="B18" i="30"/>
  <c r="B18" i="29" s="1"/>
  <c r="B18" i="28" s="1"/>
  <c r="B18" i="26" s="1"/>
  <c r="B18" i="25" s="1"/>
  <c r="B18" i="24" s="1"/>
  <c r="B18" i="23" s="1"/>
  <c r="B18" i="22" s="1"/>
  <c r="B18" i="21" s="1"/>
  <c r="B18" i="20" s="1"/>
  <c r="B18" i="10" s="1"/>
  <c r="B18" i="18" s="1"/>
  <c r="B18" i="7" s="1"/>
  <c r="B18" i="15" s="1"/>
  <c r="B18" i="14" s="1"/>
  <c r="B18" i="13" s="1"/>
  <c r="B18" i="11" s="1"/>
  <c r="B18" i="6" s="1"/>
  <c r="B18" i="2" s="1"/>
  <c r="B18" i="3" s="1"/>
  <c r="B18" i="4" s="1"/>
  <c r="B18" i="5" s="1"/>
  <c r="B18" i="27" s="1"/>
  <c r="B18" i="16" s="1"/>
  <c r="B18" i="34" s="1"/>
  <c r="B23" i="32"/>
  <c r="B23" i="31" s="1"/>
  <c r="B25" i="32"/>
  <c r="B25" i="31" s="1"/>
  <c r="B27" i="32"/>
  <c r="B27" i="31" s="1"/>
  <c r="B14" i="32"/>
  <c r="B14" i="31" s="1"/>
  <c r="B16" i="30"/>
  <c r="B16" i="29" s="1"/>
  <c r="B16" i="28" s="1"/>
  <c r="B16" i="26" s="1"/>
  <c r="B16" i="25" s="1"/>
  <c r="B16" i="24" s="1"/>
  <c r="B16" i="23" s="1"/>
  <c r="B16" i="22" s="1"/>
  <c r="B16" i="21" s="1"/>
  <c r="B16" i="20" s="1"/>
  <c r="B16" i="10" s="1"/>
  <c r="B16" i="18" s="1"/>
  <c r="B16" i="7" s="1"/>
  <c r="B16" i="15" s="1"/>
  <c r="B16" i="14" s="1"/>
  <c r="B16" i="13" s="1"/>
  <c r="B16" i="11" s="1"/>
  <c r="B16" i="6" s="1"/>
  <c r="B16" i="2" s="1"/>
  <c r="B16" i="3" s="1"/>
  <c r="B16" i="4" s="1"/>
  <c r="B16" i="5" s="1"/>
  <c r="B16" i="27" s="1"/>
  <c r="B16" i="16" s="1"/>
  <c r="B16" i="34" s="1"/>
  <c r="B29" i="30"/>
  <c r="B29" i="29" s="1"/>
  <c r="B29" i="28" s="1"/>
  <c r="B29" i="26" s="1"/>
  <c r="B29" i="25" s="1"/>
  <c r="B29" i="24" s="1"/>
  <c r="B29" i="23" s="1"/>
  <c r="B29" i="22" s="1"/>
  <c r="B29" i="21" s="1"/>
  <c r="B29" i="20" s="1"/>
  <c r="B29" i="10" s="1"/>
  <c r="B29" i="18" s="1"/>
  <c r="B29" i="7" s="1"/>
  <c r="B29" i="15" s="1"/>
  <c r="B29" i="14" s="1"/>
  <c r="B29" i="13" s="1"/>
  <c r="B29" i="11" s="1"/>
  <c r="B29" i="6" s="1"/>
  <c r="B29" i="2" s="1"/>
  <c r="B29" i="3" s="1"/>
  <c r="B29" i="4" s="1"/>
  <c r="B29" i="5" s="1"/>
  <c r="B29" i="27" s="1"/>
  <c r="B29" i="16" s="1"/>
  <c r="B29" i="34" s="1"/>
  <c r="B28" i="30"/>
  <c r="B28" i="29" s="1"/>
  <c r="B28" i="28" s="1"/>
  <c r="B28" i="26" s="1"/>
  <c r="B28" i="25" s="1"/>
  <c r="B28" i="24" s="1"/>
  <c r="B28" i="23" s="1"/>
  <c r="B28" i="22" s="1"/>
  <c r="B28" i="21" s="1"/>
  <c r="B28" i="20" s="1"/>
  <c r="B28" i="10" s="1"/>
  <c r="B28" i="18" s="1"/>
  <c r="B28" i="7" s="1"/>
  <c r="B28" i="15" s="1"/>
  <c r="B28" i="14" s="1"/>
  <c r="B28" i="13" s="1"/>
  <c r="B28" i="11" s="1"/>
  <c r="B28" i="6" s="1"/>
  <c r="B28" i="2" s="1"/>
  <c r="B28" i="3" s="1"/>
  <c r="B28" i="4" s="1"/>
  <c r="B28" i="5" s="1"/>
  <c r="B28" i="27" s="1"/>
  <c r="B28" i="16" s="1"/>
  <c r="B28" i="34" s="1"/>
  <c r="B26" i="30"/>
  <c r="B26" i="29" s="1"/>
  <c r="B26" i="28" s="1"/>
  <c r="B26" i="26" s="1"/>
  <c r="B26" i="25" s="1"/>
  <c r="B26" i="24" s="1"/>
  <c r="B26" i="23" s="1"/>
  <c r="B26" i="22" s="1"/>
  <c r="B26" i="21" s="1"/>
  <c r="B26" i="20" s="1"/>
  <c r="B26" i="10" s="1"/>
  <c r="B26" i="18" s="1"/>
  <c r="B26" i="7" s="1"/>
  <c r="B26" i="15" s="1"/>
  <c r="B26" i="14" s="1"/>
  <c r="B26" i="13" s="1"/>
  <c r="B26" i="11" s="1"/>
  <c r="B26" i="6" s="1"/>
  <c r="B26" i="2" s="1"/>
  <c r="B26" i="3" s="1"/>
  <c r="B26" i="4" s="1"/>
  <c r="B26" i="5" s="1"/>
  <c r="B26" i="27" s="1"/>
  <c r="B26" i="16" s="1"/>
  <c r="B26" i="34" s="1"/>
  <c r="AJ16" i="19"/>
  <c r="AH16" i="9" s="1"/>
  <c r="AJ28" i="19"/>
  <c r="AH28" i="9" s="1"/>
  <c r="AJ29" i="19"/>
  <c r="AH29" i="9" l="1"/>
  <c r="AJ29" i="9" s="1"/>
  <c r="AQ3" i="35"/>
  <c r="AQ31" i="35" s="1"/>
  <c r="AL31" i="35"/>
  <c r="AP3" i="35"/>
  <c r="AP31" i="35" s="1"/>
  <c r="AK31" i="35"/>
  <c r="B25" i="30"/>
  <c r="B25" i="29" s="1"/>
  <c r="B25" i="28" s="1"/>
  <c r="B25" i="26" s="1"/>
  <c r="B25" i="25" s="1"/>
  <c r="B25" i="24" s="1"/>
  <c r="B25" i="23" s="1"/>
  <c r="B25" i="22" s="1"/>
  <c r="B25" i="21" s="1"/>
  <c r="B25" i="20" s="1"/>
  <c r="B25" i="10" s="1"/>
  <c r="B25" i="18" s="1"/>
  <c r="B25" i="7" s="1"/>
  <c r="B25" i="15" s="1"/>
  <c r="B25" i="14" s="1"/>
  <c r="B25" i="13" s="1"/>
  <c r="B25" i="11" s="1"/>
  <c r="B25" i="6" s="1"/>
  <c r="B25" i="2" s="1"/>
  <c r="B25" i="3" s="1"/>
  <c r="B25" i="4" s="1"/>
  <c r="B25" i="5" s="1"/>
  <c r="B25" i="27" s="1"/>
  <c r="B25" i="16" s="1"/>
  <c r="B25" i="34" s="1"/>
  <c r="AK8" i="38"/>
  <c r="A8" i="38" s="1"/>
  <c r="AK19" i="38"/>
  <c r="A19" i="38" s="1"/>
  <c r="AK26" i="38"/>
  <c r="A26" i="38" s="1"/>
  <c r="AK27" i="38"/>
  <c r="A27" i="38" s="1"/>
  <c r="AK9" i="38"/>
  <c r="A9" i="38" s="1"/>
  <c r="AK24" i="38"/>
  <c r="A24" i="38" s="1"/>
  <c r="AK25" i="38"/>
  <c r="AI25" i="19" s="1"/>
  <c r="AK14" i="38"/>
  <c r="A14" i="38" s="1"/>
  <c r="AK28" i="38"/>
  <c r="AI28" i="19" s="1"/>
  <c r="AK17" i="38"/>
  <c r="A17" i="38" s="1"/>
  <c r="AK18" i="38"/>
  <c r="A18" i="38" s="1"/>
  <c r="AK29" i="38"/>
  <c r="A29" i="38" s="1"/>
  <c r="AK12" i="38"/>
  <c r="AI12" i="19" s="1"/>
  <c r="AK31" i="38"/>
  <c r="A31" i="38" s="1"/>
  <c r="AK21" i="38"/>
  <c r="A21" i="38" s="1"/>
  <c r="AK10" i="38"/>
  <c r="AI10" i="19" s="1"/>
  <c r="AK11" i="38"/>
  <c r="A11" i="38" s="1"/>
  <c r="AK13" i="38"/>
  <c r="A13" i="38" s="1"/>
  <c r="AK22" i="38"/>
  <c r="A22" i="38" s="1"/>
  <c r="AK15" i="38"/>
  <c r="A15" i="38" s="1"/>
  <c r="AK23" i="38"/>
  <c r="A23" i="38" s="1"/>
  <c r="AK16" i="38"/>
  <c r="A16" i="38" s="1"/>
  <c r="AK30" i="38"/>
  <c r="A30" i="38" s="1"/>
  <c r="AH20" i="19"/>
  <c r="AJ20" i="19" s="1"/>
  <c r="AH20" i="9" s="1"/>
  <c r="B30" i="30"/>
  <c r="B30" i="29" s="1"/>
  <c r="B30" i="28" s="1"/>
  <c r="B30" i="26" s="1"/>
  <c r="B30" i="25" s="1"/>
  <c r="B30" i="24" s="1"/>
  <c r="B30" i="23" s="1"/>
  <c r="B30" i="22" s="1"/>
  <c r="B30" i="21" s="1"/>
  <c r="B30" i="20" s="1"/>
  <c r="B30" i="10" s="1"/>
  <c r="B30" i="18" s="1"/>
  <c r="B30" i="7" s="1"/>
  <c r="B30" i="15" s="1"/>
  <c r="B30" i="14" s="1"/>
  <c r="B30" i="13" s="1"/>
  <c r="B30" i="11" s="1"/>
  <c r="B30" i="6" s="1"/>
  <c r="B30" i="2" s="1"/>
  <c r="B30" i="3" s="1"/>
  <c r="B30" i="4" s="1"/>
  <c r="B30" i="5" s="1"/>
  <c r="B30" i="27" s="1"/>
  <c r="B30" i="16" s="1"/>
  <c r="B30" i="34" s="1"/>
  <c r="AI30" i="38"/>
  <c r="A16" i="1"/>
  <c r="AI31" i="38"/>
  <c r="A20" i="38"/>
  <c r="AI20" i="19"/>
  <c r="AJ14" i="19"/>
  <c r="AJ13" i="19"/>
  <c r="AH13" i="9" s="1"/>
  <c r="AJ24" i="19"/>
  <c r="AJ10" i="19"/>
  <c r="AH10" i="9" s="1"/>
  <c r="A22" i="1"/>
  <c r="B23" i="30"/>
  <c r="B23" i="29" s="1"/>
  <c r="B23" i="28" s="1"/>
  <c r="B23" i="26" s="1"/>
  <c r="B23" i="25" s="1"/>
  <c r="B23" i="24" s="1"/>
  <c r="B23" i="22" s="1"/>
  <c r="B23" i="21" s="1"/>
  <c r="B23" i="20" s="1"/>
  <c r="B23" i="10" s="1"/>
  <c r="B23" i="18" s="1"/>
  <c r="B23" i="7" s="1"/>
  <c r="B23" i="15" s="1"/>
  <c r="B23" i="14" s="1"/>
  <c r="B23" i="13" s="1"/>
  <c r="B23" i="11" s="1"/>
  <c r="B23" i="6" s="1"/>
  <c r="B23" i="2" s="1"/>
  <c r="B23" i="3" s="1"/>
  <c r="B23" i="4" s="1"/>
  <c r="B23" i="5" s="1"/>
  <c r="B23" i="27" s="1"/>
  <c r="B23" i="16" s="1"/>
  <c r="B23" i="34" s="1"/>
  <c r="B14" i="30"/>
  <c r="B14" i="29" s="1"/>
  <c r="B14" i="28" s="1"/>
  <c r="B14" i="26" s="1"/>
  <c r="B14" i="25" s="1"/>
  <c r="B14" i="24" s="1"/>
  <c r="B14" i="23" s="1"/>
  <c r="B14" i="22" s="1"/>
  <c r="B14" i="21" s="1"/>
  <c r="B14" i="20" s="1"/>
  <c r="B14" i="10" s="1"/>
  <c r="B14" i="18" s="1"/>
  <c r="B14" i="7" s="1"/>
  <c r="B14" i="15" s="1"/>
  <c r="B14" i="14" s="1"/>
  <c r="B14" i="13" s="1"/>
  <c r="B14" i="11" s="1"/>
  <c r="B14" i="6" s="1"/>
  <c r="B14" i="2" s="1"/>
  <c r="B14" i="3" s="1"/>
  <c r="B14" i="4" s="1"/>
  <c r="B14" i="5" s="1"/>
  <c r="B14" i="27" s="1"/>
  <c r="B14" i="16" s="1"/>
  <c r="B14" i="34" s="1"/>
  <c r="B27" i="30"/>
  <c r="B27" i="29" s="1"/>
  <c r="B27" i="28" s="1"/>
  <c r="B27" i="26" s="1"/>
  <c r="B27" i="25" s="1"/>
  <c r="B27" i="24" s="1"/>
  <c r="B27" i="23" s="1"/>
  <c r="B27" i="22" s="1"/>
  <c r="B27" i="21" s="1"/>
  <c r="B27" i="20" s="1"/>
  <c r="B27" i="10" s="1"/>
  <c r="B27" i="18" s="1"/>
  <c r="B27" i="7" s="1"/>
  <c r="B27" i="15" s="1"/>
  <c r="B27" i="14" s="1"/>
  <c r="B27" i="13" s="1"/>
  <c r="B27" i="11" s="1"/>
  <c r="B27" i="6" s="1"/>
  <c r="B27" i="2" s="1"/>
  <c r="B27" i="3" s="1"/>
  <c r="B27" i="4" s="1"/>
  <c r="B27" i="5" s="1"/>
  <c r="B27" i="27" s="1"/>
  <c r="B27" i="16" s="1"/>
  <c r="B27" i="34" s="1"/>
  <c r="B22" i="30"/>
  <c r="B22" i="29" s="1"/>
  <c r="B22" i="28" s="1"/>
  <c r="B22" i="25" s="1"/>
  <c r="B22" i="24" s="1"/>
  <c r="B22" i="23" s="1"/>
  <c r="B22" i="22" s="1"/>
  <c r="B22" i="21" s="1"/>
  <c r="B22" i="20" s="1"/>
  <c r="B22" i="10" s="1"/>
  <c r="B22" i="18" s="1"/>
  <c r="B22" i="7" s="1"/>
  <c r="B22" i="15" s="1"/>
  <c r="B22" i="14" s="1"/>
  <c r="B22" i="13" s="1"/>
  <c r="B22" i="11" s="1"/>
  <c r="B22" i="6" s="1"/>
  <c r="B22" i="2" s="1"/>
  <c r="B22" i="3" s="1"/>
  <c r="B22" i="4" s="1"/>
  <c r="B22" i="5" s="1"/>
  <c r="B22" i="27" s="1"/>
  <c r="B22" i="16" s="1"/>
  <c r="B22" i="34" s="1"/>
  <c r="AJ12" i="19"/>
  <c r="AJ18" i="19"/>
  <c r="AH18" i="9" s="1"/>
  <c r="AJ15" i="19"/>
  <c r="AH15" i="9" s="1"/>
  <c r="AJ31" i="19"/>
  <c r="AJ21" i="19"/>
  <c r="AH21" i="9" s="1"/>
  <c r="AJ11" i="19"/>
  <c r="AH11" i="9" s="1"/>
  <c r="AJ19" i="19"/>
  <c r="AH19" i="9" s="1"/>
  <c r="AJ22" i="19"/>
  <c r="AJ27" i="19"/>
  <c r="AH27" i="9" s="1"/>
  <c r="AJ23" i="19"/>
  <c r="AH23" i="9" s="1"/>
  <c r="AJ25" i="19"/>
  <c r="AH25" i="9" s="1"/>
  <c r="AJ26" i="19"/>
  <c r="A26" i="1"/>
  <c r="AJ17" i="19"/>
  <c r="AH17" i="9" s="1"/>
  <c r="AJ9" i="19"/>
  <c r="AH9" i="9" s="1"/>
  <c r="A8" i="1"/>
  <c r="A10" i="1"/>
  <c r="A12" i="1"/>
  <c r="AJ8" i="19"/>
  <c r="A11" i="1"/>
  <c r="A13" i="1"/>
  <c r="A30" i="1"/>
  <c r="A25" i="1"/>
  <c r="A20" i="1"/>
  <c r="A9" i="1"/>
  <c r="A23" i="1"/>
  <c r="A24" i="1"/>
  <c r="A21" i="1"/>
  <c r="A27" i="1"/>
  <c r="A18" i="1"/>
  <c r="A29" i="1"/>
  <c r="A28" i="1"/>
  <c r="A19" i="1"/>
  <c r="A17" i="1"/>
  <c r="A14" i="1"/>
  <c r="A15" i="1"/>
  <c r="AH29" i="8" l="1"/>
  <c r="AJ10" i="9"/>
  <c r="AH10" i="8" s="1"/>
  <c r="AH12" i="9"/>
  <c r="AJ17" i="9"/>
  <c r="AH17" i="8" s="1"/>
  <c r="AH14" i="9"/>
  <c r="AJ14" i="9" s="1"/>
  <c r="AJ26" i="9"/>
  <c r="AH26" i="8" s="1"/>
  <c r="AH24" i="9"/>
  <c r="AJ24" i="9" s="1"/>
  <c r="AH24" i="8" s="1"/>
  <c r="AH22" i="9"/>
  <c r="AJ28" i="9"/>
  <c r="AH28" i="8" s="1"/>
  <c r="AH26" i="9"/>
  <c r="AI14" i="19"/>
  <c r="AI8" i="19"/>
  <c r="AI9" i="19"/>
  <c r="A28" i="38"/>
  <c r="AI11" i="19"/>
  <c r="AI30" i="19"/>
  <c r="AI19" i="19"/>
  <c r="AI29" i="19"/>
  <c r="AI18" i="19"/>
  <c r="AI26" i="19"/>
  <c r="AI27" i="19"/>
  <c r="AI15" i="19"/>
  <c r="AI24" i="19"/>
  <c r="AI22" i="19"/>
  <c r="AI23" i="19"/>
  <c r="A12" i="38"/>
  <c r="A25" i="38"/>
  <c r="AI16" i="19"/>
  <c r="AI21" i="19"/>
  <c r="AI31" i="19"/>
  <c r="A10" i="38"/>
  <c r="AI17" i="19"/>
  <c r="AI13" i="19"/>
  <c r="AJ16" i="9"/>
  <c r="AH16" i="8" s="1"/>
  <c r="AJ22" i="9"/>
  <c r="AJ12" i="9"/>
  <c r="AH12" i="8" s="1"/>
  <c r="AJ27" i="9"/>
  <c r="AJ21" i="9"/>
  <c r="AJ15" i="9"/>
  <c r="AJ11" i="9"/>
  <c r="AH11" i="8" s="1"/>
  <c r="AJ25" i="9"/>
  <c r="AH25" i="8" s="1"/>
  <c r="AJ18" i="9"/>
  <c r="AJ13" i="9"/>
  <c r="AJ19" i="9"/>
  <c r="AJ23" i="9"/>
  <c r="AJ9" i="9"/>
  <c r="AJ20" i="9"/>
  <c r="AH20" i="8" s="1"/>
  <c r="AH8" i="9"/>
  <c r="AJ8" i="9" s="1"/>
  <c r="AJ10" i="8" l="1"/>
  <c r="AH10" i="33" s="1"/>
  <c r="AH14" i="8"/>
  <c r="AJ16" i="8"/>
  <c r="AH16" i="33" s="1"/>
  <c r="AH13" i="8"/>
  <c r="AJ13" i="8" s="1"/>
  <c r="AH13" i="33" s="1"/>
  <c r="AH22" i="8"/>
  <c r="AJ14" i="8"/>
  <c r="AH14" i="33" s="1"/>
  <c r="AH15" i="8"/>
  <c r="AJ15" i="8" s="1"/>
  <c r="AH15" i="33" s="1"/>
  <c r="AJ18" i="8"/>
  <c r="AH18" i="33" s="1"/>
  <c r="AH27" i="8"/>
  <c r="AJ27" i="8" s="1"/>
  <c r="AH27" i="33" s="1"/>
  <c r="AH9" i="8"/>
  <c r="AJ9" i="8" s="1"/>
  <c r="AH9" i="33" s="1"/>
  <c r="AJ9" i="33" s="1"/>
  <c r="AH9" i="32" s="1"/>
  <c r="AJ9" i="32" s="1"/>
  <c r="AH9" i="31" s="1"/>
  <c r="AJ9" i="31" s="1"/>
  <c r="AH9" i="30" s="1"/>
  <c r="AJ9" i="30" s="1"/>
  <c r="AH9" i="29" s="1"/>
  <c r="AJ9" i="29" s="1"/>
  <c r="AH9" i="28" s="1"/>
  <c r="AJ9" i="28" s="1"/>
  <c r="AH9" i="26" s="1"/>
  <c r="AJ9" i="26" s="1"/>
  <c r="AH9" i="25" s="1"/>
  <c r="AJ9" i="25" s="1"/>
  <c r="AH9" i="24" s="1"/>
  <c r="AJ9" i="24" s="1"/>
  <c r="AH9" i="23" s="1"/>
  <c r="AJ9" i="23" s="1"/>
  <c r="AH9" i="22" s="1"/>
  <c r="AJ9" i="22" s="1"/>
  <c r="AH9" i="21" s="1"/>
  <c r="AJ9" i="21" s="1"/>
  <c r="AH9" i="20" s="1"/>
  <c r="AJ9" i="20" s="1"/>
  <c r="AH9" i="10" s="1"/>
  <c r="AJ9" i="10" s="1"/>
  <c r="AH9" i="18" s="1"/>
  <c r="AJ9" i="18" s="1"/>
  <c r="AH9" i="7" s="1"/>
  <c r="AJ9" i="7" s="1"/>
  <c r="AH9" i="15" s="1"/>
  <c r="AJ9" i="15" s="1"/>
  <c r="AH9" i="14" s="1"/>
  <c r="AJ9" i="14" s="1"/>
  <c r="AH9" i="13" s="1"/>
  <c r="AJ9" i="13" s="1"/>
  <c r="AH9" i="11" s="1"/>
  <c r="AJ9" i="11" s="1"/>
  <c r="AH9" i="6" s="1"/>
  <c r="AJ9" i="6" s="1"/>
  <c r="AH9" i="2" s="1"/>
  <c r="AJ9" i="2" s="1"/>
  <c r="AH9" i="3" s="1"/>
  <c r="AJ9" i="3" s="1"/>
  <c r="AH9" i="4" s="1"/>
  <c r="AJ9" i="4" s="1"/>
  <c r="AH9" i="5" s="1"/>
  <c r="AJ9" i="5" s="1"/>
  <c r="AH9" i="27" s="1"/>
  <c r="AJ9" i="27" s="1"/>
  <c r="AH9" i="16" s="1"/>
  <c r="AJ9" i="16" s="1"/>
  <c r="AH9" i="34" s="1"/>
  <c r="AJ9" i="34" s="1"/>
  <c r="AJ20" i="8"/>
  <c r="AH20" i="33" s="1"/>
  <c r="AH18" i="8"/>
  <c r="AH21" i="8"/>
  <c r="AJ21" i="8" s="1"/>
  <c r="AH21" i="33" s="1"/>
  <c r="AJ21" i="33" s="1"/>
  <c r="AH21" i="32" s="1"/>
  <c r="AJ21" i="32" s="1"/>
  <c r="AH21" i="31" s="1"/>
  <c r="AJ21" i="31" s="1"/>
  <c r="AJ25" i="8"/>
  <c r="AH25" i="33" s="1"/>
  <c r="AH23" i="8"/>
  <c r="AJ23" i="8" s="1"/>
  <c r="AH23" i="33" s="1"/>
  <c r="AH19" i="8"/>
  <c r="AJ20" i="33"/>
  <c r="AJ13" i="33"/>
  <c r="AJ22" i="8"/>
  <c r="AJ12" i="8"/>
  <c r="AJ26" i="8"/>
  <c r="AH26" i="33" s="1"/>
  <c r="AJ19" i="8"/>
  <c r="AH19" i="33" s="1"/>
  <c r="AJ19" i="33" s="1"/>
  <c r="AJ24" i="8"/>
  <c r="AJ17" i="8"/>
  <c r="AH17" i="33" s="1"/>
  <c r="AJ17" i="33" s="1"/>
  <c r="AJ11" i="8"/>
  <c r="AH11" i="33" s="1"/>
  <c r="AJ11" i="33" s="1"/>
  <c r="AH8" i="8"/>
  <c r="AJ8" i="8" s="1"/>
  <c r="AH8" i="33" s="1"/>
  <c r="AJ8" i="33" s="1"/>
  <c r="AH24" i="33" l="1"/>
  <c r="AJ24" i="33" s="1"/>
  <c r="AH12" i="33"/>
  <c r="AJ12" i="33" s="1"/>
  <c r="AH12" i="32" s="1"/>
  <c r="AJ12" i="32" s="1"/>
  <c r="AH12" i="31" s="1"/>
  <c r="AJ12" i="31" s="1"/>
  <c r="AH22" i="33"/>
  <c r="AH20" i="32"/>
  <c r="AJ20" i="32" s="1"/>
  <c r="AH20" i="31" s="1"/>
  <c r="AJ20" i="31" s="1"/>
  <c r="AJ23" i="33"/>
  <c r="AH19" i="32" s="1"/>
  <c r="AJ19" i="32" s="1"/>
  <c r="AH19" i="31" s="1"/>
  <c r="AJ19" i="31" s="1"/>
  <c r="AH21" i="30"/>
  <c r="AJ21" i="30" s="1"/>
  <c r="AH21" i="29" s="1"/>
  <c r="AJ21" i="29" s="1"/>
  <c r="AH21" i="28" s="1"/>
  <c r="AJ21" i="28" s="1"/>
  <c r="AH21" i="26" s="1"/>
  <c r="AJ21" i="26" s="1"/>
  <c r="AH21" i="25" s="1"/>
  <c r="AJ21" i="25" s="1"/>
  <c r="AH21" i="24" s="1"/>
  <c r="AJ21" i="24" s="1"/>
  <c r="AH21" i="23" s="1"/>
  <c r="AJ21" i="23" s="1"/>
  <c r="AH21" i="22" s="1"/>
  <c r="AJ21" i="22" s="1"/>
  <c r="AH21" i="21" s="1"/>
  <c r="AJ21" i="21" s="1"/>
  <c r="AH21" i="20" s="1"/>
  <c r="AJ21" i="20" s="1"/>
  <c r="AH21" i="10" s="1"/>
  <c r="AJ21" i="10" s="1"/>
  <c r="AH21" i="18" s="1"/>
  <c r="AJ21" i="18" s="1"/>
  <c r="AH21" i="7" s="1"/>
  <c r="AJ21" i="7" s="1"/>
  <c r="AH21" i="15" s="1"/>
  <c r="AJ21" i="15" s="1"/>
  <c r="AH21" i="14" s="1"/>
  <c r="AJ21" i="14" s="1"/>
  <c r="AH21" i="13" s="1"/>
  <c r="AJ21" i="13" s="1"/>
  <c r="AH21" i="11" s="1"/>
  <c r="AJ21" i="11" s="1"/>
  <c r="AH21" i="6" s="1"/>
  <c r="AJ21" i="6" s="1"/>
  <c r="AH21" i="2" s="1"/>
  <c r="AJ21" i="2" s="1"/>
  <c r="AH21" i="3" s="1"/>
  <c r="AJ21" i="3" s="1"/>
  <c r="AH21" i="4" s="1"/>
  <c r="AJ21" i="4" s="1"/>
  <c r="AH21" i="5" s="1"/>
  <c r="AJ21" i="5" s="1"/>
  <c r="AH21" i="27" s="1"/>
  <c r="AJ21" i="27" s="1"/>
  <c r="AH21" i="16" s="1"/>
  <c r="AJ21" i="16" s="1"/>
  <c r="AH21" i="34" s="1"/>
  <c r="AJ21" i="34" s="1"/>
  <c r="AH13" i="32"/>
  <c r="AJ13" i="32" s="1"/>
  <c r="AH13" i="31" s="1"/>
  <c r="AJ13" i="31" s="1"/>
  <c r="AJ16" i="33"/>
  <c r="AH17" i="32" s="1"/>
  <c r="AJ17" i="32" s="1"/>
  <c r="AH17" i="31" s="1"/>
  <c r="AJ17" i="31" s="1"/>
  <c r="AJ27" i="33"/>
  <c r="AJ10" i="33"/>
  <c r="AJ15" i="33"/>
  <c r="AH15" i="32" s="1"/>
  <c r="AJ15" i="32" s="1"/>
  <c r="AH15" i="31" s="1"/>
  <c r="AJ15" i="31" s="1"/>
  <c r="AJ26" i="33"/>
  <c r="AH20" i="30" l="1"/>
  <c r="AJ20" i="30" s="1"/>
  <c r="AH20" i="29" s="1"/>
  <c r="AJ20" i="29" s="1"/>
  <c r="AH20" i="28" s="1"/>
  <c r="AJ20" i="28" s="1"/>
  <c r="AH20" i="26" s="1"/>
  <c r="AJ20" i="26" s="1"/>
  <c r="AH20" i="25" s="1"/>
  <c r="AJ20" i="25" s="1"/>
  <c r="AH20" i="24" s="1"/>
  <c r="AJ20" i="24" s="1"/>
  <c r="AH20" i="23" s="1"/>
  <c r="AJ20" i="23" s="1"/>
  <c r="AH20" i="22" s="1"/>
  <c r="AJ20" i="22" s="1"/>
  <c r="AH20" i="21" s="1"/>
  <c r="AJ20" i="21" s="1"/>
  <c r="AH20" i="20" s="1"/>
  <c r="AJ20" i="20" s="1"/>
  <c r="AH20" i="10" s="1"/>
  <c r="AJ20" i="10" s="1"/>
  <c r="AH20" i="18" s="1"/>
  <c r="AJ20" i="18" s="1"/>
  <c r="AH20" i="7" s="1"/>
  <c r="AJ20" i="7" s="1"/>
  <c r="AH20" i="15" s="1"/>
  <c r="AJ20" i="15" s="1"/>
  <c r="AH20" i="14" s="1"/>
  <c r="AJ20" i="14" s="1"/>
  <c r="AH20" i="13" s="1"/>
  <c r="AJ20" i="13" s="1"/>
  <c r="AH20" i="11" s="1"/>
  <c r="AJ20" i="11" s="1"/>
  <c r="AH20" i="6" s="1"/>
  <c r="AJ20" i="6" s="1"/>
  <c r="AH20" i="2" s="1"/>
  <c r="AJ20" i="2" s="1"/>
  <c r="AH20" i="3" s="1"/>
  <c r="AJ20" i="3" s="1"/>
  <c r="AH20" i="4" s="1"/>
  <c r="AJ20" i="4" s="1"/>
  <c r="AH20" i="5" s="1"/>
  <c r="AJ20" i="5" s="1"/>
  <c r="AH20" i="27" s="1"/>
  <c r="AJ20" i="27" s="1"/>
  <c r="AH20" i="16" s="1"/>
  <c r="AJ20" i="16" s="1"/>
  <c r="AH20" i="34" s="1"/>
  <c r="AJ20" i="34" s="1"/>
  <c r="AH23" i="32"/>
  <c r="AJ23" i="32" s="1"/>
  <c r="AH23" i="31" s="1"/>
  <c r="AJ23" i="31" s="1"/>
  <c r="AH19" i="30"/>
  <c r="AJ19" i="30" s="1"/>
  <c r="AH19" i="29" s="1"/>
  <c r="AJ19" i="29" s="1"/>
  <c r="AH19" i="28" s="1"/>
  <c r="AJ19" i="28" s="1"/>
  <c r="AH19" i="26" s="1"/>
  <c r="AJ19" i="26" s="1"/>
  <c r="AH19" i="25" s="1"/>
  <c r="AJ19" i="25" s="1"/>
  <c r="AH19" i="24" s="1"/>
  <c r="AJ19" i="24" s="1"/>
  <c r="AH19" i="23" s="1"/>
  <c r="AJ19" i="23" s="1"/>
  <c r="AH19" i="22" s="1"/>
  <c r="AJ19" i="22" s="1"/>
  <c r="AH19" i="21" s="1"/>
  <c r="AJ19" i="21" s="1"/>
  <c r="AH19" i="20" s="1"/>
  <c r="AJ19" i="20" s="1"/>
  <c r="AH19" i="10" s="1"/>
  <c r="AJ19" i="10" s="1"/>
  <c r="AH19" i="18" s="1"/>
  <c r="AJ19" i="18" s="1"/>
  <c r="AH19" i="7" s="1"/>
  <c r="AJ19" i="7" s="1"/>
  <c r="AH19" i="15" s="1"/>
  <c r="AJ19" i="15" s="1"/>
  <c r="AH19" i="14" s="1"/>
  <c r="AJ19" i="14" s="1"/>
  <c r="AH19" i="13" s="1"/>
  <c r="AJ19" i="13" s="1"/>
  <c r="AH19" i="11" s="1"/>
  <c r="AJ19" i="11" s="1"/>
  <c r="AH19" i="6" s="1"/>
  <c r="AJ19" i="6" s="1"/>
  <c r="AH19" i="2" s="1"/>
  <c r="AJ19" i="2" s="1"/>
  <c r="AH19" i="3" s="1"/>
  <c r="AJ19" i="3" s="1"/>
  <c r="AH19" i="4" s="1"/>
  <c r="AJ19" i="4" s="1"/>
  <c r="AH19" i="5" s="1"/>
  <c r="AJ19" i="5" s="1"/>
  <c r="AH19" i="27" s="1"/>
  <c r="AJ19" i="27" s="1"/>
  <c r="AH19" i="16" s="1"/>
  <c r="AJ19" i="16" s="1"/>
  <c r="AH19" i="34" s="1"/>
  <c r="AJ19" i="34" s="1"/>
  <c r="AH12" i="30"/>
  <c r="AJ12" i="30" s="1"/>
  <c r="AH12" i="29" s="1"/>
  <c r="AJ12" i="29" s="1"/>
  <c r="AH12" i="28" s="1"/>
  <c r="AJ12" i="28" s="1"/>
  <c r="AH12" i="26" s="1"/>
  <c r="AJ12" i="26" s="1"/>
  <c r="AH12" i="25" s="1"/>
  <c r="AJ12" i="25" s="1"/>
  <c r="AH12" i="24" s="1"/>
  <c r="AJ12" i="24" s="1"/>
  <c r="AH12" i="23" s="1"/>
  <c r="AJ12" i="23" s="1"/>
  <c r="AH12" i="22" s="1"/>
  <c r="AJ12" i="22" s="1"/>
  <c r="AH12" i="21" s="1"/>
  <c r="AJ12" i="21" s="1"/>
  <c r="AH12" i="20" s="1"/>
  <c r="AJ12" i="20" s="1"/>
  <c r="AH12" i="10" s="1"/>
  <c r="AJ12" i="10" s="1"/>
  <c r="AH12" i="18" s="1"/>
  <c r="AJ12" i="18" s="1"/>
  <c r="AH12" i="7" s="1"/>
  <c r="AJ12" i="7" s="1"/>
  <c r="AH12" i="15" s="1"/>
  <c r="AJ12" i="15" s="1"/>
  <c r="AH12" i="14" s="1"/>
  <c r="AJ12" i="14" s="1"/>
  <c r="AH12" i="13" s="1"/>
  <c r="AJ12" i="13" s="1"/>
  <c r="AH12" i="11" s="1"/>
  <c r="AJ12" i="11" s="1"/>
  <c r="AH12" i="6" s="1"/>
  <c r="AJ12" i="6" s="1"/>
  <c r="AH12" i="2" s="1"/>
  <c r="AJ12" i="2" s="1"/>
  <c r="AH12" i="3" s="1"/>
  <c r="AJ12" i="3" s="1"/>
  <c r="AH12" i="4" s="1"/>
  <c r="AJ12" i="4" s="1"/>
  <c r="AH12" i="5" s="1"/>
  <c r="AJ12" i="5" s="1"/>
  <c r="AH12" i="27" s="1"/>
  <c r="AJ12" i="27" s="1"/>
  <c r="AH12" i="16" s="1"/>
  <c r="AJ12" i="16" s="1"/>
  <c r="AH12" i="34" s="1"/>
  <c r="AJ12" i="34" s="1"/>
  <c r="AH15" i="30"/>
  <c r="AJ15" i="30" s="1"/>
  <c r="AH15" i="29" s="1"/>
  <c r="AJ15" i="29" s="1"/>
  <c r="AH10" i="32"/>
  <c r="AJ10" i="32" s="1"/>
  <c r="AH10" i="31" s="1"/>
  <c r="AJ10" i="31" s="1"/>
  <c r="AH16" i="32"/>
  <c r="AJ16" i="32" s="1"/>
  <c r="AH16" i="31" s="1"/>
  <c r="AJ16" i="31" s="1"/>
  <c r="AH13" i="30"/>
  <c r="AJ13" i="30" s="1"/>
  <c r="AH13" i="29" s="1"/>
  <c r="AJ13" i="29" s="1"/>
  <c r="AH13" i="28" s="1"/>
  <c r="AJ13" i="28" s="1"/>
  <c r="AH13" i="26" s="1"/>
  <c r="AJ13" i="26" s="1"/>
  <c r="AH13" i="25" s="1"/>
  <c r="AJ13" i="25" s="1"/>
  <c r="AH13" i="24" s="1"/>
  <c r="AJ13" i="24" s="1"/>
  <c r="AH13" i="23" s="1"/>
  <c r="AJ13" i="23" s="1"/>
  <c r="AH13" i="22" s="1"/>
  <c r="AJ13" i="22" s="1"/>
  <c r="AH13" i="21" s="1"/>
  <c r="AJ13" i="21" s="1"/>
  <c r="AH13" i="20" s="1"/>
  <c r="AJ13" i="20" s="1"/>
  <c r="AH13" i="10" s="1"/>
  <c r="AJ13" i="10" s="1"/>
  <c r="AH13" i="18" s="1"/>
  <c r="AJ13" i="18" s="1"/>
  <c r="AH13" i="7" s="1"/>
  <c r="AJ13" i="7" s="1"/>
  <c r="AH13" i="15" s="1"/>
  <c r="AJ13" i="15" s="1"/>
  <c r="AH13" i="14" s="1"/>
  <c r="AJ13" i="14" s="1"/>
  <c r="AH13" i="13" s="1"/>
  <c r="AJ13" i="13" s="1"/>
  <c r="AH13" i="11" s="1"/>
  <c r="AJ13" i="11" s="1"/>
  <c r="AH13" i="6" s="1"/>
  <c r="AJ13" i="6" s="1"/>
  <c r="AH13" i="2" s="1"/>
  <c r="AJ13" i="2" s="1"/>
  <c r="AH13" i="3" s="1"/>
  <c r="AJ13" i="3" s="1"/>
  <c r="AH13" i="4" s="1"/>
  <c r="AJ13" i="4" s="1"/>
  <c r="AH13" i="5" s="1"/>
  <c r="AJ13" i="5" s="1"/>
  <c r="AH13" i="27" s="1"/>
  <c r="AJ13" i="27" s="1"/>
  <c r="AH13" i="16" s="1"/>
  <c r="AJ13" i="16" s="1"/>
  <c r="AH13" i="34" s="1"/>
  <c r="AJ13" i="34" s="1"/>
  <c r="AH27" i="32"/>
  <c r="AJ27" i="32" s="1"/>
  <c r="AH27" i="31" s="1"/>
  <c r="AJ27" i="31" s="1"/>
  <c r="AH26" i="32"/>
  <c r="AJ26" i="32" s="1"/>
  <c r="AH26" i="31" s="1"/>
  <c r="AJ26" i="31" s="1"/>
  <c r="AH17" i="30"/>
  <c r="AJ17" i="30" s="1"/>
  <c r="AH17" i="29" s="1"/>
  <c r="AJ17" i="29" s="1"/>
  <c r="AH17" i="28" s="1"/>
  <c r="AJ17" i="28" s="1"/>
  <c r="AH17" i="26" s="1"/>
  <c r="AJ17" i="26" s="1"/>
  <c r="AH17" i="25" s="1"/>
  <c r="AJ17" i="25" s="1"/>
  <c r="AH17" i="24" s="1"/>
  <c r="AJ17" i="24" s="1"/>
  <c r="AH17" i="23" s="1"/>
  <c r="AJ17" i="23" s="1"/>
  <c r="AH17" i="22" s="1"/>
  <c r="AJ17" i="22" s="1"/>
  <c r="AH17" i="21" s="1"/>
  <c r="AJ17" i="21" s="1"/>
  <c r="AH17" i="20" s="1"/>
  <c r="AJ17" i="20" s="1"/>
  <c r="AH17" i="10" s="1"/>
  <c r="AJ17" i="10" s="1"/>
  <c r="AH17" i="18" s="1"/>
  <c r="AJ17" i="18" s="1"/>
  <c r="AH17" i="7" s="1"/>
  <c r="AJ17" i="7" s="1"/>
  <c r="AH17" i="15" s="1"/>
  <c r="AJ17" i="15" s="1"/>
  <c r="AH17" i="14" s="1"/>
  <c r="AJ17" i="14" s="1"/>
  <c r="AH17" i="13" s="1"/>
  <c r="AJ17" i="13" s="1"/>
  <c r="AH17" i="11" s="1"/>
  <c r="AJ17" i="11" s="1"/>
  <c r="AH17" i="6" s="1"/>
  <c r="AJ17" i="6" s="1"/>
  <c r="AH17" i="2" s="1"/>
  <c r="AJ17" i="2" s="1"/>
  <c r="AH17" i="3" s="1"/>
  <c r="AJ17" i="3" s="1"/>
  <c r="AH17" i="4" s="1"/>
  <c r="AJ17" i="4" s="1"/>
  <c r="AH17" i="5" s="1"/>
  <c r="AJ17" i="5" s="1"/>
  <c r="AH17" i="27" s="1"/>
  <c r="AJ17" i="27" s="1"/>
  <c r="AH17" i="16" s="1"/>
  <c r="AJ17" i="16" s="1"/>
  <c r="AH17" i="34" s="1"/>
  <c r="AJ17" i="34" s="1"/>
  <c r="AH11" i="32"/>
  <c r="AJ11" i="32" s="1"/>
  <c r="AH8" i="32"/>
  <c r="AJ8" i="32" s="1"/>
  <c r="AH15" i="28" l="1"/>
  <c r="AJ15" i="28" s="1"/>
  <c r="AH15" i="26" s="1"/>
  <c r="AJ15" i="26" s="1"/>
  <c r="AH15" i="25" s="1"/>
  <c r="AJ15" i="25" s="1"/>
  <c r="AH15" i="24" s="1"/>
  <c r="AJ15" i="24" s="1"/>
  <c r="AH15" i="23" s="1"/>
  <c r="AJ15" i="23" s="1"/>
  <c r="AH15" i="22" s="1"/>
  <c r="AJ15" i="22" s="1"/>
  <c r="AH15" i="21" s="1"/>
  <c r="AJ15" i="21" s="1"/>
  <c r="AH15" i="20" s="1"/>
  <c r="AJ15" i="20" s="1"/>
  <c r="AH15" i="10" s="1"/>
  <c r="AJ15" i="10" s="1"/>
  <c r="AH15" i="18" s="1"/>
  <c r="AJ15" i="18" s="1"/>
  <c r="AH15" i="7" s="1"/>
  <c r="AJ15" i="7" s="1"/>
  <c r="AH15" i="15" s="1"/>
  <c r="AJ15" i="15" s="1"/>
  <c r="AH15" i="14" s="1"/>
  <c r="AJ15" i="14" s="1"/>
  <c r="AH15" i="13" s="1"/>
  <c r="AJ15" i="13" s="1"/>
  <c r="AH15" i="11" s="1"/>
  <c r="AJ15" i="11" s="1"/>
  <c r="AH15" i="6" s="1"/>
  <c r="AJ15" i="6" s="1"/>
  <c r="AH15" i="2" s="1"/>
  <c r="AJ15" i="2" s="1"/>
  <c r="AH15" i="3" s="1"/>
  <c r="AJ15" i="3" s="1"/>
  <c r="AH15" i="4" s="1"/>
  <c r="AJ15" i="4" s="1"/>
  <c r="AH15" i="5" s="1"/>
  <c r="AJ15" i="5" s="1"/>
  <c r="AH15" i="27" s="1"/>
  <c r="AJ15" i="27" s="1"/>
  <c r="AH15" i="16" s="1"/>
  <c r="AJ15" i="16" s="1"/>
  <c r="AH15" i="34" s="1"/>
  <c r="AJ15" i="34" s="1"/>
  <c r="AH23" i="30"/>
  <c r="AJ23" i="30" s="1"/>
  <c r="AH23" i="29" s="1"/>
  <c r="AJ23" i="29" s="1"/>
  <c r="AH23" i="28" s="1"/>
  <c r="AJ23" i="28" s="1"/>
  <c r="AH23" i="26" s="1"/>
  <c r="AJ23" i="26" s="1"/>
  <c r="AH23" i="25" s="1"/>
  <c r="AJ23" i="25" s="1"/>
  <c r="AH23" i="24" s="1"/>
  <c r="AJ23" i="24" s="1"/>
  <c r="AH23" i="23" s="1"/>
  <c r="AJ23" i="23" s="1"/>
  <c r="AH23" i="22" s="1"/>
  <c r="AJ23" i="22" s="1"/>
  <c r="AH23" i="21" s="1"/>
  <c r="AJ23" i="21" s="1"/>
  <c r="AH23" i="20" s="1"/>
  <c r="AJ23" i="20" s="1"/>
  <c r="AH23" i="10" s="1"/>
  <c r="AJ23" i="10" s="1"/>
  <c r="AH23" i="18" s="1"/>
  <c r="AJ23" i="18" s="1"/>
  <c r="AH23" i="7" s="1"/>
  <c r="AJ23" i="7" s="1"/>
  <c r="AH23" i="15" s="1"/>
  <c r="AJ23" i="15" s="1"/>
  <c r="AH23" i="14" s="1"/>
  <c r="AJ23" i="14" s="1"/>
  <c r="AH23" i="13" s="1"/>
  <c r="AJ23" i="13" s="1"/>
  <c r="AH23" i="11" s="1"/>
  <c r="AJ23" i="11" s="1"/>
  <c r="AH23" i="6" s="1"/>
  <c r="AJ23" i="6" s="1"/>
  <c r="AH23" i="2" s="1"/>
  <c r="AJ23" i="2" s="1"/>
  <c r="AH23" i="3" s="1"/>
  <c r="AJ23" i="3" s="1"/>
  <c r="AH23" i="4" s="1"/>
  <c r="AJ23" i="4" s="1"/>
  <c r="AH23" i="5" s="1"/>
  <c r="AJ23" i="5" s="1"/>
  <c r="AH23" i="27" s="1"/>
  <c r="AJ23" i="27" s="1"/>
  <c r="AH23" i="16" s="1"/>
  <c r="AJ23" i="16" s="1"/>
  <c r="AH23" i="34" s="1"/>
  <c r="AJ23" i="34" s="1"/>
  <c r="AH26" i="30"/>
  <c r="AJ26" i="30" s="1"/>
  <c r="AH26" i="29" s="1"/>
  <c r="AJ26" i="29" s="1"/>
  <c r="AH26" i="28" s="1"/>
  <c r="AJ26" i="28" s="1"/>
  <c r="AH26" i="26" s="1"/>
  <c r="AJ26" i="26" s="1"/>
  <c r="AH26" i="25" s="1"/>
  <c r="AJ26" i="25" s="1"/>
  <c r="AH26" i="24" s="1"/>
  <c r="AJ26" i="24" s="1"/>
  <c r="AH26" i="23" s="1"/>
  <c r="AJ26" i="23" s="1"/>
  <c r="AH26" i="22" s="1"/>
  <c r="AJ26" i="22" s="1"/>
  <c r="AH26" i="21" s="1"/>
  <c r="AJ26" i="21" s="1"/>
  <c r="AH26" i="20" s="1"/>
  <c r="AJ26" i="20" s="1"/>
  <c r="AH26" i="10" s="1"/>
  <c r="AJ26" i="10" s="1"/>
  <c r="AH26" i="18" s="1"/>
  <c r="AJ26" i="18" s="1"/>
  <c r="AH26" i="7" s="1"/>
  <c r="AJ26" i="7" s="1"/>
  <c r="AH26" i="15" s="1"/>
  <c r="AJ26" i="15" s="1"/>
  <c r="AH26" i="14" s="1"/>
  <c r="AJ26" i="14" s="1"/>
  <c r="AH26" i="13" s="1"/>
  <c r="AJ26" i="13" s="1"/>
  <c r="AH26" i="11" s="1"/>
  <c r="AJ26" i="11" s="1"/>
  <c r="AH26" i="6" s="1"/>
  <c r="AJ26" i="6" s="1"/>
  <c r="AH26" i="2" s="1"/>
  <c r="AJ26" i="2" s="1"/>
  <c r="AH26" i="3" s="1"/>
  <c r="AJ26" i="3" s="1"/>
  <c r="AH26" i="4" s="1"/>
  <c r="AJ26" i="4" s="1"/>
  <c r="AH26" i="5" s="1"/>
  <c r="AJ26" i="5" s="1"/>
  <c r="AH26" i="27" s="1"/>
  <c r="AJ26" i="27" s="1"/>
  <c r="AH26" i="16" s="1"/>
  <c r="AJ26" i="16" s="1"/>
  <c r="AH26" i="34" s="1"/>
  <c r="AJ26" i="34" s="1"/>
  <c r="AH16" i="30"/>
  <c r="AJ16" i="30" s="1"/>
  <c r="AH16" i="29" s="1"/>
  <c r="AJ16" i="29" s="1"/>
  <c r="AH16" i="28" s="1"/>
  <c r="AJ16" i="28" s="1"/>
  <c r="AH16" i="26" s="1"/>
  <c r="AJ16" i="26" s="1"/>
  <c r="AH16" i="25" s="1"/>
  <c r="AJ16" i="25" s="1"/>
  <c r="AH16" i="24" s="1"/>
  <c r="AJ16" i="24" s="1"/>
  <c r="AH16" i="23" s="1"/>
  <c r="AJ16" i="23" s="1"/>
  <c r="AH16" i="22" s="1"/>
  <c r="AJ16" i="22" s="1"/>
  <c r="AH16" i="21" s="1"/>
  <c r="AJ16" i="21" s="1"/>
  <c r="AH16" i="20" s="1"/>
  <c r="AJ16" i="20" s="1"/>
  <c r="AH16" i="10" s="1"/>
  <c r="AJ16" i="10" s="1"/>
  <c r="AH16" i="18" s="1"/>
  <c r="AJ16" i="18" s="1"/>
  <c r="AH16" i="7" s="1"/>
  <c r="AJ16" i="7" s="1"/>
  <c r="AH16" i="15" s="1"/>
  <c r="AJ16" i="15" s="1"/>
  <c r="AH16" i="14" s="1"/>
  <c r="AJ16" i="14" s="1"/>
  <c r="AH16" i="13" s="1"/>
  <c r="AJ16" i="13" s="1"/>
  <c r="AH16" i="11" s="1"/>
  <c r="AJ16" i="11" s="1"/>
  <c r="AH16" i="6" s="1"/>
  <c r="AJ16" i="6" s="1"/>
  <c r="AH16" i="2" s="1"/>
  <c r="AJ16" i="2" s="1"/>
  <c r="AH16" i="3" s="1"/>
  <c r="AJ16" i="3" s="1"/>
  <c r="AH16" i="4" s="1"/>
  <c r="AJ16" i="4" s="1"/>
  <c r="AH16" i="5" s="1"/>
  <c r="AJ16" i="5" s="1"/>
  <c r="AH16" i="27" s="1"/>
  <c r="AJ16" i="27" s="1"/>
  <c r="AH16" i="16" s="1"/>
  <c r="AJ16" i="16" s="1"/>
  <c r="AH16" i="34" s="1"/>
  <c r="AJ16" i="34" s="1"/>
  <c r="AH10" i="30"/>
  <c r="AJ10" i="30" s="1"/>
  <c r="AH10" i="29" s="1"/>
  <c r="AJ10" i="29" s="1"/>
  <c r="AH10" i="28" s="1"/>
  <c r="AJ10" i="28" s="1"/>
  <c r="AH10" i="26" s="1"/>
  <c r="AJ10" i="26" s="1"/>
  <c r="AH10" i="25" s="1"/>
  <c r="AJ10" i="25" s="1"/>
  <c r="AH10" i="24" s="1"/>
  <c r="AJ10" i="24" s="1"/>
  <c r="AH10" i="23" s="1"/>
  <c r="AJ10" i="23" s="1"/>
  <c r="AH10" i="22" s="1"/>
  <c r="AJ10" i="22" s="1"/>
  <c r="AH10" i="21" s="1"/>
  <c r="AJ10" i="21" s="1"/>
  <c r="AH10" i="20" s="1"/>
  <c r="AJ10" i="20" s="1"/>
  <c r="AH10" i="10" s="1"/>
  <c r="AJ10" i="10" s="1"/>
  <c r="AH10" i="18" s="1"/>
  <c r="AJ10" i="18" s="1"/>
  <c r="AH10" i="7" s="1"/>
  <c r="AJ10" i="7" s="1"/>
  <c r="AH10" i="15" s="1"/>
  <c r="AJ10" i="15" s="1"/>
  <c r="AH10" i="14" s="1"/>
  <c r="AJ10" i="14" s="1"/>
  <c r="AH10" i="13" s="1"/>
  <c r="AJ10" i="13" s="1"/>
  <c r="AH10" i="11" s="1"/>
  <c r="AJ10" i="11" s="1"/>
  <c r="AH10" i="6" s="1"/>
  <c r="AJ10" i="6" s="1"/>
  <c r="AH10" i="2" s="1"/>
  <c r="AJ10" i="2" s="1"/>
  <c r="AH10" i="3" s="1"/>
  <c r="AJ10" i="3" s="1"/>
  <c r="AH10" i="4" s="1"/>
  <c r="AJ10" i="4" s="1"/>
  <c r="AH10" i="5" s="1"/>
  <c r="AJ10" i="5" s="1"/>
  <c r="AH10" i="27" s="1"/>
  <c r="AJ10" i="27" s="1"/>
  <c r="AH10" i="16" s="1"/>
  <c r="AJ10" i="16" s="1"/>
  <c r="AH10" i="34" s="1"/>
  <c r="AJ10" i="34" s="1"/>
  <c r="AH27" i="30"/>
  <c r="AJ27" i="30" s="1"/>
  <c r="AH27" i="29" s="1"/>
  <c r="AJ27" i="29" s="1"/>
  <c r="AH27" i="28" s="1"/>
  <c r="AJ27" i="28" s="1"/>
  <c r="AH27" i="26" s="1"/>
  <c r="AJ27" i="26" s="1"/>
  <c r="AH27" i="25" s="1"/>
  <c r="AJ27" i="25" s="1"/>
  <c r="AH27" i="24" s="1"/>
  <c r="AJ27" i="24" s="1"/>
  <c r="AH27" i="23" s="1"/>
  <c r="AJ27" i="23" s="1"/>
  <c r="AH27" i="22" s="1"/>
  <c r="AJ27" i="22" s="1"/>
  <c r="AH27" i="21" s="1"/>
  <c r="AJ27" i="21" s="1"/>
  <c r="AH27" i="20" s="1"/>
  <c r="AJ27" i="20" s="1"/>
  <c r="AH27" i="10" s="1"/>
  <c r="AJ27" i="10" s="1"/>
  <c r="AH27" i="18" s="1"/>
  <c r="AJ27" i="18" s="1"/>
  <c r="AH27" i="7" s="1"/>
  <c r="AJ27" i="7" s="1"/>
  <c r="AH27" i="15" s="1"/>
  <c r="AJ27" i="15" s="1"/>
  <c r="AH27" i="14" s="1"/>
  <c r="AJ27" i="14" s="1"/>
  <c r="AH27" i="13" s="1"/>
  <c r="AJ27" i="13" s="1"/>
  <c r="AH27" i="11" s="1"/>
  <c r="AJ27" i="11" s="1"/>
  <c r="AH27" i="6" s="1"/>
  <c r="AJ27" i="6" s="1"/>
  <c r="AH27" i="2" s="1"/>
  <c r="AJ27" i="2" s="1"/>
  <c r="AH27" i="3" s="1"/>
  <c r="AJ27" i="3" s="1"/>
  <c r="AH27" i="4" s="1"/>
  <c r="AJ27" i="4" s="1"/>
  <c r="AH27" i="5" s="1"/>
  <c r="AJ27" i="5" s="1"/>
  <c r="AH27" i="27" s="1"/>
  <c r="AJ27" i="27" s="1"/>
  <c r="AH27" i="16" s="1"/>
  <c r="AJ27" i="16" s="1"/>
  <c r="AH27" i="34" s="1"/>
  <c r="AJ27" i="34" s="1"/>
  <c r="AH11" i="31"/>
  <c r="AJ11" i="31" s="1"/>
  <c r="AH8" i="31"/>
  <c r="AJ8" i="31" s="1"/>
  <c r="AH11" i="30" l="1"/>
  <c r="AJ11" i="30" s="1"/>
  <c r="AH11" i="29" s="1"/>
  <c r="AJ11" i="29" s="1"/>
  <c r="AH11" i="28" s="1"/>
  <c r="AJ11" i="28" s="1"/>
  <c r="AH11" i="26" s="1"/>
  <c r="AJ11" i="26" s="1"/>
  <c r="AH11" i="25" s="1"/>
  <c r="AJ11" i="25" s="1"/>
  <c r="AH11" i="24" s="1"/>
  <c r="AJ11" i="24" s="1"/>
  <c r="AH11" i="23" s="1"/>
  <c r="AJ11" i="23" s="1"/>
  <c r="AH11" i="22" s="1"/>
  <c r="AJ11" i="22" s="1"/>
  <c r="AH11" i="21" s="1"/>
  <c r="AJ11" i="21" s="1"/>
  <c r="AH11" i="20" s="1"/>
  <c r="AJ11" i="20" s="1"/>
  <c r="AH11" i="10" s="1"/>
  <c r="AJ11" i="10" s="1"/>
  <c r="AH11" i="18" s="1"/>
  <c r="AJ11" i="18" s="1"/>
  <c r="AH11" i="7" s="1"/>
  <c r="AJ11" i="7" s="1"/>
  <c r="AH11" i="15" s="1"/>
  <c r="AJ11" i="15" s="1"/>
  <c r="AH11" i="14" s="1"/>
  <c r="AJ11" i="14" s="1"/>
  <c r="AH11" i="13" s="1"/>
  <c r="AJ11" i="13" s="1"/>
  <c r="AH11" i="11" s="1"/>
  <c r="AJ11" i="11" s="1"/>
  <c r="AH11" i="6" s="1"/>
  <c r="AJ11" i="6" s="1"/>
  <c r="AH11" i="2" s="1"/>
  <c r="AJ11" i="2" s="1"/>
  <c r="AH11" i="3" s="1"/>
  <c r="AJ11" i="3" s="1"/>
  <c r="AH11" i="4" s="1"/>
  <c r="AJ11" i="4" s="1"/>
  <c r="AH11" i="5" s="1"/>
  <c r="AJ11" i="5" s="1"/>
  <c r="AH11" i="27" s="1"/>
  <c r="AJ11" i="27" s="1"/>
  <c r="AH11" i="16" s="1"/>
  <c r="AJ11" i="16" s="1"/>
  <c r="AH11" i="34" s="1"/>
  <c r="AJ11" i="34" s="1"/>
  <c r="AH8" i="30"/>
  <c r="AJ8" i="30" s="1"/>
  <c r="AH8" i="29" s="1"/>
  <c r="AJ8" i="29" s="1"/>
  <c r="AH8" i="28" l="1"/>
  <c r="AJ8" i="28" s="1"/>
  <c r="AH8" i="26" s="1"/>
  <c r="AJ8" i="26" s="1"/>
  <c r="AH8" i="25" s="1"/>
  <c r="AJ30" i="19" l="1"/>
  <c r="AH30" i="9" s="1"/>
  <c r="AK17" i="19" l="1"/>
  <c r="AK18" i="19"/>
  <c r="AK13" i="19"/>
  <c r="AK14" i="19"/>
  <c r="AI14" i="9" s="1"/>
  <c r="AK31" i="19"/>
  <c r="AK22" i="19"/>
  <c r="AI22" i="9" s="1"/>
  <c r="AK15" i="19"/>
  <c r="AK8" i="19"/>
  <c r="AJ30" i="9"/>
  <c r="AH30" i="8" s="1"/>
  <c r="AJ30" i="8" s="1"/>
  <c r="AH30" i="33" s="1"/>
  <c r="AJ30" i="33" s="1"/>
  <c r="AK23" i="19"/>
  <c r="AI23" i="9" s="1"/>
  <c r="AK27" i="19"/>
  <c r="AI27" i="9" s="1"/>
  <c r="AK11" i="19"/>
  <c r="AI11" i="9" s="1"/>
  <c r="AK19" i="19"/>
  <c r="AI19" i="9" s="1"/>
  <c r="AK26" i="19"/>
  <c r="AI26" i="9" s="1"/>
  <c r="AK21" i="19"/>
  <c r="AI21" i="9" s="1"/>
  <c r="AK30" i="19"/>
  <c r="AI30" i="9" s="1"/>
  <c r="AK10" i="19"/>
  <c r="AI10" i="9" s="1"/>
  <c r="AK25" i="19"/>
  <c r="AI25" i="9" s="1"/>
  <c r="AK24" i="19"/>
  <c r="AI24" i="9" s="1"/>
  <c r="AK16" i="19"/>
  <c r="AI16" i="9" s="1"/>
  <c r="AK28" i="19"/>
  <c r="AI28" i="9" s="1"/>
  <c r="AK9" i="19"/>
  <c r="AI9" i="9" s="1"/>
  <c r="AK29" i="19"/>
  <c r="AI29" i="9" s="1"/>
  <c r="AK12" i="19"/>
  <c r="AI12" i="9" s="1"/>
  <c r="AK20" i="19"/>
  <c r="AI20" i="9" s="1"/>
  <c r="A13" i="19" l="1"/>
  <c r="AI13" i="9"/>
  <c r="A15" i="19"/>
  <c r="AI15" i="9"/>
  <c r="A18" i="19"/>
  <c r="AI18" i="9"/>
  <c r="A17" i="19"/>
  <c r="AI17" i="9"/>
  <c r="AJ28" i="8"/>
  <c r="AK10" i="9"/>
  <c r="AJ29" i="8"/>
  <c r="A31" i="19"/>
  <c r="A14" i="19"/>
  <c r="AK22" i="9"/>
  <c r="AK14" i="9"/>
  <c r="AI14" i="8" s="1"/>
  <c r="AK9" i="9"/>
  <c r="AI9" i="8" s="1"/>
  <c r="AK26" i="9"/>
  <c r="AK25" i="9"/>
  <c r="AI25" i="8" s="1"/>
  <c r="AK30" i="9"/>
  <c r="AK8" i="9"/>
  <c r="A8" i="9" s="1"/>
  <c r="AK21" i="9"/>
  <c r="AK29" i="9"/>
  <c r="AI29" i="8" s="1"/>
  <c r="AK13" i="9"/>
  <c r="AI13" i="8" s="1"/>
  <c r="AK28" i="9"/>
  <c r="AK17" i="9"/>
  <c r="AJ18" i="33"/>
  <c r="AH18" i="32" s="1"/>
  <c r="AJ18" i="32" s="1"/>
  <c r="AH18" i="31" s="1"/>
  <c r="AJ18" i="31" s="1"/>
  <c r="AI8" i="9"/>
  <c r="A8" i="19"/>
  <c r="AK23" i="9"/>
  <c r="AI23" i="8" s="1"/>
  <c r="AK20" i="9"/>
  <c r="AI20" i="8" s="1"/>
  <c r="A22" i="19"/>
  <c r="AK24" i="9"/>
  <c r="AK27" i="9"/>
  <c r="AI27" i="8" s="1"/>
  <c r="AK19" i="9"/>
  <c r="AK18" i="9"/>
  <c r="AK16" i="9"/>
  <c r="AI16" i="8" s="1"/>
  <c r="AK12" i="9"/>
  <c r="AI12" i="8" s="1"/>
  <c r="AK15" i="9"/>
  <c r="AK11" i="9"/>
  <c r="AI11" i="8" s="1"/>
  <c r="A24" i="19"/>
  <c r="A26" i="19"/>
  <c r="A19" i="19"/>
  <c r="A11" i="19"/>
  <c r="A25" i="19"/>
  <c r="A10" i="19"/>
  <c r="A27" i="19"/>
  <c r="A30" i="19"/>
  <c r="A29" i="19"/>
  <c r="A28" i="19"/>
  <c r="A20" i="19"/>
  <c r="A12" i="19"/>
  <c r="A9" i="19"/>
  <c r="A23" i="19"/>
  <c r="A16" i="19"/>
  <c r="A21" i="19"/>
  <c r="A22" i="9" l="1"/>
  <c r="AI22" i="8"/>
  <c r="A28" i="9"/>
  <c r="AI28" i="8"/>
  <c r="A21" i="9"/>
  <c r="AI21" i="8"/>
  <c r="A18" i="9"/>
  <c r="AI18" i="8"/>
  <c r="A30" i="9"/>
  <c r="AI30" i="8"/>
  <c r="A10" i="9"/>
  <c r="AI10" i="8"/>
  <c r="A24" i="9"/>
  <c r="AI24" i="8"/>
  <c r="A15" i="9"/>
  <c r="AI15" i="8"/>
  <c r="A19" i="9"/>
  <c r="AI19" i="8"/>
  <c r="A17" i="9"/>
  <c r="AI17" i="8"/>
  <c r="A26" i="9"/>
  <c r="AI26" i="8"/>
  <c r="AK10" i="8"/>
  <c r="AI10" i="33" s="1"/>
  <c r="AH29" i="33"/>
  <c r="AJ29" i="33" s="1"/>
  <c r="AJ22" i="33"/>
  <c r="AH22" i="32" s="1"/>
  <c r="AJ22" i="32" s="1"/>
  <c r="AH22" i="31" s="1"/>
  <c r="AJ22" i="31" s="1"/>
  <c r="AH22" i="30" s="1"/>
  <c r="AJ22" i="30" s="1"/>
  <c r="AH22" i="29" s="1"/>
  <c r="AJ22" i="29" s="1"/>
  <c r="AH22" i="28" s="1"/>
  <c r="AJ22" i="28" s="1"/>
  <c r="AH22" i="26" s="1"/>
  <c r="AJ22" i="26" s="1"/>
  <c r="AH22" i="25" s="1"/>
  <c r="AJ22" i="25" s="1"/>
  <c r="AH22" i="24" s="1"/>
  <c r="AJ22" i="24" s="1"/>
  <c r="AH22" i="23" s="1"/>
  <c r="AJ22" i="23" s="1"/>
  <c r="AH22" i="22" s="1"/>
  <c r="AJ22" i="22" s="1"/>
  <c r="AH22" i="21" s="1"/>
  <c r="AJ22" i="21" s="1"/>
  <c r="AH22" i="20" s="1"/>
  <c r="AJ22" i="20" s="1"/>
  <c r="AH22" i="10" s="1"/>
  <c r="AJ22" i="10" s="1"/>
  <c r="AH22" i="18" s="1"/>
  <c r="AJ22" i="18" s="1"/>
  <c r="AH22" i="7" s="1"/>
  <c r="AJ22" i="7" s="1"/>
  <c r="AH22" i="15" s="1"/>
  <c r="AJ22" i="15" s="1"/>
  <c r="AH22" i="14" s="1"/>
  <c r="AJ22" i="14" s="1"/>
  <c r="AH22" i="13" s="1"/>
  <c r="AJ22" i="13" s="1"/>
  <c r="AH22" i="11" s="1"/>
  <c r="AJ22" i="11" s="1"/>
  <c r="AH22" i="6" s="1"/>
  <c r="AJ22" i="6" s="1"/>
  <c r="AH22" i="2" s="1"/>
  <c r="AJ22" i="2" s="1"/>
  <c r="AH22" i="3" s="1"/>
  <c r="AJ22" i="3" s="1"/>
  <c r="AH22" i="4" s="1"/>
  <c r="AJ22" i="4" s="1"/>
  <c r="AH22" i="5" s="1"/>
  <c r="AJ22" i="5" s="1"/>
  <c r="AH22" i="27" s="1"/>
  <c r="AJ22" i="27" s="1"/>
  <c r="AH22" i="16" s="1"/>
  <c r="AJ22" i="16" s="1"/>
  <c r="AH22" i="34" s="1"/>
  <c r="AJ22" i="34" s="1"/>
  <c r="AH28" i="33"/>
  <c r="AJ28" i="33" s="1"/>
  <c r="AK21" i="8"/>
  <c r="AK25" i="8"/>
  <c r="AK18" i="8"/>
  <c r="AI18" i="33" s="1"/>
  <c r="AK28" i="8"/>
  <c r="AK12" i="8"/>
  <c r="AK20" i="8"/>
  <c r="AI20" i="33" s="1"/>
  <c r="AK22" i="8"/>
  <c r="AK9" i="8"/>
  <c r="AI9" i="33" s="1"/>
  <c r="AK29" i="8"/>
  <c r="AK30" i="8"/>
  <c r="AI30" i="33" s="1"/>
  <c r="AK24" i="8"/>
  <c r="AK11" i="8"/>
  <c r="AK13" i="8"/>
  <c r="AK19" i="8"/>
  <c r="AK23" i="8"/>
  <c r="AI23" i="33" s="1"/>
  <c r="AK15" i="8"/>
  <c r="AI15" i="33" s="1"/>
  <c r="AK26" i="8"/>
  <c r="AK14" i="8"/>
  <c r="AH18" i="30"/>
  <c r="AJ18" i="30" s="1"/>
  <c r="AH18" i="29" s="1"/>
  <c r="AJ18" i="29" s="1"/>
  <c r="AH18" i="28" s="1"/>
  <c r="AJ18" i="28" s="1"/>
  <c r="AH18" i="26" s="1"/>
  <c r="AJ18" i="26" s="1"/>
  <c r="AH18" i="25" s="1"/>
  <c r="AJ18" i="25" s="1"/>
  <c r="AH18" i="24" s="1"/>
  <c r="AJ18" i="24" s="1"/>
  <c r="AH18" i="23" s="1"/>
  <c r="AJ18" i="23" s="1"/>
  <c r="AH18" i="22" s="1"/>
  <c r="AJ18" i="22" s="1"/>
  <c r="AH18" i="21" s="1"/>
  <c r="AJ18" i="21" s="1"/>
  <c r="AH18" i="20" s="1"/>
  <c r="AJ18" i="20" s="1"/>
  <c r="AH18" i="10" s="1"/>
  <c r="AJ18" i="10" s="1"/>
  <c r="AH18" i="18" s="1"/>
  <c r="AJ18" i="18" s="1"/>
  <c r="AH18" i="7" s="1"/>
  <c r="AJ18" i="7" s="1"/>
  <c r="AH18" i="15" s="1"/>
  <c r="AJ18" i="15" s="1"/>
  <c r="AH18" i="14" s="1"/>
  <c r="AJ18" i="14" s="1"/>
  <c r="AH18" i="13" s="1"/>
  <c r="AJ18" i="13" s="1"/>
  <c r="AH18" i="11" s="1"/>
  <c r="AJ18" i="11" s="1"/>
  <c r="AH18" i="6" s="1"/>
  <c r="AJ18" i="6" s="1"/>
  <c r="AH18" i="2" s="1"/>
  <c r="AJ18" i="2" s="1"/>
  <c r="AH18" i="3" s="1"/>
  <c r="AJ18" i="3" s="1"/>
  <c r="AH18" i="4" s="1"/>
  <c r="AJ18" i="4" s="1"/>
  <c r="AH18" i="5" s="1"/>
  <c r="AJ18" i="5" s="1"/>
  <c r="AH18" i="27" s="1"/>
  <c r="AJ18" i="27" s="1"/>
  <c r="AH18" i="16" s="1"/>
  <c r="AJ18" i="16" s="1"/>
  <c r="AH18" i="34" s="1"/>
  <c r="AJ18" i="34" s="1"/>
  <c r="AJ25" i="33"/>
  <c r="AJ14" i="33"/>
  <c r="AK8" i="8"/>
  <c r="AK27" i="8"/>
  <c r="AI27" i="33" s="1"/>
  <c r="AK17" i="8"/>
  <c r="AK16" i="8"/>
  <c r="AI16" i="33" s="1"/>
  <c r="A14" i="9"/>
  <c r="A9" i="9"/>
  <c r="A13" i="9"/>
  <c r="A29" i="9"/>
  <c r="A25" i="9"/>
  <c r="AI8" i="8"/>
  <c r="A27" i="9"/>
  <c r="A11" i="9"/>
  <c r="A23" i="9"/>
  <c r="A16" i="9"/>
  <c r="A12" i="9"/>
  <c r="A20" i="9"/>
  <c r="A10" i="8" l="1"/>
  <c r="AH24" i="32"/>
  <c r="AJ24" i="32" s="1"/>
  <c r="AH24" i="31" s="1"/>
  <c r="AJ24" i="31" s="1"/>
  <c r="AH24" i="30" s="1"/>
  <c r="AJ24" i="30" s="1"/>
  <c r="AH24" i="29" s="1"/>
  <c r="AJ24" i="29" s="1"/>
  <c r="AH24" i="28" s="1"/>
  <c r="AJ24" i="28" s="1"/>
  <c r="AH24" i="26" s="1"/>
  <c r="AJ24" i="26" s="1"/>
  <c r="AH24" i="25" s="1"/>
  <c r="AJ24" i="25" s="1"/>
  <c r="AH24" i="24" s="1"/>
  <c r="AJ24" i="24" s="1"/>
  <c r="AH24" i="23" s="1"/>
  <c r="AJ24" i="23" s="1"/>
  <c r="AH24" i="22" s="1"/>
  <c r="AJ24" i="22" s="1"/>
  <c r="AH24" i="21" s="1"/>
  <c r="AJ24" i="21" s="1"/>
  <c r="AH24" i="20" s="1"/>
  <c r="AJ24" i="20" s="1"/>
  <c r="AH24" i="10" s="1"/>
  <c r="AJ24" i="10" s="1"/>
  <c r="AH24" i="18" s="1"/>
  <c r="AJ24" i="18" s="1"/>
  <c r="AH24" i="7" s="1"/>
  <c r="AJ24" i="7" s="1"/>
  <c r="AH24" i="15" s="1"/>
  <c r="AJ24" i="15" s="1"/>
  <c r="AH24" i="14" s="1"/>
  <c r="AJ24" i="14" s="1"/>
  <c r="AH24" i="13" s="1"/>
  <c r="AJ24" i="13" s="1"/>
  <c r="AH24" i="11" s="1"/>
  <c r="AJ24" i="11" s="1"/>
  <c r="AH24" i="6" s="1"/>
  <c r="AJ24" i="6" s="1"/>
  <c r="AH24" i="2" s="1"/>
  <c r="AJ24" i="2" s="1"/>
  <c r="AH24" i="3" s="1"/>
  <c r="AJ24" i="3" s="1"/>
  <c r="AH24" i="4" s="1"/>
  <c r="AJ24" i="4" s="1"/>
  <c r="AH24" i="5" s="1"/>
  <c r="AJ24" i="5" s="1"/>
  <c r="AH24" i="27" s="1"/>
  <c r="AJ24" i="27" s="1"/>
  <c r="AH24" i="16" s="1"/>
  <c r="AJ24" i="16" s="1"/>
  <c r="AH24" i="34" s="1"/>
  <c r="AJ24" i="34" s="1"/>
  <c r="AH28" i="32"/>
  <c r="AJ28" i="32" s="1"/>
  <c r="AH28" i="31" s="1"/>
  <c r="AJ28" i="31" s="1"/>
  <c r="AH28" i="30" s="1"/>
  <c r="AJ28" i="30" s="1"/>
  <c r="AH28" i="29" s="1"/>
  <c r="AJ28" i="29" s="1"/>
  <c r="A22" i="8"/>
  <c r="AI22" i="33"/>
  <c r="A19" i="8"/>
  <c r="AI19" i="33"/>
  <c r="A13" i="8"/>
  <c r="AI13" i="33"/>
  <c r="A12" i="8"/>
  <c r="AI12" i="33"/>
  <c r="A11" i="8"/>
  <c r="AI11" i="33"/>
  <c r="A28" i="8"/>
  <c r="AI28" i="33"/>
  <c r="A24" i="8"/>
  <c r="AI24" i="33"/>
  <c r="A14" i="8"/>
  <c r="AI14" i="33"/>
  <c r="A26" i="8"/>
  <c r="AI26" i="33"/>
  <c r="A25" i="8"/>
  <c r="AI25" i="33"/>
  <c r="A17" i="8"/>
  <c r="AI17" i="33"/>
  <c r="A8" i="8"/>
  <c r="AI8" i="33"/>
  <c r="A29" i="8"/>
  <c r="AI29" i="33"/>
  <c r="A21" i="8"/>
  <c r="AI21" i="33"/>
  <c r="AK9" i="33"/>
  <c r="A9" i="33" s="1"/>
  <c r="A18" i="8"/>
  <c r="A23" i="8"/>
  <c r="A9" i="8"/>
  <c r="A15" i="8"/>
  <c r="A30" i="8"/>
  <c r="A20" i="8"/>
  <c r="AK21" i="33"/>
  <c r="AI21" i="32" s="1"/>
  <c r="AK24" i="33"/>
  <c r="AI24" i="32" s="1"/>
  <c r="AK29" i="33"/>
  <c r="A29" i="33" s="1"/>
  <c r="AK15" i="33"/>
  <c r="A15" i="33" s="1"/>
  <c r="AK26" i="33"/>
  <c r="AI26" i="32" s="1"/>
  <c r="AK11" i="33"/>
  <c r="A11" i="33" s="1"/>
  <c r="AK16" i="33"/>
  <c r="A16" i="33" s="1"/>
  <c r="AK25" i="33"/>
  <c r="AI25" i="32" s="1"/>
  <c r="AK12" i="33"/>
  <c r="A12" i="33" s="1"/>
  <c r="AK10" i="33"/>
  <c r="AI10" i="32" s="1"/>
  <c r="AK8" i="33"/>
  <c r="A8" i="33" s="1"/>
  <c r="AK19" i="33"/>
  <c r="A19" i="33" s="1"/>
  <c r="AK27" i="33"/>
  <c r="AI27" i="32" s="1"/>
  <c r="AK23" i="33"/>
  <c r="AI23" i="32" s="1"/>
  <c r="AK28" i="33"/>
  <c r="AI28" i="32" s="1"/>
  <c r="AK18" i="33"/>
  <c r="AI18" i="32" s="1"/>
  <c r="AK20" i="33"/>
  <c r="AI20" i="32" s="1"/>
  <c r="AK22" i="33"/>
  <c r="A22" i="33" s="1"/>
  <c r="AK13" i="33"/>
  <c r="A13" i="33" s="1"/>
  <c r="AK17" i="33"/>
  <c r="A17" i="33" s="1"/>
  <c r="AK14" i="33"/>
  <c r="A14" i="33" s="1"/>
  <c r="AK30" i="33"/>
  <c r="AI30" i="32" s="1"/>
  <c r="A27" i="8"/>
  <c r="AH29" i="32"/>
  <c r="AJ29" i="32" s="1"/>
  <c r="AH29" i="31" s="1"/>
  <c r="AJ29" i="31" s="1"/>
  <c r="AH14" i="32"/>
  <c r="AJ14" i="32" s="1"/>
  <c r="AH14" i="31" s="1"/>
  <c r="AJ14" i="31" s="1"/>
  <c r="AH30" i="32"/>
  <c r="AJ30" i="32" s="1"/>
  <c r="AH30" i="31" s="1"/>
  <c r="AJ30" i="31" s="1"/>
  <c r="AH25" i="32"/>
  <c r="AJ25" i="32" s="1"/>
  <c r="AH25" i="31" s="1"/>
  <c r="AJ25" i="31" s="1"/>
  <c r="A16" i="8"/>
  <c r="AH28" i="28" l="1"/>
  <c r="AJ28" i="28" s="1"/>
  <c r="AH28" i="26" s="1"/>
  <c r="AJ28" i="26" s="1"/>
  <c r="AH28" i="25" s="1"/>
  <c r="AJ28" i="25" s="1"/>
  <c r="AH28" i="24" s="1"/>
  <c r="AJ28" i="24" s="1"/>
  <c r="AH28" i="23" s="1"/>
  <c r="AJ28" i="23" s="1"/>
  <c r="AH28" i="22" s="1"/>
  <c r="AJ28" i="22" s="1"/>
  <c r="AH28" i="21" s="1"/>
  <c r="AJ28" i="21" s="1"/>
  <c r="AH28" i="20" s="1"/>
  <c r="AJ28" i="20" s="1"/>
  <c r="AH28" i="10" s="1"/>
  <c r="AJ28" i="10" s="1"/>
  <c r="AH28" i="18" s="1"/>
  <c r="AJ28" i="18" s="1"/>
  <c r="AH28" i="7" s="1"/>
  <c r="AJ28" i="7" s="1"/>
  <c r="AH28" i="15" s="1"/>
  <c r="AJ28" i="15" s="1"/>
  <c r="AH28" i="14" s="1"/>
  <c r="AJ28" i="14" s="1"/>
  <c r="AH28" i="13" s="1"/>
  <c r="AJ28" i="13" s="1"/>
  <c r="AH28" i="11" s="1"/>
  <c r="AJ28" i="11" s="1"/>
  <c r="AH28" i="6" s="1"/>
  <c r="AJ28" i="6" s="1"/>
  <c r="AH28" i="2" s="1"/>
  <c r="AJ28" i="2" s="1"/>
  <c r="AH28" i="3" s="1"/>
  <c r="AJ28" i="3" s="1"/>
  <c r="AH28" i="4" s="1"/>
  <c r="AJ28" i="4" s="1"/>
  <c r="AH28" i="5" s="1"/>
  <c r="AJ28" i="5" s="1"/>
  <c r="AH28" i="27" s="1"/>
  <c r="AJ28" i="27" s="1"/>
  <c r="AH28" i="16" s="1"/>
  <c r="AJ28" i="16" s="1"/>
  <c r="AH28" i="34" s="1"/>
  <c r="AJ28" i="34" s="1"/>
  <c r="AI9" i="32"/>
  <c r="AI29" i="32"/>
  <c r="A21" i="33"/>
  <c r="AI19" i="32"/>
  <c r="AI15" i="32"/>
  <c r="AI8" i="32"/>
  <c r="AK29" i="32"/>
  <c r="AI29" i="31" s="1"/>
  <c r="A20" i="33"/>
  <c r="AI22" i="32"/>
  <c r="A26" i="33"/>
  <c r="A10" i="33"/>
  <c r="AI13" i="32"/>
  <c r="AK17" i="32"/>
  <c r="AI17" i="31" s="1"/>
  <c r="AK22" i="32"/>
  <c r="AI22" i="31" s="1"/>
  <c r="AK21" i="32"/>
  <c r="A21" i="32" s="1"/>
  <c r="AK25" i="32"/>
  <c r="AI25" i="31" s="1"/>
  <c r="AK14" i="32"/>
  <c r="AI14" i="31" s="1"/>
  <c r="AK8" i="32"/>
  <c r="AI8" i="31" s="1"/>
  <c r="AK30" i="32"/>
  <c r="A30" i="32" s="1"/>
  <c r="AK19" i="32"/>
  <c r="AI19" i="31" s="1"/>
  <c r="AK27" i="32"/>
  <c r="AI27" i="31" s="1"/>
  <c r="AK26" i="32"/>
  <c r="AI26" i="31" s="1"/>
  <c r="AK24" i="32"/>
  <c r="AI24" i="31" s="1"/>
  <c r="AK28" i="32"/>
  <c r="A28" i="32" s="1"/>
  <c r="AK16" i="32"/>
  <c r="A16" i="32" s="1"/>
  <c r="AK9" i="32"/>
  <c r="A9" i="32" s="1"/>
  <c r="AK11" i="32"/>
  <c r="AI11" i="31" s="1"/>
  <c r="AK20" i="32"/>
  <c r="AI20" i="31" s="1"/>
  <c r="AK12" i="32"/>
  <c r="AI12" i="31" s="1"/>
  <c r="AK10" i="32"/>
  <c r="AI10" i="31" s="1"/>
  <c r="AK18" i="32"/>
  <c r="AI18" i="31" s="1"/>
  <c r="AK13" i="32"/>
  <c r="AI13" i="31" s="1"/>
  <c r="AK15" i="32"/>
  <c r="AI15" i="31" s="1"/>
  <c r="A25" i="33"/>
  <c r="A23" i="33"/>
  <c r="AI16" i="32"/>
  <c r="AH29" i="30"/>
  <c r="AJ29" i="30" s="1"/>
  <c r="AH29" i="29" s="1"/>
  <c r="AJ29" i="29" s="1"/>
  <c r="AH29" i="28" s="1"/>
  <c r="AJ29" i="28" s="1"/>
  <c r="AH29" i="26" s="1"/>
  <c r="AJ29" i="26" s="1"/>
  <c r="AH29" i="25" s="1"/>
  <c r="AJ29" i="25" s="1"/>
  <c r="AH29" i="24" s="1"/>
  <c r="AJ29" i="24" s="1"/>
  <c r="AH29" i="23" s="1"/>
  <c r="AJ29" i="23" s="1"/>
  <c r="AH29" i="22" s="1"/>
  <c r="AJ29" i="22" s="1"/>
  <c r="AH29" i="21" s="1"/>
  <c r="AJ29" i="21" s="1"/>
  <c r="AH29" i="20" s="1"/>
  <c r="AJ29" i="20" s="1"/>
  <c r="AH29" i="10" s="1"/>
  <c r="AJ29" i="10" s="1"/>
  <c r="AH29" i="18" s="1"/>
  <c r="AJ29" i="18" s="1"/>
  <c r="AH29" i="7" s="1"/>
  <c r="AJ29" i="7" s="1"/>
  <c r="AH29" i="15" s="1"/>
  <c r="AJ29" i="15" s="1"/>
  <c r="AH29" i="14" s="1"/>
  <c r="AJ29" i="14" s="1"/>
  <c r="AH29" i="13" s="1"/>
  <c r="AJ29" i="13" s="1"/>
  <c r="AH29" i="11" s="1"/>
  <c r="AJ29" i="11" s="1"/>
  <c r="AH29" i="6" s="1"/>
  <c r="AJ29" i="6" s="1"/>
  <c r="AH29" i="2" s="1"/>
  <c r="AJ29" i="2" s="1"/>
  <c r="AH29" i="3" s="1"/>
  <c r="AJ29" i="3" s="1"/>
  <c r="AH29" i="4" s="1"/>
  <c r="AJ29" i="4" s="1"/>
  <c r="AH29" i="5" s="1"/>
  <c r="AJ29" i="5" s="1"/>
  <c r="AH29" i="27" s="1"/>
  <c r="AJ29" i="27" s="1"/>
  <c r="AH29" i="16" s="1"/>
  <c r="AJ29" i="16" s="1"/>
  <c r="AH29" i="34" s="1"/>
  <c r="AJ29" i="34" s="1"/>
  <c r="A18" i="33"/>
  <c r="A24" i="33"/>
  <c r="AI17" i="32"/>
  <c r="A27" i="33"/>
  <c r="A30" i="33"/>
  <c r="AI11" i="32"/>
  <c r="A28" i="33"/>
  <c r="AI12" i="32"/>
  <c r="AI14" i="32"/>
  <c r="AK23" i="32"/>
  <c r="AI23" i="31" s="1"/>
  <c r="AH25" i="30"/>
  <c r="AJ25" i="30" s="1"/>
  <c r="AH25" i="29" s="1"/>
  <c r="AJ25" i="29" s="1"/>
  <c r="AH25" i="28" s="1"/>
  <c r="AJ25" i="28" s="1"/>
  <c r="AH25" i="26" s="1"/>
  <c r="AJ25" i="26" s="1"/>
  <c r="AH25" i="25" s="1"/>
  <c r="AJ25" i="25" s="1"/>
  <c r="AH25" i="24" s="1"/>
  <c r="AJ25" i="24" s="1"/>
  <c r="AH25" i="23" s="1"/>
  <c r="AJ25" i="23" s="1"/>
  <c r="AH25" i="22" s="1"/>
  <c r="AJ25" i="22" s="1"/>
  <c r="AH25" i="21" s="1"/>
  <c r="AJ25" i="21" s="1"/>
  <c r="AH25" i="20" s="1"/>
  <c r="AJ25" i="20" s="1"/>
  <c r="AH25" i="10" s="1"/>
  <c r="AJ25" i="10" s="1"/>
  <c r="AH25" i="18" s="1"/>
  <c r="AJ25" i="18" s="1"/>
  <c r="AH25" i="7" s="1"/>
  <c r="AJ25" i="7" s="1"/>
  <c r="AH25" i="15" s="1"/>
  <c r="AJ25" i="15" s="1"/>
  <c r="AH25" i="14" s="1"/>
  <c r="AJ25" i="14" s="1"/>
  <c r="AH25" i="13" s="1"/>
  <c r="AJ25" i="13" s="1"/>
  <c r="AH25" i="11" s="1"/>
  <c r="AJ25" i="11" s="1"/>
  <c r="AH25" i="6" s="1"/>
  <c r="AJ25" i="6" s="1"/>
  <c r="AH25" i="2" s="1"/>
  <c r="AJ25" i="2" s="1"/>
  <c r="AH25" i="3" s="1"/>
  <c r="AJ25" i="3" s="1"/>
  <c r="AH25" i="4" s="1"/>
  <c r="AJ25" i="4" s="1"/>
  <c r="AH25" i="5" s="1"/>
  <c r="AJ25" i="5" s="1"/>
  <c r="AH25" i="27" s="1"/>
  <c r="AJ25" i="27" s="1"/>
  <c r="AH25" i="16" s="1"/>
  <c r="AJ25" i="16" s="1"/>
  <c r="AH25" i="34" s="1"/>
  <c r="AJ25" i="34" s="1"/>
  <c r="AH30" i="30"/>
  <c r="AJ30" i="30" s="1"/>
  <c r="AH30" i="29" s="1"/>
  <c r="AJ30" i="29" s="1"/>
  <c r="AH30" i="28" s="1"/>
  <c r="AJ30" i="28" s="1"/>
  <c r="AH30" i="26" s="1"/>
  <c r="AJ30" i="26" s="1"/>
  <c r="AH30" i="25" s="1"/>
  <c r="AJ30" i="25" s="1"/>
  <c r="AH30" i="24" s="1"/>
  <c r="AJ30" i="24" s="1"/>
  <c r="AH30" i="23" s="1"/>
  <c r="AJ30" i="23" s="1"/>
  <c r="AH30" i="22" s="1"/>
  <c r="AJ30" i="22" s="1"/>
  <c r="AH30" i="21" s="1"/>
  <c r="AJ30" i="21" s="1"/>
  <c r="AH30" i="20" s="1"/>
  <c r="AJ30" i="20" s="1"/>
  <c r="AH30" i="10" s="1"/>
  <c r="AJ30" i="10" s="1"/>
  <c r="AH30" i="18" s="1"/>
  <c r="AJ30" i="18" s="1"/>
  <c r="AH30" i="7" s="1"/>
  <c r="AJ30" i="7" s="1"/>
  <c r="AH30" i="15" s="1"/>
  <c r="AJ30" i="15" s="1"/>
  <c r="AH30" i="14" s="1"/>
  <c r="AJ30" i="14" s="1"/>
  <c r="AH30" i="13" s="1"/>
  <c r="AJ30" i="13" s="1"/>
  <c r="AH30" i="11" s="1"/>
  <c r="AJ30" i="11" s="1"/>
  <c r="AH30" i="6" s="1"/>
  <c r="AJ30" i="6" s="1"/>
  <c r="AH30" i="2" s="1"/>
  <c r="AJ30" i="2" s="1"/>
  <c r="AH30" i="3" s="1"/>
  <c r="AJ30" i="3" s="1"/>
  <c r="AH30" i="4" s="1"/>
  <c r="AJ30" i="4" s="1"/>
  <c r="AH30" i="5" s="1"/>
  <c r="AJ30" i="5" s="1"/>
  <c r="AH30" i="27" s="1"/>
  <c r="AJ30" i="27" s="1"/>
  <c r="AH30" i="16" s="1"/>
  <c r="AJ30" i="16" s="1"/>
  <c r="AH30" i="34" s="1"/>
  <c r="AJ30" i="34" s="1"/>
  <c r="AH14" i="30"/>
  <c r="AJ14" i="30" s="1"/>
  <c r="AH14" i="29" s="1"/>
  <c r="AJ14" i="29" s="1"/>
  <c r="AH14" i="28" s="1"/>
  <c r="AJ14" i="28" s="1"/>
  <c r="AH14" i="26" s="1"/>
  <c r="AJ14" i="26" s="1"/>
  <c r="AH14" i="25" s="1"/>
  <c r="AJ14" i="25" s="1"/>
  <c r="AH14" i="24" s="1"/>
  <c r="AJ14" i="24" s="1"/>
  <c r="AH14" i="23" s="1"/>
  <c r="AJ14" i="23" s="1"/>
  <c r="AH14" i="22" s="1"/>
  <c r="AJ14" i="22" s="1"/>
  <c r="AH14" i="21" s="1"/>
  <c r="AJ14" i="21" s="1"/>
  <c r="AH14" i="20" s="1"/>
  <c r="AJ14" i="20" s="1"/>
  <c r="AH14" i="10" s="1"/>
  <c r="AJ14" i="10" s="1"/>
  <c r="AH14" i="18" s="1"/>
  <c r="AJ14" i="18" s="1"/>
  <c r="AH14" i="7" s="1"/>
  <c r="AJ14" i="7" s="1"/>
  <c r="AH14" i="15" s="1"/>
  <c r="AJ14" i="15" s="1"/>
  <c r="AH14" i="14" s="1"/>
  <c r="AJ14" i="14" s="1"/>
  <c r="AH14" i="13" s="1"/>
  <c r="AJ14" i="13" s="1"/>
  <c r="AH14" i="11" s="1"/>
  <c r="AJ14" i="11" s="1"/>
  <c r="AH14" i="6" s="1"/>
  <c r="AJ14" i="6" s="1"/>
  <c r="AH14" i="2" s="1"/>
  <c r="AJ14" i="2" s="1"/>
  <c r="AH14" i="3" s="1"/>
  <c r="AJ14" i="3" s="1"/>
  <c r="AH14" i="4" s="1"/>
  <c r="AJ14" i="4" s="1"/>
  <c r="AH14" i="5" s="1"/>
  <c r="AJ14" i="5" s="1"/>
  <c r="AH14" i="27" s="1"/>
  <c r="AJ14" i="27" s="1"/>
  <c r="AH14" i="16" s="1"/>
  <c r="AJ14" i="16" s="1"/>
  <c r="AH14" i="34" s="1"/>
  <c r="AJ14" i="34" s="1"/>
  <c r="AK19" i="31"/>
  <c r="AK8" i="31"/>
  <c r="AK9" i="31"/>
  <c r="AK27" i="31"/>
  <c r="AK13" i="31"/>
  <c r="AK14" i="31"/>
  <c r="AK17" i="31"/>
  <c r="AK15" i="31"/>
  <c r="AK22" i="31"/>
  <c r="AK25" i="31"/>
  <c r="AK12" i="31"/>
  <c r="AK21" i="31"/>
  <c r="AK11" i="31"/>
  <c r="AK30" i="31"/>
  <c r="AK10" i="31"/>
  <c r="AK20" i="31"/>
  <c r="AK16" i="31"/>
  <c r="AK18" i="31"/>
  <c r="AK28" i="31"/>
  <c r="AK24" i="31"/>
  <c r="AK26" i="31"/>
  <c r="AK29" i="31"/>
  <c r="AH31" i="28"/>
  <c r="AJ31" i="28" s="1"/>
  <c r="AH31" i="26" s="1"/>
  <c r="AJ31" i="26" s="1"/>
  <c r="AH31" i="25" s="1"/>
  <c r="AJ31" i="25" s="1"/>
  <c r="AH31" i="24" s="1"/>
  <c r="AJ31" i="24" s="1"/>
  <c r="AH31" i="23" s="1"/>
  <c r="AJ31" i="23" s="1"/>
  <c r="AH31" i="22" s="1"/>
  <c r="AJ31" i="22" s="1"/>
  <c r="AH31" i="21" s="1"/>
  <c r="AJ31" i="21" s="1"/>
  <c r="AH31" i="20" s="1"/>
  <c r="AJ31" i="20" s="1"/>
  <c r="AH31" i="10" s="1"/>
  <c r="AJ31" i="10" s="1"/>
  <c r="AH31" i="18" s="1"/>
  <c r="AJ31" i="18" s="1"/>
  <c r="AH31" i="7" s="1"/>
  <c r="AJ31" i="7" s="1"/>
  <c r="AH31" i="15" s="1"/>
  <c r="AJ31" i="15" s="1"/>
  <c r="AH31" i="14" s="1"/>
  <c r="AJ31" i="14" s="1"/>
  <c r="AH31" i="13" s="1"/>
  <c r="AJ31" i="13" s="1"/>
  <c r="AH31" i="11" s="1"/>
  <c r="AJ31" i="11" s="1"/>
  <c r="AH31" i="6" s="1"/>
  <c r="AJ31" i="6" s="1"/>
  <c r="AH31" i="2" s="1"/>
  <c r="AJ31" i="2" s="1"/>
  <c r="AK23" i="31"/>
  <c r="AK31" i="29" l="1"/>
  <c r="A31" i="29" s="1"/>
  <c r="AH31" i="3"/>
  <c r="AJ31" i="3" s="1"/>
  <c r="AH31" i="4" s="1"/>
  <c r="AJ31" i="4" s="1"/>
  <c r="AH31" i="5" s="1"/>
  <c r="AJ31" i="5" s="1"/>
  <c r="AH31" i="27" s="1"/>
  <c r="AJ31" i="27" s="1"/>
  <c r="AH31" i="16" s="1"/>
  <c r="AJ31" i="16" s="1"/>
  <c r="AH31" i="34" s="1"/>
  <c r="AJ31" i="34" s="1"/>
  <c r="AI9" i="31"/>
  <c r="A8" i="32"/>
  <c r="A29" i="32"/>
  <c r="AI30" i="31"/>
  <c r="AI28" i="31"/>
  <c r="A19" i="32"/>
  <c r="A20" i="32"/>
  <c r="A22" i="32"/>
  <c r="A17" i="32"/>
  <c r="AI21" i="31"/>
  <c r="A25" i="32"/>
  <c r="A13" i="32"/>
  <c r="A15" i="32"/>
  <c r="AI16" i="31"/>
  <c r="A14" i="32"/>
  <c r="A11" i="32"/>
  <c r="A26" i="32"/>
  <c r="A12" i="32"/>
  <c r="A27" i="32"/>
  <c r="A10" i="32"/>
  <c r="A24" i="32"/>
  <c r="A18" i="32"/>
  <c r="A23" i="32"/>
  <c r="AI30" i="30"/>
  <c r="A30" i="31"/>
  <c r="A22" i="31"/>
  <c r="AI22" i="30"/>
  <c r="AI14" i="30"/>
  <c r="A14" i="31"/>
  <c r="AI8" i="30"/>
  <c r="A8" i="31"/>
  <c r="A16" i="31"/>
  <c r="AI16" i="30"/>
  <c r="A11" i="31"/>
  <c r="AI11" i="30"/>
  <c r="A13" i="31"/>
  <c r="AI13" i="30"/>
  <c r="A19" i="31"/>
  <c r="AI19" i="30"/>
  <c r="A21" i="31"/>
  <c r="AI21" i="30"/>
  <c r="A15" i="31"/>
  <c r="AI15" i="30"/>
  <c r="A27" i="31"/>
  <c r="AI27" i="30"/>
  <c r="A20" i="31"/>
  <c r="AI20" i="30"/>
  <c r="A12" i="31"/>
  <c r="AI12" i="30"/>
  <c r="AI9" i="30"/>
  <c r="A9" i="31"/>
  <c r="A10" i="31"/>
  <c r="AI10" i="30"/>
  <c r="A25" i="31"/>
  <c r="AI25" i="30"/>
  <c r="A17" i="31"/>
  <c r="AI17" i="30"/>
  <c r="A28" i="31"/>
  <c r="AI28" i="30"/>
  <c r="AK16" i="30"/>
  <c r="AK12" i="30"/>
  <c r="AK22" i="30"/>
  <c r="AK24" i="30"/>
  <c r="AK20" i="30"/>
  <c r="AK30" i="30"/>
  <c r="AK10" i="30"/>
  <c r="AK28" i="30"/>
  <c r="A28" i="30" s="1"/>
  <c r="AK9" i="30"/>
  <c r="AK18" i="30"/>
  <c r="AK13" i="30"/>
  <c r="AK15" i="30"/>
  <c r="AK26" i="30"/>
  <c r="AK21" i="30"/>
  <c r="AK17" i="30"/>
  <c r="AK11" i="30"/>
  <c r="AK29" i="30"/>
  <c r="AK23" i="30"/>
  <c r="AK19" i="30"/>
  <c r="AK8" i="30"/>
  <c r="AK27" i="30"/>
  <c r="AK14" i="30"/>
  <c r="AK25" i="30"/>
  <c r="A18" i="31"/>
  <c r="AI18" i="30"/>
  <c r="AK28" i="29"/>
  <c r="AK13" i="29"/>
  <c r="AK11" i="29"/>
  <c r="AK21" i="29"/>
  <c r="AK16" i="29"/>
  <c r="AK9" i="29"/>
  <c r="AK14" i="29"/>
  <c r="AK10" i="29"/>
  <c r="AK29" i="29"/>
  <c r="AK24" i="29"/>
  <c r="AK17" i="29"/>
  <c r="AK18" i="29"/>
  <c r="AK19" i="29"/>
  <c r="AK26" i="29"/>
  <c r="AK22" i="29"/>
  <c r="AK12" i="29"/>
  <c r="AK30" i="29"/>
  <c r="AK25" i="29"/>
  <c r="AK23" i="29"/>
  <c r="AK20" i="29"/>
  <c r="AK15" i="29"/>
  <c r="AK8" i="29"/>
  <c r="AK27" i="29"/>
  <c r="A24" i="31"/>
  <c r="AI24" i="30"/>
  <c r="A29" i="31"/>
  <c r="AI29" i="30"/>
  <c r="AK30" i="28"/>
  <c r="AK31" i="28"/>
  <c r="AK19" i="28"/>
  <c r="AK15" i="28"/>
  <c r="AK10" i="28"/>
  <c r="AK8" i="28"/>
  <c r="AK23" i="28"/>
  <c r="AK18" i="28"/>
  <c r="AK21" i="28"/>
  <c r="AK12" i="28"/>
  <c r="AK16" i="28"/>
  <c r="AK26" i="28"/>
  <c r="AK20" i="28"/>
  <c r="AK24" i="28"/>
  <c r="AK27" i="28"/>
  <c r="AK28" i="28"/>
  <c r="AK9" i="28"/>
  <c r="AK29" i="28"/>
  <c r="AK14" i="28"/>
  <c r="AK17" i="28"/>
  <c r="AK11" i="28"/>
  <c r="AK22" i="28"/>
  <c r="AK25" i="28"/>
  <c r="AK13" i="28"/>
  <c r="A23" i="31"/>
  <c r="AI23" i="30"/>
  <c r="A26" i="31"/>
  <c r="AI26" i="30"/>
  <c r="AK9" i="26"/>
  <c r="AK27" i="26"/>
  <c r="AK21" i="26"/>
  <c r="AK17" i="26"/>
  <c r="AK31" i="26"/>
  <c r="AK23" i="26"/>
  <c r="AK25" i="26"/>
  <c r="AK12" i="26"/>
  <c r="AK29" i="26"/>
  <c r="AK14" i="26"/>
  <c r="AK10" i="26"/>
  <c r="AK20" i="26"/>
  <c r="AK22" i="26"/>
  <c r="AK18" i="26"/>
  <c r="AK28" i="26"/>
  <c r="AK30" i="26"/>
  <c r="AK26" i="26"/>
  <c r="AK8" i="26"/>
  <c r="AK16" i="26"/>
  <c r="AK11" i="26"/>
  <c r="AK13" i="26"/>
  <c r="AK24" i="26"/>
  <c r="AK19" i="26"/>
  <c r="AK15" i="26"/>
  <c r="AJ8" i="25"/>
  <c r="AK25" i="25" s="1"/>
  <c r="A27" i="30" l="1"/>
  <c r="AI27" i="29"/>
  <c r="A21" i="30"/>
  <c r="AI21" i="29"/>
  <c r="A30" i="30"/>
  <c r="AI30" i="29"/>
  <c r="A8" i="30"/>
  <c r="AI8" i="29"/>
  <c r="A26" i="30"/>
  <c r="AI26" i="29"/>
  <c r="A20" i="30"/>
  <c r="AI20" i="29"/>
  <c r="A15" i="30"/>
  <c r="AI15" i="29"/>
  <c r="A24" i="30"/>
  <c r="AI24" i="29"/>
  <c r="A14" i="30"/>
  <c r="AI14" i="29"/>
  <c r="A19" i="30"/>
  <c r="AI19" i="29"/>
  <c r="A13" i="30"/>
  <c r="AI13" i="29"/>
  <c r="A22" i="30"/>
  <c r="AI22" i="29"/>
  <c r="A23" i="30"/>
  <c r="AI23" i="29"/>
  <c r="A18" i="30"/>
  <c r="AI18" i="29"/>
  <c r="A12" i="30"/>
  <c r="AI12" i="29"/>
  <c r="A17" i="30"/>
  <c r="AI17" i="29"/>
  <c r="A29" i="30"/>
  <c r="AI29" i="29"/>
  <c r="A9" i="30"/>
  <c r="AI9" i="29"/>
  <c r="A16" i="30"/>
  <c r="AI16" i="29"/>
  <c r="A10" i="30"/>
  <c r="AI10" i="29"/>
  <c r="A25" i="30"/>
  <c r="AI25" i="29"/>
  <c r="A11" i="30"/>
  <c r="AI11" i="29"/>
  <c r="AI28" i="29"/>
  <c r="A22" i="28"/>
  <c r="AI22" i="26"/>
  <c r="A24" i="28"/>
  <c r="AI24" i="26"/>
  <c r="A8" i="28"/>
  <c r="AI8" i="26"/>
  <c r="A23" i="29"/>
  <c r="AI23" i="28"/>
  <c r="A17" i="29"/>
  <c r="AI17" i="28"/>
  <c r="A11" i="29"/>
  <c r="AI11" i="28"/>
  <c r="A30" i="26"/>
  <c r="AI30" i="25"/>
  <c r="A19" i="26"/>
  <c r="AI19" i="25"/>
  <c r="A28" i="26"/>
  <c r="AI28" i="25"/>
  <c r="A25" i="26"/>
  <c r="AI25" i="25"/>
  <c r="A11" i="28"/>
  <c r="AI11" i="26"/>
  <c r="A20" i="28"/>
  <c r="AI20" i="26"/>
  <c r="A10" i="28"/>
  <c r="AI10" i="26"/>
  <c r="A25" i="29"/>
  <c r="AI25" i="28"/>
  <c r="A24" i="29"/>
  <c r="AI24" i="28"/>
  <c r="AI31" i="28"/>
  <c r="A15" i="26"/>
  <c r="AI15" i="25"/>
  <c r="A24" i="26"/>
  <c r="AI24" i="25"/>
  <c r="A18" i="26"/>
  <c r="AI18" i="25"/>
  <c r="A23" i="26"/>
  <c r="AI23" i="25"/>
  <c r="A17" i="28"/>
  <c r="AI17" i="26"/>
  <c r="A26" i="28"/>
  <c r="AI26" i="26"/>
  <c r="A15" i="28"/>
  <c r="AI15" i="26"/>
  <c r="A30" i="29"/>
  <c r="AI30" i="28"/>
  <c r="A29" i="29"/>
  <c r="AI29" i="28"/>
  <c r="A13" i="29"/>
  <c r="AI13" i="28"/>
  <c r="A12" i="26"/>
  <c r="AI12" i="25"/>
  <c r="A13" i="26"/>
  <c r="AI13" i="25"/>
  <c r="A22" i="26"/>
  <c r="AI22" i="25"/>
  <c r="A31" i="26"/>
  <c r="AI31" i="25"/>
  <c r="A14" i="28"/>
  <c r="AI14" i="26"/>
  <c r="A16" i="28"/>
  <c r="AI16" i="26"/>
  <c r="A19" i="28"/>
  <c r="AI19" i="26"/>
  <c r="A12" i="29"/>
  <c r="AI12" i="28"/>
  <c r="A10" i="29"/>
  <c r="AI10" i="28"/>
  <c r="A28" i="29"/>
  <c r="AI28" i="28"/>
  <c r="A17" i="26"/>
  <c r="AI17" i="25"/>
  <c r="A29" i="28"/>
  <c r="AI29" i="26"/>
  <c r="A12" i="28"/>
  <c r="AI12" i="26"/>
  <c r="A31" i="28"/>
  <c r="AI31" i="26"/>
  <c r="A27" i="29"/>
  <c r="AI27" i="28"/>
  <c r="A22" i="29"/>
  <c r="AI22" i="28"/>
  <c r="A14" i="29"/>
  <c r="AI14" i="28"/>
  <c r="A16" i="26"/>
  <c r="AI16" i="25"/>
  <c r="A10" i="26"/>
  <c r="AI10" i="25"/>
  <c r="A21" i="26"/>
  <c r="AI21" i="25"/>
  <c r="A9" i="28"/>
  <c r="AI9" i="26"/>
  <c r="A21" i="28"/>
  <c r="AI21" i="26"/>
  <c r="A30" i="28"/>
  <c r="AI30" i="26"/>
  <c r="A8" i="29"/>
  <c r="AI8" i="28"/>
  <c r="A26" i="29"/>
  <c r="AI26" i="28"/>
  <c r="A9" i="29"/>
  <c r="AI9" i="28"/>
  <c r="A11" i="26"/>
  <c r="AI11" i="25"/>
  <c r="A25" i="25"/>
  <c r="AI25" i="24"/>
  <c r="A14" i="26"/>
  <c r="AI14" i="25"/>
  <c r="A13" i="28"/>
  <c r="AI13" i="26"/>
  <c r="A28" i="28"/>
  <c r="AI28" i="26"/>
  <c r="A18" i="28"/>
  <c r="AI18" i="26"/>
  <c r="A15" i="29"/>
  <c r="AI15" i="28"/>
  <c r="A19" i="29"/>
  <c r="AI19" i="28"/>
  <c r="A16" i="29"/>
  <c r="AI16" i="28"/>
  <c r="A20" i="26"/>
  <c r="AI20" i="25"/>
  <c r="A8" i="26"/>
  <c r="AI8" i="25"/>
  <c r="A27" i="26"/>
  <c r="AI27" i="25"/>
  <c r="AK14" i="25"/>
  <c r="AH8" i="24"/>
  <c r="AJ8" i="24" s="1"/>
  <c r="A26" i="26"/>
  <c r="AI26" i="25"/>
  <c r="A29" i="26"/>
  <c r="AI29" i="25"/>
  <c r="A9" i="26"/>
  <c r="AI9" i="25"/>
  <c r="A25" i="28"/>
  <c r="AI25" i="26"/>
  <c r="A27" i="28"/>
  <c r="AI27" i="26"/>
  <c r="A23" i="28"/>
  <c r="AI23" i="26"/>
  <c r="A20" i="29"/>
  <c r="AI20" i="28"/>
  <c r="A18" i="29"/>
  <c r="AI18" i="28"/>
  <c r="A21" i="29"/>
  <c r="AI21" i="28"/>
  <c r="AK19" i="25"/>
  <c r="AK11" i="25"/>
  <c r="AK18" i="25"/>
  <c r="AK29" i="25"/>
  <c r="AK27" i="25"/>
  <c r="AK16" i="25"/>
  <c r="AK10" i="25"/>
  <c r="AK13" i="25"/>
  <c r="AK20" i="25"/>
  <c r="AK15" i="25"/>
  <c r="AK12" i="25"/>
  <c r="AK30" i="25"/>
  <c r="AK22" i="25"/>
  <c r="AK17" i="25"/>
  <c r="AK28" i="25"/>
  <c r="AK21" i="25"/>
  <c r="AK26" i="25"/>
  <c r="AK24" i="25"/>
  <c r="AK31" i="25"/>
  <c r="AK8" i="25"/>
  <c r="AK9" i="25"/>
  <c r="AK23" i="25"/>
  <c r="A29" i="25" l="1"/>
  <c r="AI29" i="24"/>
  <c r="A12" i="25"/>
  <c r="AI12" i="24"/>
  <c r="A18" i="25"/>
  <c r="AI18" i="24"/>
  <c r="A15" i="25"/>
  <c r="AI15" i="24"/>
  <c r="A11" i="25"/>
  <c r="AI11" i="24"/>
  <c r="A20" i="25"/>
  <c r="AI20" i="24"/>
  <c r="A19" i="25"/>
  <c r="AI19" i="24"/>
  <c r="A8" i="25"/>
  <c r="AI8" i="24"/>
  <c r="A26" i="25"/>
  <c r="AI26" i="24"/>
  <c r="A13" i="25"/>
  <c r="AI13" i="24"/>
  <c r="A30" i="25"/>
  <c r="AI30" i="24"/>
  <c r="A21" i="25"/>
  <c r="AI21" i="24"/>
  <c r="A28" i="25"/>
  <c r="AI28" i="24"/>
  <c r="A10" i="25"/>
  <c r="AI10" i="24"/>
  <c r="A31" i="25"/>
  <c r="AI31" i="24"/>
  <c r="A23" i="25"/>
  <c r="AI23" i="24"/>
  <c r="A16" i="25"/>
  <c r="AI16" i="24"/>
  <c r="AH8" i="23"/>
  <c r="AJ8" i="23" s="1"/>
  <c r="AK10" i="24"/>
  <c r="AK19" i="24"/>
  <c r="AK23" i="24"/>
  <c r="AK12" i="24"/>
  <c r="AK18" i="24"/>
  <c r="AK29" i="24"/>
  <c r="AK9" i="24"/>
  <c r="AK27" i="24"/>
  <c r="AK24" i="24"/>
  <c r="AK30" i="24"/>
  <c r="AK13" i="24"/>
  <c r="AK31" i="24"/>
  <c r="AK14" i="24"/>
  <c r="AK20" i="24"/>
  <c r="AK11" i="24"/>
  <c r="AK25" i="24"/>
  <c r="AK15" i="24"/>
  <c r="AK21" i="24"/>
  <c r="AK17" i="24"/>
  <c r="AK26" i="24"/>
  <c r="AK8" i="24"/>
  <c r="AK16" i="24"/>
  <c r="AK22" i="24"/>
  <c r="AK28" i="24"/>
  <c r="A24" i="25"/>
  <c r="AI24" i="24"/>
  <c r="A17" i="25"/>
  <c r="AI17" i="24"/>
  <c r="A9" i="25"/>
  <c r="AI9" i="24"/>
  <c r="A22" i="25"/>
  <c r="AI22" i="24"/>
  <c r="A27" i="25"/>
  <c r="AI27" i="24"/>
  <c r="A14" i="25"/>
  <c r="AI14" i="24"/>
  <c r="A26" i="24" l="1"/>
  <c r="AI26" i="23"/>
  <c r="A31" i="24"/>
  <c r="AI31" i="23"/>
  <c r="A12" i="24"/>
  <c r="AI12" i="23"/>
  <c r="A23" i="24"/>
  <c r="AI23" i="23"/>
  <c r="A18" i="24"/>
  <c r="AI18" i="23"/>
  <c r="A13" i="24"/>
  <c r="AI13" i="23"/>
  <c r="A19" i="24"/>
  <c r="AI19" i="23"/>
  <c r="A30" i="24"/>
  <c r="AI30" i="23"/>
  <c r="A15" i="24"/>
  <c r="AI15" i="23"/>
  <c r="A24" i="24"/>
  <c r="AI24" i="23"/>
  <c r="A10" i="24"/>
  <c r="AI10" i="23"/>
  <c r="A14" i="24"/>
  <c r="AI14" i="23"/>
  <c r="A17" i="24"/>
  <c r="AI17" i="23"/>
  <c r="A28" i="24"/>
  <c r="AI28" i="23"/>
  <c r="A25" i="24"/>
  <c r="AI25" i="23"/>
  <c r="A27" i="24"/>
  <c r="AI27" i="23"/>
  <c r="AH8" i="22"/>
  <c r="AJ8" i="22" s="1"/>
  <c r="AH8" i="21" s="1"/>
  <c r="AJ8" i="21" s="1"/>
  <c r="AK12" i="23"/>
  <c r="AK8" i="23"/>
  <c r="AK31" i="23"/>
  <c r="AK16" i="23"/>
  <c r="AK14" i="23"/>
  <c r="AK19" i="23"/>
  <c r="AK26" i="23"/>
  <c r="AK17" i="23"/>
  <c r="AK15" i="23"/>
  <c r="AK20" i="23"/>
  <c r="AK13" i="23"/>
  <c r="AK10" i="23"/>
  <c r="AK24" i="23"/>
  <c r="AK22" i="23"/>
  <c r="AK21" i="23"/>
  <c r="AK11" i="23"/>
  <c r="AK25" i="23"/>
  <c r="AK23" i="23"/>
  <c r="AK28" i="23"/>
  <c r="AK29" i="23"/>
  <c r="AK18" i="23"/>
  <c r="AK9" i="23"/>
  <c r="AK30" i="23"/>
  <c r="AK27" i="23"/>
  <c r="A9" i="24"/>
  <c r="AI9" i="23"/>
  <c r="A8" i="24"/>
  <c r="AI8" i="23"/>
  <c r="A21" i="24"/>
  <c r="AI21" i="23"/>
  <c r="A22" i="24"/>
  <c r="AI22" i="23"/>
  <c r="A11" i="24"/>
  <c r="AI11" i="23"/>
  <c r="A16" i="24"/>
  <c r="AI16" i="23"/>
  <c r="A20" i="24"/>
  <c r="AI20" i="23"/>
  <c r="A29" i="24"/>
  <c r="AI29" i="23"/>
  <c r="AH8" i="20" l="1"/>
  <c r="AJ8" i="20" s="1"/>
  <c r="AK16" i="21"/>
  <c r="AK23" i="21"/>
  <c r="AK29" i="21"/>
  <c r="AK12" i="21"/>
  <c r="AK8" i="21"/>
  <c r="AK24" i="21"/>
  <c r="AK22" i="21"/>
  <c r="AK13" i="21"/>
  <c r="AK19" i="21"/>
  <c r="AK25" i="21"/>
  <c r="AK20" i="21"/>
  <c r="AK26" i="21"/>
  <c r="AK9" i="21"/>
  <c r="AK30" i="21"/>
  <c r="AK21" i="21"/>
  <c r="AK10" i="21"/>
  <c r="AK27" i="21"/>
  <c r="AK17" i="21"/>
  <c r="AK14" i="21"/>
  <c r="AK28" i="21"/>
  <c r="AK11" i="21"/>
  <c r="AK15" i="21"/>
  <c r="AK18" i="21"/>
  <c r="AK31" i="21"/>
  <c r="A19" i="23"/>
  <c r="AI19" i="22"/>
  <c r="A21" i="23"/>
  <c r="AI21" i="22"/>
  <c r="A14" i="23"/>
  <c r="AI14" i="22"/>
  <c r="A26" i="23"/>
  <c r="AI26" i="22"/>
  <c r="A16" i="23"/>
  <c r="AI16" i="22"/>
  <c r="A22" i="23"/>
  <c r="AI22" i="22"/>
  <c r="A29" i="23"/>
  <c r="AI29" i="22"/>
  <c r="A28" i="23"/>
  <c r="AI28" i="22"/>
  <c r="A13" i="23"/>
  <c r="AI13" i="22"/>
  <c r="A31" i="23"/>
  <c r="AI31" i="22"/>
  <c r="A9" i="23"/>
  <c r="AI9" i="22"/>
  <c r="A10" i="23"/>
  <c r="AI10" i="22"/>
  <c r="A23" i="23"/>
  <c r="AI23" i="22"/>
  <c r="A20" i="23"/>
  <c r="AI20" i="22"/>
  <c r="A8" i="23"/>
  <c r="AI8" i="22"/>
  <c r="A18" i="23"/>
  <c r="AI18" i="22"/>
  <c r="A15" i="23"/>
  <c r="AI15" i="22"/>
  <c r="A12" i="23"/>
  <c r="AI12" i="22"/>
  <c r="A30" i="23"/>
  <c r="AI30" i="22"/>
  <c r="A24" i="23"/>
  <c r="AI24" i="22"/>
  <c r="A25" i="23"/>
  <c r="AI25" i="22"/>
  <c r="A27" i="23"/>
  <c r="AI27" i="22"/>
  <c r="A11" i="23"/>
  <c r="AI11" i="22"/>
  <c r="A17" i="23"/>
  <c r="AI17" i="22"/>
  <c r="AK30" i="22"/>
  <c r="AK21" i="22"/>
  <c r="AK12" i="22"/>
  <c r="AK10" i="22"/>
  <c r="AK26" i="22"/>
  <c r="AK9" i="22"/>
  <c r="AK29" i="22"/>
  <c r="AK14" i="22"/>
  <c r="AK13" i="22"/>
  <c r="AK27" i="22"/>
  <c r="AK23" i="22"/>
  <c r="AK16" i="22"/>
  <c r="AK20" i="22"/>
  <c r="AK11" i="22"/>
  <c r="AK17" i="22"/>
  <c r="AK19" i="22"/>
  <c r="AK22" i="22"/>
  <c r="AK15" i="22"/>
  <c r="AK31" i="22"/>
  <c r="AK25" i="22"/>
  <c r="AK18" i="22"/>
  <c r="AK24" i="22"/>
  <c r="AK8" i="22"/>
  <c r="AK28" i="22"/>
  <c r="A18" i="21" l="1"/>
  <c r="AI18" i="20"/>
  <c r="A21" i="21"/>
  <c r="AI21" i="20"/>
  <c r="A22" i="21"/>
  <c r="AI22" i="20"/>
  <c r="A15" i="21"/>
  <c r="AI15" i="20"/>
  <c r="A30" i="21"/>
  <c r="AI30" i="20"/>
  <c r="A24" i="21"/>
  <c r="AI24" i="20"/>
  <c r="A11" i="21"/>
  <c r="AI11" i="20"/>
  <c r="A9" i="21"/>
  <c r="AI9" i="20"/>
  <c r="A8" i="21"/>
  <c r="AI8" i="20"/>
  <c r="A28" i="21"/>
  <c r="AI28" i="20"/>
  <c r="A26" i="21"/>
  <c r="AI26" i="20"/>
  <c r="A12" i="21"/>
  <c r="AI12" i="20"/>
  <c r="A14" i="21"/>
  <c r="AI14" i="20"/>
  <c r="A20" i="21"/>
  <c r="AI20" i="20"/>
  <c r="A29" i="21"/>
  <c r="AI29" i="20"/>
  <c r="A17" i="21"/>
  <c r="AI17" i="20"/>
  <c r="A25" i="21"/>
  <c r="AI25" i="20"/>
  <c r="A23" i="21"/>
  <c r="AI23" i="20"/>
  <c r="A27" i="21"/>
  <c r="AI27" i="20"/>
  <c r="A19" i="21"/>
  <c r="AI19" i="20"/>
  <c r="A16" i="21"/>
  <c r="AI16" i="20"/>
  <c r="A31" i="21"/>
  <c r="AI31" i="20"/>
  <c r="A10" i="21"/>
  <c r="AI10" i="20"/>
  <c r="A13" i="21"/>
  <c r="AI13" i="20"/>
  <c r="AH8" i="10"/>
  <c r="AJ8" i="10" s="1"/>
  <c r="AK8" i="20"/>
  <c r="AK18" i="20"/>
  <c r="AK20" i="20"/>
  <c r="AK21" i="20"/>
  <c r="AK14" i="20"/>
  <c r="AK15" i="20"/>
  <c r="AK19" i="20"/>
  <c r="AK16" i="20"/>
  <c r="AK26" i="20"/>
  <c r="AK17" i="20"/>
  <c r="AK25" i="20"/>
  <c r="AK22" i="20"/>
  <c r="AK28" i="20"/>
  <c r="AK10" i="20"/>
  <c r="AK27" i="20"/>
  <c r="AK23" i="20"/>
  <c r="AK29" i="20"/>
  <c r="AK12" i="20"/>
  <c r="AK13" i="20"/>
  <c r="AK24" i="20"/>
  <c r="AK30" i="20"/>
  <c r="AK31" i="20"/>
  <c r="AK9" i="20"/>
  <c r="AK11" i="20"/>
  <c r="A14" i="22"/>
  <c r="AI14" i="21"/>
  <c r="A29" i="22"/>
  <c r="AI29" i="21"/>
  <c r="A8" i="22"/>
  <c r="AI8" i="21"/>
  <c r="A9" i="22"/>
  <c r="AI9" i="21"/>
  <c r="A19" i="22"/>
  <c r="AI19" i="21"/>
  <c r="A20" i="22"/>
  <c r="AI20" i="21"/>
  <c r="A26" i="22"/>
  <c r="AI26" i="21"/>
  <c r="A11" i="22"/>
  <c r="AI11" i="21"/>
  <c r="A16" i="22"/>
  <c r="AI16" i="21"/>
  <c r="A10" i="22"/>
  <c r="AI10" i="21"/>
  <c r="A17" i="22"/>
  <c r="AI17" i="21"/>
  <c r="A25" i="22"/>
  <c r="AI25" i="21"/>
  <c r="A31" i="22"/>
  <c r="AI31" i="21"/>
  <c r="A23" i="22"/>
  <c r="AI23" i="21"/>
  <c r="A12" i="22"/>
  <c r="AI12" i="21"/>
  <c r="A24" i="22"/>
  <c r="AI24" i="21"/>
  <c r="A15" i="22"/>
  <c r="AI15" i="21"/>
  <c r="A27" i="22"/>
  <c r="AI27" i="21"/>
  <c r="A21" i="22"/>
  <c r="AI21" i="21"/>
  <c r="A28" i="22"/>
  <c r="AI28" i="21"/>
  <c r="A18" i="22"/>
  <c r="AI18" i="21"/>
  <c r="A22" i="22"/>
  <c r="AI22" i="21"/>
  <c r="A13" i="22"/>
  <c r="AI13" i="21"/>
  <c r="A30" i="22"/>
  <c r="AI30" i="21"/>
  <c r="A9" i="20" l="1"/>
  <c r="AI9" i="10"/>
  <c r="A27" i="20"/>
  <c r="AI27" i="10"/>
  <c r="A19" i="20"/>
  <c r="AI19" i="10"/>
  <c r="A31" i="20"/>
  <c r="AI31" i="10"/>
  <c r="A10" i="20"/>
  <c r="AI10" i="10"/>
  <c r="A15" i="20"/>
  <c r="AI15" i="10"/>
  <c r="A30" i="20"/>
  <c r="AI30" i="10"/>
  <c r="A28" i="20"/>
  <c r="AI28" i="10"/>
  <c r="A14" i="20"/>
  <c r="AI14" i="10"/>
  <c r="A24" i="20"/>
  <c r="AI24" i="10"/>
  <c r="A22" i="20"/>
  <c r="AI22" i="10"/>
  <c r="A21" i="20"/>
  <c r="AI21" i="10"/>
  <c r="A13" i="20"/>
  <c r="AI13" i="10"/>
  <c r="A25" i="20"/>
  <c r="AI25" i="10"/>
  <c r="AI20" i="10"/>
  <c r="A20" i="20"/>
  <c r="A12" i="20"/>
  <c r="AI12" i="10"/>
  <c r="A17" i="20"/>
  <c r="AI17" i="10"/>
  <c r="A18" i="20"/>
  <c r="AI18" i="10"/>
  <c r="A29" i="20"/>
  <c r="AI29" i="10"/>
  <c r="A26" i="20"/>
  <c r="AI26" i="10"/>
  <c r="A8" i="20"/>
  <c r="AI8" i="10"/>
  <c r="A11" i="20"/>
  <c r="AI11" i="10"/>
  <c r="A23" i="20"/>
  <c r="AI23" i="10"/>
  <c r="A16" i="20"/>
  <c r="AI16" i="10"/>
  <c r="AH8" i="18"/>
  <c r="AJ8" i="18" s="1"/>
  <c r="AK30" i="10"/>
  <c r="AK8" i="10"/>
  <c r="AK9" i="10"/>
  <c r="AK15" i="10"/>
  <c r="AK31" i="10"/>
  <c r="AK12" i="10"/>
  <c r="AK13" i="10"/>
  <c r="AK27" i="10"/>
  <c r="AK16" i="10"/>
  <c r="AK14" i="10"/>
  <c r="AK17" i="10"/>
  <c r="AK10" i="10"/>
  <c r="AK20" i="10"/>
  <c r="AK19" i="10"/>
  <c r="AK29" i="10"/>
  <c r="AK24" i="10"/>
  <c r="AK22" i="10"/>
  <c r="AK23" i="10"/>
  <c r="AK11" i="10"/>
  <c r="AK25" i="10"/>
  <c r="AK18" i="10"/>
  <c r="AK28" i="10"/>
  <c r="AK21" i="10"/>
  <c r="AK26" i="10"/>
  <c r="A21" i="10" l="1"/>
  <c r="AI21" i="18"/>
  <c r="A29" i="10"/>
  <c r="AI29" i="18"/>
  <c r="A13" i="10"/>
  <c r="AI13" i="18"/>
  <c r="A28" i="10"/>
  <c r="AI28" i="18"/>
  <c r="A19" i="10"/>
  <c r="AI19" i="18"/>
  <c r="A12" i="10"/>
  <c r="AI12" i="18"/>
  <c r="A18" i="10"/>
  <c r="AI18" i="18"/>
  <c r="A20" i="10"/>
  <c r="AI20" i="18"/>
  <c r="A31" i="10"/>
  <c r="AI31" i="18"/>
  <c r="A25" i="10"/>
  <c r="AI25" i="18"/>
  <c r="A10" i="10"/>
  <c r="AI10" i="18"/>
  <c r="A15" i="10"/>
  <c r="AI15" i="18"/>
  <c r="A11" i="10"/>
  <c r="AI11" i="18"/>
  <c r="A17" i="10"/>
  <c r="AI17" i="18"/>
  <c r="A9" i="10"/>
  <c r="AI9" i="18"/>
  <c r="A23" i="10"/>
  <c r="AI23" i="18"/>
  <c r="A14" i="10"/>
  <c r="AI14" i="18"/>
  <c r="A8" i="10"/>
  <c r="AI8" i="18"/>
  <c r="A22" i="10"/>
  <c r="AI22" i="18"/>
  <c r="A16" i="10"/>
  <c r="AI16" i="18"/>
  <c r="A30" i="10"/>
  <c r="AI30" i="18"/>
  <c r="A26" i="10"/>
  <c r="AI26" i="18"/>
  <c r="A24" i="10"/>
  <c r="AI24" i="18"/>
  <c r="A27" i="10"/>
  <c r="AI27" i="18"/>
  <c r="AH8" i="7"/>
  <c r="AJ8" i="7" s="1"/>
  <c r="AK31" i="18"/>
  <c r="AK22" i="18"/>
  <c r="AK23" i="18"/>
  <c r="AK15" i="18"/>
  <c r="AK18" i="18"/>
  <c r="AK24" i="18"/>
  <c r="AK12" i="18"/>
  <c r="AK25" i="18"/>
  <c r="AK28" i="18"/>
  <c r="AK19" i="18"/>
  <c r="AK29" i="18"/>
  <c r="AK9" i="18"/>
  <c r="AK13" i="18"/>
  <c r="AK26" i="18"/>
  <c r="AK27" i="18"/>
  <c r="AK14" i="18"/>
  <c r="AK21" i="18"/>
  <c r="AK8" i="18"/>
  <c r="AK10" i="18"/>
  <c r="AK16" i="18"/>
  <c r="AK17" i="18"/>
  <c r="AK20" i="18"/>
  <c r="AK11" i="18"/>
  <c r="AK30" i="18"/>
  <c r="A11" i="18" l="1"/>
  <c r="AI11" i="7"/>
  <c r="A27" i="18"/>
  <c r="AI27" i="7"/>
  <c r="A12" i="18"/>
  <c r="AI12" i="7"/>
  <c r="A20" i="18"/>
  <c r="AI20" i="7"/>
  <c r="A26" i="18"/>
  <c r="AI26" i="7"/>
  <c r="AI24" i="7"/>
  <c r="A24" i="18"/>
  <c r="A17" i="18"/>
  <c r="AI17" i="7"/>
  <c r="A13" i="18"/>
  <c r="AI13" i="7"/>
  <c r="A18" i="18"/>
  <c r="AI18" i="7"/>
  <c r="A16" i="18"/>
  <c r="AI16" i="7"/>
  <c r="A9" i="18"/>
  <c r="AI9" i="7"/>
  <c r="A15" i="18"/>
  <c r="AI15" i="7"/>
  <c r="A10" i="18"/>
  <c r="AI10" i="7"/>
  <c r="A29" i="18"/>
  <c r="AI29" i="7"/>
  <c r="A23" i="18"/>
  <c r="AI23" i="7"/>
  <c r="A8" i="18"/>
  <c r="AI8" i="7"/>
  <c r="A19" i="18"/>
  <c r="AI19" i="7"/>
  <c r="A22" i="18"/>
  <c r="AI22" i="7"/>
  <c r="A21" i="18"/>
  <c r="AI21" i="7"/>
  <c r="A28" i="18"/>
  <c r="AI28" i="7"/>
  <c r="A31" i="18"/>
  <c r="AI31" i="7"/>
  <c r="A30" i="18"/>
  <c r="AI30" i="7"/>
  <c r="A14" i="18"/>
  <c r="AI14" i="7"/>
  <c r="A25" i="18"/>
  <c r="AI25" i="7"/>
  <c r="AH8" i="15"/>
  <c r="AJ8" i="15" s="1"/>
  <c r="AK20" i="7"/>
  <c r="AK26" i="7"/>
  <c r="AK23" i="7"/>
  <c r="AK28" i="7"/>
  <c r="A28" i="7" s="1"/>
  <c r="AK30" i="7"/>
  <c r="AK21" i="7"/>
  <c r="AK27" i="7"/>
  <c r="AK10" i="7"/>
  <c r="AK15" i="7"/>
  <c r="AK14" i="7"/>
  <c r="AK11" i="7"/>
  <c r="AK25" i="7"/>
  <c r="AK16" i="7"/>
  <c r="AK8" i="7"/>
  <c r="AK29" i="7"/>
  <c r="AK12" i="7"/>
  <c r="AK18" i="7"/>
  <c r="AK17" i="7"/>
  <c r="AK22" i="7"/>
  <c r="AK13" i="7"/>
  <c r="AK19" i="7"/>
  <c r="AK24" i="7"/>
  <c r="AK9" i="7"/>
  <c r="AK31" i="7"/>
  <c r="A27" i="7" l="1"/>
  <c r="AI27" i="15"/>
  <c r="A21" i="7"/>
  <c r="AI21" i="15"/>
  <c r="A24" i="7"/>
  <c r="AI24" i="15"/>
  <c r="A30" i="7"/>
  <c r="AI30" i="15"/>
  <c r="A9" i="7"/>
  <c r="AI9" i="15"/>
  <c r="A25" i="7"/>
  <c r="AI25" i="15"/>
  <c r="AI28" i="15"/>
  <c r="A16" i="7"/>
  <c r="AI16" i="15"/>
  <c r="AI23" i="15"/>
  <c r="A23" i="7"/>
  <c r="A29" i="7"/>
  <c r="AI29" i="15"/>
  <c r="A13" i="7"/>
  <c r="AI13" i="15"/>
  <c r="A17" i="7"/>
  <c r="AI17" i="15"/>
  <c r="A14" i="7"/>
  <c r="AI14" i="15"/>
  <c r="A26" i="7"/>
  <c r="AI26" i="15"/>
  <c r="A19" i="7"/>
  <c r="AI19" i="15"/>
  <c r="A11" i="7"/>
  <c r="AI11" i="15"/>
  <c r="A18" i="7"/>
  <c r="AI18" i="15"/>
  <c r="A15" i="7"/>
  <c r="AI15" i="15"/>
  <c r="A20" i="7"/>
  <c r="AI20" i="15"/>
  <c r="A8" i="7"/>
  <c r="AI8" i="15"/>
  <c r="A22" i="7"/>
  <c r="AI22" i="15"/>
  <c r="A31" i="7"/>
  <c r="AI31" i="15"/>
  <c r="A12" i="7"/>
  <c r="AI12" i="15"/>
  <c r="A10" i="7"/>
  <c r="AI10" i="15"/>
  <c r="AH8" i="14"/>
  <c r="AJ8" i="14" s="1"/>
  <c r="AK14" i="15"/>
  <c r="AK20" i="15"/>
  <c r="AK25" i="15"/>
  <c r="AK9" i="15"/>
  <c r="AK15" i="15"/>
  <c r="AK21" i="15"/>
  <c r="AK27" i="15"/>
  <c r="AK26" i="15"/>
  <c r="AK17" i="15"/>
  <c r="AK16" i="15"/>
  <c r="AK22" i="15"/>
  <c r="AK10" i="15"/>
  <c r="AK11" i="15"/>
  <c r="AK23" i="15"/>
  <c r="AK29" i="15"/>
  <c r="AK12" i="15"/>
  <c r="AK19" i="15"/>
  <c r="AK24" i="15"/>
  <c r="AK30" i="15"/>
  <c r="AK13" i="15"/>
  <c r="AK18" i="15"/>
  <c r="AK8" i="15"/>
  <c r="AK31" i="15"/>
  <c r="AK28" i="15"/>
  <c r="A27" i="15" l="1"/>
  <c r="AI27" i="14"/>
  <c r="A21" i="15"/>
  <c r="AI21" i="14"/>
  <c r="A31" i="15"/>
  <c r="AI31" i="14"/>
  <c r="A15" i="15"/>
  <c r="AI15" i="14"/>
  <c r="A8" i="15"/>
  <c r="AI8" i="14"/>
  <c r="A10" i="15"/>
  <c r="AI10" i="14"/>
  <c r="A9" i="15"/>
  <c r="AI9" i="14"/>
  <c r="A18" i="15"/>
  <c r="AI18" i="14"/>
  <c r="A22" i="15"/>
  <c r="AI22" i="14"/>
  <c r="A25" i="15"/>
  <c r="AI25" i="14"/>
  <c r="A23" i="15"/>
  <c r="AI23" i="14"/>
  <c r="A30" i="15"/>
  <c r="AI30" i="14"/>
  <c r="A24" i="15"/>
  <c r="AI24" i="14"/>
  <c r="A16" i="15"/>
  <c r="AI16" i="14"/>
  <c r="A20" i="15"/>
  <c r="AI20" i="14"/>
  <c r="A29" i="15"/>
  <c r="AI29" i="14"/>
  <c r="A13" i="15"/>
  <c r="AI13" i="14"/>
  <c r="A19" i="15"/>
  <c r="AI19" i="14"/>
  <c r="A17" i="15"/>
  <c r="AI17" i="14"/>
  <c r="A14" i="15"/>
  <c r="AI14" i="14"/>
  <c r="A11" i="15"/>
  <c r="AI11" i="14"/>
  <c r="A28" i="15"/>
  <c r="AI28" i="14"/>
  <c r="A12" i="15"/>
  <c r="AI12" i="14"/>
  <c r="A26" i="15"/>
  <c r="AI26" i="14"/>
  <c r="AH8" i="13"/>
  <c r="AJ8" i="13" s="1"/>
  <c r="AK12" i="14"/>
  <c r="AK21" i="14"/>
  <c r="AK31" i="14"/>
  <c r="AK16" i="14"/>
  <c r="AK14" i="14"/>
  <c r="AK29" i="14"/>
  <c r="AK26" i="14"/>
  <c r="AK17" i="14"/>
  <c r="AK15" i="14"/>
  <c r="AK20" i="14"/>
  <c r="AK24" i="14"/>
  <c r="AK22" i="14"/>
  <c r="AK13" i="14"/>
  <c r="AK19" i="14"/>
  <c r="AK23" i="14"/>
  <c r="AK8" i="14"/>
  <c r="AK25" i="14"/>
  <c r="AK28" i="14"/>
  <c r="AK18" i="14"/>
  <c r="AK10" i="14"/>
  <c r="AK9" i="14"/>
  <c r="AK30" i="14"/>
  <c r="AK11" i="14"/>
  <c r="AK27" i="14"/>
  <c r="A26" i="14" l="1"/>
  <c r="AI26" i="13"/>
  <c r="A29" i="14"/>
  <c r="AI29" i="13"/>
  <c r="A11" i="14"/>
  <c r="AI11" i="13"/>
  <c r="A14" i="14"/>
  <c r="AI14" i="13"/>
  <c r="A13" i="14"/>
  <c r="AI13" i="13"/>
  <c r="A16" i="14"/>
  <c r="AI16" i="13"/>
  <c r="A23" i="14"/>
  <c r="AI23" i="13"/>
  <c r="A10" i="14"/>
  <c r="AI10" i="13"/>
  <c r="A31" i="14"/>
  <c r="AI31" i="13"/>
  <c r="A9" i="14"/>
  <c r="AI9" i="13"/>
  <c r="A18" i="14"/>
  <c r="AI18" i="13"/>
  <c r="A28" i="14"/>
  <c r="AI28" i="13"/>
  <c r="A20" i="14"/>
  <c r="AI20" i="13"/>
  <c r="A21" i="14"/>
  <c r="AI21" i="13"/>
  <c r="A19" i="14"/>
  <c r="AI19" i="13"/>
  <c r="A24" i="14"/>
  <c r="AI24" i="13"/>
  <c r="A25" i="14"/>
  <c r="AI25" i="13"/>
  <c r="A15" i="14"/>
  <c r="AI15" i="13"/>
  <c r="A12" i="14"/>
  <c r="AI12" i="13"/>
  <c r="A30" i="14"/>
  <c r="AI30" i="13"/>
  <c r="A22" i="14"/>
  <c r="AI22" i="13"/>
  <c r="A27" i="14"/>
  <c r="AI27" i="13"/>
  <c r="A8" i="14"/>
  <c r="AI8" i="13"/>
  <c r="A17" i="14"/>
  <c r="AI17" i="13"/>
  <c r="AK23" i="13"/>
  <c r="AK31" i="13"/>
  <c r="AK17" i="13"/>
  <c r="AK22" i="13"/>
  <c r="AK8" i="13"/>
  <c r="AK28" i="13"/>
  <c r="AK12" i="13"/>
  <c r="AK19" i="13"/>
  <c r="AK24" i="13"/>
  <c r="AK13" i="13"/>
  <c r="AK25" i="13"/>
  <c r="AK30" i="13"/>
  <c r="AK10" i="13"/>
  <c r="AK21" i="13"/>
  <c r="AK27" i="13"/>
  <c r="AK9" i="13"/>
  <c r="AK15" i="13"/>
  <c r="AK14" i="13"/>
  <c r="AK29" i="13"/>
  <c r="AK20" i="13"/>
  <c r="AK11" i="13"/>
  <c r="AK16" i="13"/>
  <c r="AK18" i="13"/>
  <c r="AK26" i="13"/>
  <c r="A12" i="13" l="1"/>
  <c r="A28" i="13"/>
  <c r="A8" i="13"/>
  <c r="A18" i="13"/>
  <c r="A20" i="13"/>
  <c r="A22" i="13"/>
  <c r="A16" i="13"/>
  <c r="A29" i="13"/>
  <c r="A17" i="13"/>
  <c r="A27" i="13"/>
  <c r="A10" i="13"/>
  <c r="A14" i="13"/>
  <c r="A13" i="13"/>
  <c r="A31" i="13"/>
  <c r="A11" i="13"/>
  <c r="A25" i="13"/>
  <c r="A15" i="13"/>
  <c r="A24" i="13"/>
  <c r="A23" i="13"/>
  <c r="A21" i="13"/>
  <c r="A30" i="13"/>
  <c r="A26" i="13"/>
  <c r="A9" i="13"/>
  <c r="A19" i="13"/>
  <c r="AH8" i="11"/>
  <c r="AJ8" i="11" s="1"/>
  <c r="AI21" i="11" l="1"/>
  <c r="AI30" i="11"/>
  <c r="AI24" i="11"/>
  <c r="AI16" i="11"/>
  <c r="AI28" i="11"/>
  <c r="AI8" i="11"/>
  <c r="AI13" i="11"/>
  <c r="AI23" i="11"/>
  <c r="AI19" i="11"/>
  <c r="AI18" i="11"/>
  <c r="AI31" i="11"/>
  <c r="AI11" i="11"/>
  <c r="AI14" i="11"/>
  <c r="AI12" i="11"/>
  <c r="AI22" i="11"/>
  <c r="AI27" i="11"/>
  <c r="AI29" i="11"/>
  <c r="AI17" i="11"/>
  <c r="AI15" i="11"/>
  <c r="AI10" i="11"/>
  <c r="AI25" i="11"/>
  <c r="AI9" i="11"/>
  <c r="AI20" i="11"/>
  <c r="AI26" i="11"/>
  <c r="AH8" i="6"/>
  <c r="AJ8" i="6" s="1"/>
  <c r="AK21" i="11"/>
  <c r="AK25" i="11"/>
  <c r="AK16" i="11"/>
  <c r="AK24" i="11"/>
  <c r="AK9" i="11"/>
  <c r="AK27" i="11"/>
  <c r="AK26" i="11"/>
  <c r="AK11" i="11"/>
  <c r="AK15" i="11"/>
  <c r="AK14" i="11"/>
  <c r="AK29" i="11"/>
  <c r="AK10" i="11"/>
  <c r="AK17" i="11"/>
  <c r="AK12" i="11"/>
  <c r="AK8" i="11"/>
  <c r="AK19" i="11"/>
  <c r="AK23" i="11"/>
  <c r="AK13" i="11"/>
  <c r="AK28" i="11"/>
  <c r="AK22" i="11"/>
  <c r="AK18" i="11"/>
  <c r="AK30" i="11"/>
  <c r="AK31" i="11"/>
  <c r="AK20" i="11"/>
  <c r="A26" i="11" l="1"/>
  <c r="AI26" i="6"/>
  <c r="A27" i="11"/>
  <c r="AI27" i="6"/>
  <c r="A8" i="11"/>
  <c r="AI8" i="6"/>
  <c r="A9" i="11"/>
  <c r="AI9" i="6"/>
  <c r="A10" i="11"/>
  <c r="AI10" i="6"/>
  <c r="A24" i="11"/>
  <c r="AI24" i="6"/>
  <c r="A18" i="11"/>
  <c r="AI18" i="6"/>
  <c r="A16" i="11"/>
  <c r="AI16" i="6"/>
  <c r="A30" i="11"/>
  <c r="AI30" i="6"/>
  <c r="A22" i="11"/>
  <c r="AI22" i="6"/>
  <c r="A13" i="11"/>
  <c r="AI13" i="6"/>
  <c r="A14" i="11"/>
  <c r="AI14" i="6"/>
  <c r="A25" i="11"/>
  <c r="AI25" i="6"/>
  <c r="A12" i="11"/>
  <c r="AI12" i="6"/>
  <c r="A28" i="11"/>
  <c r="AI28" i="6"/>
  <c r="A29" i="11"/>
  <c r="AI29" i="6"/>
  <c r="A23" i="11"/>
  <c r="AI23" i="6"/>
  <c r="A15" i="11"/>
  <c r="AI15" i="6"/>
  <c r="AI21" i="6"/>
  <c r="A21" i="11"/>
  <c r="A31" i="11"/>
  <c r="AI31" i="6"/>
  <c r="A17" i="11"/>
  <c r="AI17" i="6"/>
  <c r="A20" i="11"/>
  <c r="AI20" i="6"/>
  <c r="A19" i="11"/>
  <c r="AI19" i="6"/>
  <c r="A11" i="11"/>
  <c r="AI11" i="6"/>
  <c r="AH8" i="2"/>
  <c r="AJ8" i="2" s="1"/>
  <c r="AK31" i="2" s="1"/>
  <c r="AK28" i="6"/>
  <c r="AK9" i="6"/>
  <c r="AK30" i="6"/>
  <c r="AK23" i="6"/>
  <c r="AK11" i="6"/>
  <c r="AK24" i="6"/>
  <c r="AK26" i="6"/>
  <c r="AK21" i="6"/>
  <c r="AK12" i="6"/>
  <c r="AK14" i="6"/>
  <c r="AK17" i="6"/>
  <c r="AK22" i="6"/>
  <c r="AK10" i="6"/>
  <c r="AK8" i="6"/>
  <c r="AK19" i="6"/>
  <c r="AK20" i="6"/>
  <c r="AK31" i="6"/>
  <c r="AK29" i="6"/>
  <c r="AK15" i="6"/>
  <c r="AK16" i="6"/>
  <c r="AK25" i="6"/>
  <c r="AK18" i="6"/>
  <c r="AK13" i="6"/>
  <c r="AK27" i="6"/>
  <c r="A26" i="6" l="1"/>
  <c r="AI26" i="2"/>
  <c r="A24" i="6"/>
  <c r="AI24" i="2"/>
  <c r="A13" i="6"/>
  <c r="AI13" i="2"/>
  <c r="A11" i="6"/>
  <c r="AI11" i="2"/>
  <c r="A10" i="6"/>
  <c r="AI10" i="2"/>
  <c r="A23" i="6"/>
  <c r="AI23" i="2"/>
  <c r="A25" i="6"/>
  <c r="AI25" i="2"/>
  <c r="A30" i="6"/>
  <c r="AI30" i="2"/>
  <c r="A8" i="6"/>
  <c r="AI8" i="2"/>
  <c r="A15" i="6"/>
  <c r="AI15" i="2"/>
  <c r="A29" i="6"/>
  <c r="AI29" i="2"/>
  <c r="A14" i="6"/>
  <c r="AI14" i="2"/>
  <c r="AI9" i="2"/>
  <c r="A9" i="6"/>
  <c r="A19" i="6"/>
  <c r="AI19" i="2"/>
  <c r="A16" i="6"/>
  <c r="AI16" i="2"/>
  <c r="A17" i="6"/>
  <c r="AI17" i="2"/>
  <c r="A31" i="6"/>
  <c r="AI31" i="2"/>
  <c r="A12" i="6"/>
  <c r="AI12" i="2"/>
  <c r="A28" i="6"/>
  <c r="AI28" i="2"/>
  <c r="A18" i="6"/>
  <c r="AI18" i="2"/>
  <c r="A22" i="6"/>
  <c r="AI22" i="2"/>
  <c r="A27" i="6"/>
  <c r="AI27" i="2"/>
  <c r="A20" i="6"/>
  <c r="AI20" i="2"/>
  <c r="A21" i="6"/>
  <c r="AI21" i="2"/>
  <c r="AK21" i="2"/>
  <c r="AH8" i="3"/>
  <c r="AJ8" i="3" s="1"/>
  <c r="AK27" i="2"/>
  <c r="AK12" i="2"/>
  <c r="AK19" i="2"/>
  <c r="AK24" i="2"/>
  <c r="AK8" i="2"/>
  <c r="AK25" i="2"/>
  <c r="AK28" i="2"/>
  <c r="AK26" i="2"/>
  <c r="AK18" i="2"/>
  <c r="AK29" i="2"/>
  <c r="AK16" i="2"/>
  <c r="AK17" i="2"/>
  <c r="AK23" i="2"/>
  <c r="AK10" i="2"/>
  <c r="AK11" i="2"/>
  <c r="AK9" i="2"/>
  <c r="AK14" i="2"/>
  <c r="AK30" i="2"/>
  <c r="AK13" i="2"/>
  <c r="AK20" i="2"/>
  <c r="AK22" i="2"/>
  <c r="A22" i="2" s="1"/>
  <c r="AK15" i="2"/>
  <c r="A25" i="2" l="1"/>
  <c r="AI25" i="3"/>
  <c r="A8" i="2"/>
  <c r="AI8" i="3"/>
  <c r="A24" i="2"/>
  <c r="AI24" i="3"/>
  <c r="A20" i="2"/>
  <c r="AI20" i="3"/>
  <c r="A16" i="2"/>
  <c r="AI16" i="3"/>
  <c r="AI19" i="3"/>
  <c r="A19" i="2"/>
  <c r="AI17" i="3"/>
  <c r="A17" i="2"/>
  <c r="A12" i="2"/>
  <c r="AI12" i="3"/>
  <c r="AI22" i="3"/>
  <c r="A13" i="2"/>
  <c r="AI13" i="3"/>
  <c r="A29" i="2"/>
  <c r="AI29" i="3"/>
  <c r="A9" i="2"/>
  <c r="AI9" i="3"/>
  <c r="A18" i="2"/>
  <c r="AI18" i="3"/>
  <c r="A27" i="2"/>
  <c r="AI27" i="3"/>
  <c r="A31" i="2"/>
  <c r="AI31" i="3"/>
  <c r="A14" i="2"/>
  <c r="AI14" i="3"/>
  <c r="A11" i="2"/>
  <c r="AI11" i="3"/>
  <c r="AI26" i="3"/>
  <c r="A26" i="2"/>
  <c r="AH8" i="4"/>
  <c r="AJ8" i="4" s="1"/>
  <c r="AK31" i="3"/>
  <c r="AK17" i="3"/>
  <c r="AK16" i="3"/>
  <c r="AK26" i="3"/>
  <c r="AK29" i="3"/>
  <c r="AK11" i="3"/>
  <c r="AK25" i="3"/>
  <c r="AK20" i="3"/>
  <c r="AK23" i="3"/>
  <c r="AK22" i="3"/>
  <c r="AK13" i="3"/>
  <c r="AK24" i="3"/>
  <c r="AK28" i="3"/>
  <c r="AK8" i="3"/>
  <c r="AK19" i="3"/>
  <c r="AK9" i="3"/>
  <c r="AK12" i="3"/>
  <c r="AK30" i="3"/>
  <c r="AK21" i="3"/>
  <c r="AK10" i="3"/>
  <c r="AK18" i="3"/>
  <c r="AK15" i="3"/>
  <c r="AK14" i="3"/>
  <c r="AK27" i="3"/>
  <c r="A23" i="2"/>
  <c r="AI23" i="3"/>
  <c r="AI30" i="3"/>
  <c r="A30" i="2"/>
  <c r="A15" i="2"/>
  <c r="AI15" i="3"/>
  <c r="A10" i="2"/>
  <c r="AI10" i="3"/>
  <c r="AI28" i="3"/>
  <c r="A28" i="2"/>
  <c r="A21" i="2"/>
  <c r="AI21" i="3"/>
  <c r="A16" i="3" l="1"/>
  <c r="AI16" i="4"/>
  <c r="A17" i="3"/>
  <c r="AI17" i="4"/>
  <c r="A22" i="3"/>
  <c r="AI22" i="4"/>
  <c r="A31" i="3"/>
  <c r="AI31" i="4"/>
  <c r="A21" i="3"/>
  <c r="AI21" i="4"/>
  <c r="A20" i="3"/>
  <c r="AI20" i="4"/>
  <c r="AH8" i="5"/>
  <c r="AJ8" i="5" s="1"/>
  <c r="AK14" i="4"/>
  <c r="AK29" i="4"/>
  <c r="AK25" i="4"/>
  <c r="AK18" i="4"/>
  <c r="AK31" i="4"/>
  <c r="AK20" i="4"/>
  <c r="AK13" i="4"/>
  <c r="AK9" i="4"/>
  <c r="AK8" i="4"/>
  <c r="AK19" i="4"/>
  <c r="AK28" i="4"/>
  <c r="AK26" i="4"/>
  <c r="AK15" i="4"/>
  <c r="AK22" i="4"/>
  <c r="AK21" i="4"/>
  <c r="AK17" i="4"/>
  <c r="AK12" i="4"/>
  <c r="AK24" i="4"/>
  <c r="AK27" i="4"/>
  <c r="AK10" i="4"/>
  <c r="AK11" i="4"/>
  <c r="AK23" i="4"/>
  <c r="AK30" i="4"/>
  <c r="AK16" i="4"/>
  <c r="A13" i="3"/>
  <c r="AI13" i="4"/>
  <c r="A27" i="3"/>
  <c r="AI27" i="4"/>
  <c r="A25" i="3"/>
  <c r="AI25" i="4"/>
  <c r="A30" i="3"/>
  <c r="AI30" i="4"/>
  <c r="A9" i="3"/>
  <c r="AI9" i="4"/>
  <c r="A15" i="3"/>
  <c r="AI15" i="4"/>
  <c r="A8" i="3"/>
  <c r="AI8" i="4"/>
  <c r="A11" i="3"/>
  <c r="AI11" i="4"/>
  <c r="A12" i="3"/>
  <c r="AI12" i="4"/>
  <c r="A14" i="3"/>
  <c r="AI14" i="4"/>
  <c r="A18" i="3"/>
  <c r="AI18" i="4"/>
  <c r="A28" i="3"/>
  <c r="AI28" i="4"/>
  <c r="A29" i="3"/>
  <c r="AI29" i="4"/>
  <c r="A23" i="3"/>
  <c r="AI23" i="4"/>
  <c r="A19" i="3"/>
  <c r="AI19" i="4"/>
  <c r="A10" i="3"/>
  <c r="AI10" i="4"/>
  <c r="A24" i="3"/>
  <c r="AI24" i="4"/>
  <c r="A26" i="3"/>
  <c r="AI26" i="4"/>
  <c r="A27" i="4" l="1"/>
  <c r="AI27" i="5"/>
  <c r="A28" i="4"/>
  <c r="AI28" i="5"/>
  <c r="A25" i="4"/>
  <c r="AI25" i="5"/>
  <c r="A19" i="4"/>
  <c r="AI19" i="5"/>
  <c r="A29" i="4"/>
  <c r="AI29" i="5"/>
  <c r="A8" i="4"/>
  <c r="AI8" i="5"/>
  <c r="A14" i="4"/>
  <c r="AI14" i="5"/>
  <c r="A24" i="4"/>
  <c r="AI24" i="5"/>
  <c r="A17" i="4"/>
  <c r="AI17" i="5"/>
  <c r="A9" i="4"/>
  <c r="AI9" i="5"/>
  <c r="AK8" i="5"/>
  <c r="AH8" i="27"/>
  <c r="AJ8" i="27" s="1"/>
  <c r="AK25" i="5"/>
  <c r="AK12" i="5"/>
  <c r="AK15" i="5"/>
  <c r="AK27" i="5"/>
  <c r="AK16" i="5"/>
  <c r="AK23" i="5"/>
  <c r="AK21" i="5"/>
  <c r="AK19" i="5"/>
  <c r="AK31" i="5"/>
  <c r="AK18" i="5"/>
  <c r="AK26" i="5"/>
  <c r="AK17" i="5"/>
  <c r="AK24" i="5"/>
  <c r="AK14" i="5"/>
  <c r="AK9" i="5"/>
  <c r="AK29" i="5"/>
  <c r="AK20" i="5"/>
  <c r="AK22" i="5"/>
  <c r="AK28" i="5"/>
  <c r="AK30" i="5"/>
  <c r="AK11" i="5"/>
  <c r="AK10" i="5"/>
  <c r="AK13" i="5"/>
  <c r="A30" i="4"/>
  <c r="AI30" i="5"/>
  <c r="A21" i="4"/>
  <c r="AI21" i="5"/>
  <c r="AI13" i="5"/>
  <c r="A13" i="4"/>
  <c r="A23" i="4"/>
  <c r="AI23" i="5"/>
  <c r="A22" i="4"/>
  <c r="AI22" i="5"/>
  <c r="A20" i="4"/>
  <c r="AI20" i="5"/>
  <c r="A16" i="4"/>
  <c r="AI16" i="5"/>
  <c r="A11" i="4"/>
  <c r="AI11" i="5"/>
  <c r="A15" i="4"/>
  <c r="AI15" i="5"/>
  <c r="A31" i="4"/>
  <c r="AI31" i="5"/>
  <c r="A12" i="4"/>
  <c r="AI12" i="5"/>
  <c r="A10" i="4"/>
  <c r="AI10" i="5"/>
  <c r="A26" i="4"/>
  <c r="AI26" i="5"/>
  <c r="A18" i="4"/>
  <c r="AI18" i="5"/>
  <c r="A18" i="5" l="1"/>
  <c r="AI18" i="27"/>
  <c r="A12" i="5"/>
  <c r="AI12" i="27"/>
  <c r="AI31" i="27"/>
  <c r="A31" i="5"/>
  <c r="A25" i="5"/>
  <c r="AI25" i="27"/>
  <c r="AI22" i="27"/>
  <c r="A22" i="5"/>
  <c r="AI19" i="27"/>
  <c r="A19" i="5"/>
  <c r="AH8" i="16"/>
  <c r="AJ8" i="16" s="1"/>
  <c r="AK18" i="27"/>
  <c r="AK24" i="27"/>
  <c r="AK17" i="27"/>
  <c r="AK30" i="27"/>
  <c r="AK29" i="27"/>
  <c r="AK20" i="27"/>
  <c r="AK19" i="27"/>
  <c r="AK16" i="27"/>
  <c r="AK14" i="27"/>
  <c r="AK31" i="27"/>
  <c r="AK15" i="27"/>
  <c r="AK8" i="27"/>
  <c r="AK26" i="27"/>
  <c r="AK28" i="27"/>
  <c r="AK27" i="27"/>
  <c r="AK9" i="27"/>
  <c r="AK25" i="27"/>
  <c r="AK22" i="27"/>
  <c r="AK21" i="27"/>
  <c r="AK12" i="27"/>
  <c r="AK11" i="27"/>
  <c r="AK23" i="27"/>
  <c r="AK10" i="27"/>
  <c r="AK13" i="27"/>
  <c r="A20" i="5"/>
  <c r="AI20" i="27"/>
  <c r="A9" i="5"/>
  <c r="AI9" i="27"/>
  <c r="A21" i="5"/>
  <c r="AI21" i="27"/>
  <c r="AI8" i="27"/>
  <c r="A8" i="5"/>
  <c r="AI29" i="27"/>
  <c r="A29" i="5"/>
  <c r="AI14" i="27"/>
  <c r="A14" i="5"/>
  <c r="AI23" i="27"/>
  <c r="A23" i="5"/>
  <c r="A13" i="5"/>
  <c r="AI13" i="27"/>
  <c r="AI11" i="27"/>
  <c r="A11" i="5"/>
  <c r="AI24" i="27"/>
  <c r="A24" i="5"/>
  <c r="A16" i="5"/>
  <c r="AI16" i="27"/>
  <c r="A30" i="5"/>
  <c r="AI30" i="27"/>
  <c r="A17" i="5"/>
  <c r="AI17" i="27"/>
  <c r="AI27" i="27"/>
  <c r="A27" i="5"/>
  <c r="A10" i="5"/>
  <c r="AI10" i="27"/>
  <c r="AI28" i="27"/>
  <c r="A28" i="5"/>
  <c r="AI26" i="27"/>
  <c r="A26" i="5"/>
  <c r="A15" i="5"/>
  <c r="AI15" i="27"/>
  <c r="A21" i="27" l="1"/>
  <c r="AI21" i="16"/>
  <c r="A15" i="27"/>
  <c r="AI15" i="16"/>
  <c r="A17" i="27"/>
  <c r="AI17" i="16"/>
  <c r="A31" i="27"/>
  <c r="AI31" i="16"/>
  <c r="A24" i="27"/>
  <c r="AI24" i="16"/>
  <c r="A25" i="27"/>
  <c r="AI25" i="16"/>
  <c r="A14" i="27"/>
  <c r="AI14" i="16"/>
  <c r="A18" i="27"/>
  <c r="AI18" i="16"/>
  <c r="A9" i="27"/>
  <c r="AI9" i="16"/>
  <c r="A16" i="27"/>
  <c r="AI16" i="16"/>
  <c r="AH8" i="34"/>
  <c r="AJ8" i="34" s="1"/>
  <c r="AK31" i="16"/>
  <c r="AK18" i="16"/>
  <c r="AK9" i="16"/>
  <c r="AK23" i="16"/>
  <c r="AK29" i="16"/>
  <c r="AK19" i="16"/>
  <c r="AK8" i="16"/>
  <c r="AK24" i="16"/>
  <c r="AK30" i="16"/>
  <c r="AK13" i="16"/>
  <c r="AK28" i="16"/>
  <c r="AK17" i="16"/>
  <c r="AK10" i="16"/>
  <c r="AK14" i="16"/>
  <c r="AK27" i="16"/>
  <c r="AK12" i="16"/>
  <c r="AK26" i="16"/>
  <c r="AK15" i="16"/>
  <c r="AK21" i="16"/>
  <c r="AK11" i="16"/>
  <c r="AK25" i="16"/>
  <c r="AK16" i="16"/>
  <c r="AK22" i="16"/>
  <c r="AK20" i="16"/>
  <c r="A27" i="27"/>
  <c r="AI27" i="16"/>
  <c r="A19" i="27"/>
  <c r="AI19" i="16"/>
  <c r="A13" i="27"/>
  <c r="AI13" i="16"/>
  <c r="A23" i="27"/>
  <c r="AI23" i="16"/>
  <c r="A28" i="27"/>
  <c r="AI28" i="16"/>
  <c r="A20" i="27"/>
  <c r="AI20" i="16"/>
  <c r="A11" i="27"/>
  <c r="AI11" i="16"/>
  <c r="A26" i="27"/>
  <c r="AI26" i="16"/>
  <c r="A29" i="27"/>
  <c r="AI29" i="16"/>
  <c r="A22" i="27"/>
  <c r="AI22" i="16"/>
  <c r="A10" i="27"/>
  <c r="AI10" i="16"/>
  <c r="A12" i="27"/>
  <c r="AI12" i="16"/>
  <c r="A8" i="27"/>
  <c r="AI8" i="16"/>
  <c r="A30" i="27"/>
  <c r="AI30" i="16"/>
  <c r="A28" i="16" l="1"/>
  <c r="AI28" i="34"/>
  <c r="AI9" i="34"/>
  <c r="A9" i="16"/>
  <c r="A13" i="16"/>
  <c r="AI13" i="34"/>
  <c r="A18" i="16"/>
  <c r="AI18" i="34"/>
  <c r="A21" i="16"/>
  <c r="AI21" i="34"/>
  <c r="A30" i="16"/>
  <c r="AI30" i="34"/>
  <c r="A31" i="16"/>
  <c r="AI31" i="34"/>
  <c r="A15" i="16"/>
  <c r="AI15" i="34"/>
  <c r="A12" i="16"/>
  <c r="AI12" i="34"/>
  <c r="A24" i="16"/>
  <c r="AI24" i="34"/>
  <c r="AK13" i="34"/>
  <c r="A13" i="34" s="1"/>
  <c r="AK22" i="34"/>
  <c r="A22" i="34" s="1"/>
  <c r="AK20" i="34"/>
  <c r="A20" i="34" s="1"/>
  <c r="AK12" i="34"/>
  <c r="A12" i="34" s="1"/>
  <c r="AK14" i="34"/>
  <c r="A14" i="34" s="1"/>
  <c r="AK25" i="34"/>
  <c r="A25" i="34" s="1"/>
  <c r="AK18" i="34"/>
  <c r="A18" i="34" s="1"/>
  <c r="AK15" i="34"/>
  <c r="A15" i="34" s="1"/>
  <c r="AK27" i="34"/>
  <c r="A27" i="34" s="1"/>
  <c r="AK21" i="34"/>
  <c r="A21" i="34" s="1"/>
  <c r="AK9" i="34"/>
  <c r="A9" i="34" s="1"/>
  <c r="AK16" i="34"/>
  <c r="A16" i="34" s="1"/>
  <c r="AK8" i="34"/>
  <c r="A8" i="34" s="1"/>
  <c r="AK11" i="34"/>
  <c r="A11" i="34" s="1"/>
  <c r="AK30" i="34"/>
  <c r="A30" i="34" s="1"/>
  <c r="AK26" i="34"/>
  <c r="A26" i="34" s="1"/>
  <c r="AK23" i="34"/>
  <c r="A23" i="34" s="1"/>
  <c r="AK28" i="34"/>
  <c r="A28" i="34" s="1"/>
  <c r="AK24" i="34"/>
  <c r="A24" i="34" s="1"/>
  <c r="AK29" i="34"/>
  <c r="A29" i="34" s="1"/>
  <c r="AK17" i="34"/>
  <c r="A17" i="34" s="1"/>
  <c r="AK10" i="34"/>
  <c r="A10" i="34" s="1"/>
  <c r="AK31" i="34"/>
  <c r="A31" i="34" s="1"/>
  <c r="AK19" i="34"/>
  <c r="A19" i="34" s="1"/>
  <c r="A27" i="16"/>
  <c r="AI27" i="34"/>
  <c r="A8" i="16"/>
  <c r="AI8" i="34"/>
  <c r="A26" i="16"/>
  <c r="AI26" i="34"/>
  <c r="A16" i="16"/>
  <c r="AI16" i="34"/>
  <c r="A14" i="16"/>
  <c r="AI14" i="34"/>
  <c r="A19" i="16"/>
  <c r="AI19" i="34"/>
  <c r="A22" i="16"/>
  <c r="AI22" i="34"/>
  <c r="A25" i="16"/>
  <c r="AI25" i="34"/>
  <c r="A10" i="16"/>
  <c r="AI10" i="34"/>
  <c r="A29" i="16"/>
  <c r="AI29" i="34"/>
  <c r="A20" i="16"/>
  <c r="AI20" i="34"/>
  <c r="A11" i="16"/>
  <c r="AI11" i="34"/>
  <c r="A17" i="16"/>
  <c r="AI17" i="34"/>
  <c r="AI23" i="34"/>
  <c r="A23" i="16"/>
</calcChain>
</file>

<file path=xl/sharedStrings.xml><?xml version="1.0" encoding="utf-8"?>
<sst xmlns="http://schemas.openxmlformats.org/spreadsheetml/2006/main" count="12757" uniqueCount="105">
  <si>
    <t>PUNKTEVERTEILUNG</t>
  </si>
  <si>
    <t>Pkt.</t>
  </si>
  <si>
    <t>3</t>
  </si>
  <si>
    <t>Punkte</t>
  </si>
  <si>
    <t>Platz</t>
  </si>
  <si>
    <t>Gesamt</t>
  </si>
  <si>
    <t>PLATZ</t>
  </si>
  <si>
    <t>ERGEBNISSE=&gt;</t>
  </si>
  <si>
    <t>Spieltag</t>
  </si>
  <si>
    <t>bisher</t>
  </si>
  <si>
    <t>1. Spieltag</t>
  </si>
  <si>
    <t>Schalke 04</t>
  </si>
  <si>
    <t>München</t>
  </si>
  <si>
    <t>Leverkusen</t>
  </si>
  <si>
    <t>Bremen</t>
  </si>
  <si>
    <t>Dortmund</t>
  </si>
  <si>
    <t>Wolfsburg</t>
  </si>
  <si>
    <t>Gladbach</t>
  </si>
  <si>
    <t>Hoffenheim</t>
  </si>
  <si>
    <t>2</t>
  </si>
  <si>
    <t>5</t>
  </si>
  <si>
    <t xml:space="preserve">Mainz </t>
  </si>
  <si>
    <t xml:space="preserve">G E S A M T W E R T U N G </t>
  </si>
  <si>
    <t>richtiges Ergebnis</t>
  </si>
  <si>
    <t>3.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</si>
  <si>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</si>
  <si>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</si>
  <si>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</si>
  <si>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</si>
  <si>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</si>
  <si>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</si>
  <si>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</si>
  <si>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</si>
  <si>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</si>
  <si>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14. Spieltag</t>
  </si>
  <si>
    <t>13.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</si>
  <si>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</si>
  <si>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</si>
  <si>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</si>
  <si>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</si>
  <si>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</si>
  <si>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</si>
  <si>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</si>
  <si>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</si>
  <si>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</si>
  <si>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</si>
  <si>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</si>
  <si>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</si>
  <si>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</si>
  <si>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</si>
  <si>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</si>
  <si>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</si>
  <si>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</si>
  <si>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</si>
  <si>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</si>
  <si>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</si>
  <si>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Augsburg</t>
  </si>
  <si>
    <t>Frankfurt</t>
  </si>
  <si>
    <t xml:space="preserve">Freiburg </t>
  </si>
  <si>
    <t>Leipzig</t>
  </si>
  <si>
    <t>Name</t>
  </si>
  <si>
    <t>Punkte gesamt</t>
  </si>
  <si>
    <t>Streichergebnis</t>
  </si>
  <si>
    <t>Endergebnis</t>
  </si>
  <si>
    <t>Tagessieger</t>
  </si>
  <si>
    <t>Reinhold</t>
  </si>
  <si>
    <t>Mike04</t>
  </si>
  <si>
    <t>SkillFailer</t>
  </si>
  <si>
    <t>Düsseldorf</t>
  </si>
  <si>
    <t>richtige Tendenz</t>
  </si>
  <si>
    <t>richtige Tend. + korr. Torabst.</t>
  </si>
  <si>
    <t>Hertha BSC</t>
  </si>
  <si>
    <t>Union Berlin</t>
  </si>
  <si>
    <t>1.FC Köln</t>
  </si>
  <si>
    <t>Paderborn</t>
  </si>
  <si>
    <t>UltraGE</t>
  </si>
  <si>
    <t>1</t>
  </si>
  <si>
    <t>0</t>
  </si>
  <si>
    <t>Ricardo04</t>
  </si>
  <si>
    <t>4</t>
  </si>
  <si>
    <t>Lola04</t>
  </si>
  <si>
    <t>norman 04</t>
  </si>
  <si>
    <t>Tanja 04</t>
  </si>
  <si>
    <t>shiny</t>
  </si>
  <si>
    <t>FlorianS04</t>
  </si>
  <si>
    <t>Schalt04</t>
  </si>
  <si>
    <t>SchalkeKalle</t>
  </si>
  <si>
    <t>Gudrun</t>
  </si>
  <si>
    <t>Skopp04</t>
  </si>
  <si>
    <t>Silfa04</t>
  </si>
  <si>
    <t>Archie04</t>
  </si>
  <si>
    <t>cilli37</t>
  </si>
  <si>
    <t>Franzi04</t>
  </si>
  <si>
    <t>Silja04</t>
  </si>
  <si>
    <t>fabian04</t>
  </si>
  <si>
    <t>Hans 04</t>
  </si>
  <si>
    <t>Rainer04</t>
  </si>
  <si>
    <t>Master1</t>
  </si>
  <si>
    <t>6</t>
  </si>
  <si>
    <t>7</t>
  </si>
  <si>
    <t>Jens-2711</t>
  </si>
  <si>
    <t>8</t>
  </si>
  <si>
    <t>Silja04 u. shiny</t>
  </si>
  <si>
    <t>norman04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</si>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</sst>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12"/>
      <name val="Bookman Old Style"/>
      <family val="1"/>
    </font>
    <font>
      <sz val="8"/>
      <name val="Bookman Old Style"/>
      <family val="1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12"/>
      <name val="Tahoma"/>
      <family val="2"/>
    </font>
    <font>
      <sz val="11"/>
      <name val="Tahoma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  <font>
      <sz val="10"/>
      <color rgb="FF2F2F2F"/>
      <name val="Segoe UI"/>
      <family val="2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/>
    <xf numFmtId="1" fontId="1" fillId="0" borderId="0" xfId="0" applyNumberFormat="1" applyFont="1" applyAlignment="1">
      <alignment horizontal="left"/>
    </xf>
    <xf numFmtId="49" fontId="7" fillId="0" borderId="2" xfId="0" applyNumberFormat="1" applyFont="1" applyBorder="1"/>
    <xf numFmtId="49" fontId="1" fillId="0" borderId="2" xfId="0" applyNumberFormat="1" applyFont="1" applyBorder="1"/>
    <xf numFmtId="49" fontId="6" fillId="0" borderId="2" xfId="0" applyNumberFormat="1" applyFont="1" applyBorder="1"/>
    <xf numFmtId="49" fontId="8" fillId="0" borderId="2" xfId="0" applyNumberFormat="1" applyFont="1" applyBorder="1"/>
    <xf numFmtId="49" fontId="1" fillId="0" borderId="3" xfId="0" applyNumberFormat="1" applyFont="1" applyBorder="1"/>
    <xf numFmtId="49" fontId="7" fillId="0" borderId="4" xfId="0" applyNumberFormat="1" applyFont="1" applyBorder="1"/>
    <xf numFmtId="49" fontId="1" fillId="0" borderId="4" xfId="0" applyNumberFormat="1" applyFont="1" applyBorder="1"/>
    <xf numFmtId="49" fontId="6" fillId="0" borderId="4" xfId="0" applyNumberFormat="1" applyFont="1" applyBorder="1"/>
    <xf numFmtId="49" fontId="8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11" fillId="0" borderId="0" xfId="0" applyNumberFormat="1" applyFont="1"/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" fontId="14" fillId="0" borderId="12" xfId="0" applyNumberFormat="1" applyFont="1" applyBorder="1" applyAlignment="1" applyProtection="1">
      <alignment horizontal="center"/>
      <protection locked="0" hidden="1"/>
    </xf>
    <xf numFmtId="49" fontId="13" fillId="0" borderId="13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 applyProtection="1">
      <alignment horizontal="center"/>
      <protection locked="0"/>
    </xf>
    <xf numFmtId="49" fontId="13" fillId="0" borderId="19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5" fillId="0" borderId="0" xfId="0" applyNumberFormat="1" applyFont="1"/>
    <xf numFmtId="49" fontId="5" fillId="2" borderId="21" xfId="0" applyNumberFormat="1" applyFont="1" applyFill="1" applyBorder="1"/>
    <xf numFmtId="49" fontId="1" fillId="2" borderId="5" xfId="0" applyNumberFormat="1" applyFont="1" applyFill="1" applyBorder="1"/>
    <xf numFmtId="49" fontId="2" fillId="2" borderId="5" xfId="0" applyNumberFormat="1" applyFont="1" applyFill="1" applyBorder="1"/>
    <xf numFmtId="49" fontId="3" fillId="2" borderId="22" xfId="0" applyNumberFormat="1" applyFont="1" applyFill="1" applyBorder="1"/>
    <xf numFmtId="49" fontId="1" fillId="2" borderId="21" xfId="0" applyNumberFormat="1" applyFont="1" applyFill="1" applyBorder="1"/>
    <xf numFmtId="49" fontId="1" fillId="2" borderId="5" xfId="0" applyNumberFormat="1" applyFont="1" applyFill="1" applyBorder="1" applyAlignment="1">
      <alignment horizontal="right"/>
    </xf>
    <xf numFmtId="49" fontId="1" fillId="2" borderId="22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left"/>
    </xf>
    <xf numFmtId="49" fontId="1" fillId="2" borderId="9" xfId="0" applyNumberFormat="1" applyFont="1" applyFill="1" applyBorder="1"/>
    <xf numFmtId="49" fontId="1" fillId="2" borderId="7" xfId="0" applyNumberFormat="1" applyFont="1" applyFill="1" applyBorder="1" applyAlignment="1">
      <alignment horizontal="center"/>
    </xf>
    <xf numFmtId="49" fontId="1" fillId="2" borderId="22" xfId="0" applyNumberFormat="1" applyFont="1" applyFill="1" applyBorder="1"/>
    <xf numFmtId="49" fontId="1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23" xfId="0" applyFill="1" applyBorder="1"/>
    <xf numFmtId="0" fontId="18" fillId="3" borderId="23" xfId="0" applyFont="1" applyFill="1" applyBorder="1"/>
    <xf numFmtId="49" fontId="1" fillId="4" borderId="23" xfId="0" applyNumberFormat="1" applyFont="1" applyFill="1" applyBorder="1"/>
    <xf numFmtId="49" fontId="1" fillId="3" borderId="23" xfId="0" applyNumberFormat="1" applyFont="1" applyFill="1" applyBorder="1"/>
    <xf numFmtId="49" fontId="1" fillId="2" borderId="23" xfId="0" applyNumberFormat="1" applyFont="1" applyFill="1" applyBorder="1" applyAlignment="1">
      <alignment wrapText="1"/>
    </xf>
    <xf numFmtId="49" fontId="11" fillId="2" borderId="23" xfId="0" applyNumberFormat="1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0" fillId="4" borderId="23" xfId="0" applyFill="1" applyBorder="1"/>
    <xf numFmtId="0" fontId="0" fillId="2" borderId="23" xfId="0" applyFill="1" applyBorder="1"/>
    <xf numFmtId="0" fontId="0" fillId="0" borderId="23" xfId="0" applyBorder="1"/>
    <xf numFmtId="1" fontId="0" fillId="0" borderId="23" xfId="0" applyNumberFormat="1" applyBorder="1"/>
    <xf numFmtId="0" fontId="0" fillId="5" borderId="23" xfId="0" applyFill="1" applyBorder="1"/>
    <xf numFmtId="0" fontId="4" fillId="0" borderId="23" xfId="0" applyFont="1" applyBorder="1"/>
    <xf numFmtId="1" fontId="19" fillId="0" borderId="23" xfId="0" applyNumberFormat="1" applyFont="1" applyBorder="1"/>
    <xf numFmtId="1" fontId="0" fillId="4" borderId="23" xfId="0" applyNumberFormat="1" applyFill="1" applyBorder="1"/>
    <xf numFmtId="49" fontId="5" fillId="0" borderId="0" xfId="0" applyNumberFormat="1" applyFont="1" applyAlignment="1">
      <alignment horizontal="center"/>
    </xf>
    <xf numFmtId="0" fontId="18" fillId="0" borderId="0" xfId="0" applyFont="1"/>
    <xf numFmtId="49" fontId="1" fillId="4" borderId="0" xfId="0" applyNumberFormat="1" applyFont="1" applyFill="1"/>
    <xf numFmtId="0" fontId="0" fillId="4" borderId="0" xfId="0" applyFill="1"/>
    <xf numFmtId="1" fontId="0" fillId="4" borderId="0" xfId="0" applyNumberFormat="1" applyFill="1"/>
    <xf numFmtId="1" fontId="0" fillId="0" borderId="0" xfId="0" applyNumberFormat="1"/>
    <xf numFmtId="1" fontId="0" fillId="4" borderId="24" xfId="0" applyNumberFormat="1" applyFill="1" applyBorder="1"/>
    <xf numFmtId="1" fontId="14" fillId="0" borderId="12" xfId="0" applyNumberFormat="1" applyFont="1" applyFill="1" applyBorder="1" applyAlignment="1" applyProtection="1">
      <alignment horizontal="center"/>
      <protection locked="0" hidden="1"/>
    </xf>
    <xf numFmtId="49" fontId="1" fillId="0" borderId="0" xfId="0" applyNumberFormat="1" applyFont="1" applyBorder="1"/>
    <xf numFmtId="49" fontId="11" fillId="0" borderId="0" xfId="0" applyNumberFormat="1" applyFont="1" applyBorder="1"/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18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49" fontId="20" fillId="0" borderId="23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1" fillId="0" borderId="8" xfId="0" applyNumberFormat="1" applyFont="1" applyFill="1" applyBorder="1"/>
    <xf numFmtId="49" fontId="1" fillId="0" borderId="0" xfId="0" applyNumberFormat="1" applyFont="1" applyFill="1"/>
    <xf numFmtId="49" fontId="1" fillId="0" borderId="0" xfId="0" applyNumberFormat="1" applyFont="1" applyFill="1" applyBorder="1"/>
    <xf numFmtId="0" fontId="5" fillId="0" borderId="3" xfId="0" applyFont="1" applyBorder="1" applyAlignment="1">
      <alignment horizontal="left"/>
    </xf>
    <xf numFmtId="49" fontId="6" fillId="0" borderId="25" xfId="0" applyNumberFormat="1" applyFont="1" applyBorder="1" applyAlignment="1">
      <alignment horizontal="center"/>
    </xf>
    <xf numFmtId="1" fontId="14" fillId="3" borderId="12" xfId="0" applyNumberFormat="1" applyFont="1" applyFill="1" applyBorder="1" applyAlignment="1" applyProtection="1">
      <alignment horizontal="center"/>
      <protection locked="0" hidden="1"/>
    </xf>
  </cellXfs>
  <cellStyles count="1">
    <cellStyle name="Standard" xfId="0" builtinId="0"/>
  </cellStyles>
  <dxfs count="129"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0"/>
  <sheetViews>
    <sheetView workbookViewId="0">
      <pane ySplit="3" topLeftCell="A4" activePane="bottomLeft" state="frozen"/>
      <selection activeCell="C5" sqref="C5"/>
      <selection pane="bottomLeft" activeCell="B30" sqref="B30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13" bestFit="1" customWidth="1"/>
    <col min="6" max="7" width="3.44140625" style="1" customWidth="1"/>
    <col min="8" max="8" width="4.44140625" style="1" bestFit="1" customWidth="1"/>
    <col min="9" max="9" width="3.44140625" style="13" customWidth="1"/>
    <col min="10" max="10" width="3.44140625" style="1" customWidth="1"/>
    <col min="11" max="11" width="4.44140625" style="1" bestFit="1" customWidth="1"/>
    <col min="12" max="13" width="3.44140625" style="1" customWidth="1"/>
    <col min="14" max="14" width="4.44140625" style="1" customWidth="1"/>
    <col min="15" max="16" width="3.44140625" style="1" customWidth="1"/>
    <col min="17" max="17" width="4.44140625" style="1" bestFit="1" customWidth="1"/>
    <col min="18" max="19" width="3.44140625" style="1" customWidth="1"/>
    <col min="20" max="20" width="4.44140625" style="1" bestFit="1" customWidth="1"/>
    <col min="21" max="22" width="3.44140625" style="1" customWidth="1"/>
    <col min="23" max="23" width="4.44140625" style="1" bestFit="1" customWidth="1"/>
    <col min="24" max="25" width="3.44140625" style="1" customWidth="1"/>
    <col min="26" max="26" width="4.44140625" style="1" bestFit="1" customWidth="1"/>
    <col min="27" max="28" width="3.44140625" style="1" customWidth="1"/>
    <col min="29" max="29" width="4.44140625" style="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customWidth="1"/>
    <col min="39" max="39" width="0.33203125" style="1" customWidth="1"/>
    <col min="40" max="40" width="11.44140625" style="1" hidden="1" customWidth="1"/>
    <col min="41" max="41" width="3.33203125" style="1" customWidth="1"/>
    <col min="42" max="16384" width="11.44140625" style="1"/>
  </cols>
  <sheetData>
    <row r="1" spans="1:42" ht="11.4" x14ac:dyDescent="0.2">
      <c r="P1" s="71"/>
      <c r="Q1" s="71"/>
      <c r="Y1" s="71"/>
      <c r="Z1" s="71"/>
      <c r="AB1" s="71"/>
      <c r="AC1" s="71"/>
      <c r="AD1" s="70"/>
      <c r="AE1" s="71"/>
      <c r="AF1" s="71"/>
      <c r="AK1" s="32"/>
    </row>
    <row r="2" spans="1:42" ht="11.4" x14ac:dyDescent="0.2">
      <c r="B2" s="16"/>
      <c r="P2" s="72"/>
      <c r="Q2" s="72"/>
      <c r="X2" s="70"/>
      <c r="Y2" s="72"/>
      <c r="Z2" s="72"/>
      <c r="AB2" s="72"/>
      <c r="AC2" s="72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10</v>
      </c>
      <c r="B4" s="16"/>
      <c r="C4" s="70" t="s">
        <v>12</v>
      </c>
      <c r="D4" s="71"/>
      <c r="E4" s="71"/>
      <c r="F4" s="70" t="s">
        <v>13</v>
      </c>
      <c r="G4" s="71"/>
      <c r="H4" s="71"/>
      <c r="I4" s="70" t="s">
        <v>15</v>
      </c>
      <c r="J4" s="71"/>
      <c r="K4" s="71"/>
      <c r="L4" s="70" t="s">
        <v>58</v>
      </c>
      <c r="M4" s="71"/>
      <c r="N4" s="71"/>
      <c r="O4" s="70" t="s">
        <v>16</v>
      </c>
      <c r="P4" s="71"/>
      <c r="Q4" s="71"/>
      <c r="R4" s="70" t="s">
        <v>14</v>
      </c>
      <c r="T4" s="75"/>
      <c r="U4" s="70" t="s">
        <v>17</v>
      </c>
      <c r="V4" s="73"/>
      <c r="W4" s="75"/>
      <c r="X4" s="70" t="s">
        <v>57</v>
      </c>
      <c r="Y4" s="73"/>
      <c r="Z4" s="75"/>
      <c r="AA4" s="70" t="s">
        <v>72</v>
      </c>
      <c r="AB4" s="73"/>
      <c r="AC4" s="73"/>
      <c r="AD4" s="69"/>
      <c r="AE4" s="73"/>
      <c r="AF4" s="73"/>
      <c r="AK4" s="45"/>
    </row>
    <row r="5" spans="1:42" ht="13.95" customHeight="1" thickBot="1" x14ac:dyDescent="0.3">
      <c r="B5" s="16"/>
      <c r="C5" s="70"/>
      <c r="D5" s="72"/>
      <c r="E5" s="72"/>
      <c r="F5" s="70"/>
      <c r="G5" s="72"/>
      <c r="H5" s="72"/>
      <c r="I5" s="70"/>
      <c r="J5" s="72"/>
      <c r="K5" s="72"/>
      <c r="L5" s="70"/>
      <c r="M5" s="72"/>
      <c r="N5" s="72"/>
      <c r="O5" s="70"/>
      <c r="P5" s="72"/>
      <c r="Q5" s="72"/>
      <c r="T5" s="71"/>
      <c r="U5" s="70"/>
      <c r="V5" s="71"/>
      <c r="W5" s="71"/>
      <c r="Y5" s="71"/>
      <c r="Z5" s="71"/>
      <c r="AA5" s="70"/>
      <c r="AB5" s="71"/>
      <c r="AC5" s="71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3.95" customHeight="1" thickBot="1" x14ac:dyDescent="0.35">
      <c r="C6" s="70" t="s">
        <v>71</v>
      </c>
      <c r="F6" s="70" t="s">
        <v>74</v>
      </c>
      <c r="I6" s="70" t="s">
        <v>56</v>
      </c>
      <c r="L6" s="70" t="s">
        <v>21</v>
      </c>
      <c r="O6" s="70" t="s">
        <v>73</v>
      </c>
      <c r="R6" s="70" t="s">
        <v>68</v>
      </c>
      <c r="T6" s="76"/>
      <c r="U6" s="70" t="s">
        <v>11</v>
      </c>
      <c r="V6" s="69"/>
      <c r="W6" s="76"/>
      <c r="X6" s="70" t="s">
        <v>18</v>
      </c>
      <c r="Y6" s="69"/>
      <c r="Z6" s="76"/>
      <c r="AA6" s="70" t="s">
        <v>59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19</v>
      </c>
      <c r="E7" s="80" t="s">
        <v>1</v>
      </c>
      <c r="F7" s="79" t="s">
        <v>2</v>
      </c>
      <c r="G7" s="79" t="s">
        <v>19</v>
      </c>
      <c r="H7" s="80" t="s">
        <v>1</v>
      </c>
      <c r="I7" s="79" t="s">
        <v>20</v>
      </c>
      <c r="J7" s="79" t="s">
        <v>76</v>
      </c>
      <c r="K7" s="80" t="s">
        <v>1</v>
      </c>
      <c r="L7" s="79" t="s">
        <v>2</v>
      </c>
      <c r="M7" s="79" t="s">
        <v>77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76</v>
      </c>
      <c r="S7" s="79" t="s">
        <v>2</v>
      </c>
      <c r="T7" s="80" t="s">
        <v>1</v>
      </c>
      <c r="U7" s="79" t="s">
        <v>77</v>
      </c>
      <c r="V7" s="79" t="s">
        <v>77</v>
      </c>
      <c r="W7" s="80" t="s">
        <v>1</v>
      </c>
      <c r="X7" s="79" t="s">
        <v>76</v>
      </c>
      <c r="Y7" s="79" t="s">
        <v>77</v>
      </c>
      <c r="Z7" s="80" t="s">
        <v>1</v>
      </c>
      <c r="AA7" s="79" t="s">
        <v>77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3</v>
      </c>
      <c r="B8" s="21" t="s">
        <v>90</v>
      </c>
      <c r="C8" s="17" t="s">
        <v>2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79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3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5</v>
      </c>
      <c r="R8" s="17" t="s">
        <v>2</v>
      </c>
      <c r="S8" s="18" t="s">
        <v>76</v>
      </c>
      <c r="T8" s="19">
        <f t="shared" ref="T8:T30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8">
        <f t="shared" ref="W8:W30" si="7">IF(OR(EXACT($U$7,U8)*(EXACT($V$7,V8)))=TRUE,$AO$9,IF(($V$7-$U$7=V8-U8),$AO$8,IF(OR(EXACT($U$7&gt;$V$7,U8&gt;V8)*EXACT($U$7=$V$7,U8=V8)*EXACT($U$7&lt;$V$7,U8&lt;V8)),$AO$7,0)))*2*2</f>
        <v>12</v>
      </c>
      <c r="X8" s="17" t="s">
        <v>76</v>
      </c>
      <c r="Y8" s="18" t="s">
        <v>19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2</v>
      </c>
      <c r="AC8" s="19" t="str">
        <f t="shared" ref="AC8:AC30" si="9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:AG29" si="10">E8+K8+Q8+T8+N8+H8+W8+Z8+AC8+AF8</f>
        <v>22</v>
      </c>
      <c r="AH8" s="22"/>
      <c r="AI8" s="23"/>
      <c r="AJ8" s="24">
        <f t="shared" ref="AJ8:AJ29" si="11">AG8+AH8</f>
        <v>22</v>
      </c>
      <c r="AK8" s="25">
        <f>RANK(AJ8,$AJ$8:$AJ$31)</f>
        <v>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16</v>
      </c>
      <c r="B9" s="21" t="s">
        <v>91</v>
      </c>
      <c r="C9" s="17" t="s">
        <v>2</v>
      </c>
      <c r="D9" s="18" t="s">
        <v>76</v>
      </c>
      <c r="E9" s="19">
        <f t="shared" si="1"/>
        <v>0</v>
      </c>
      <c r="F9" s="17" t="s">
        <v>19</v>
      </c>
      <c r="G9" s="18" t="s">
        <v>76</v>
      </c>
      <c r="H9" s="19" t="str">
        <f t="shared" si="2"/>
        <v>3</v>
      </c>
      <c r="I9" s="17" t="s">
        <v>2</v>
      </c>
      <c r="J9" s="18" t="s">
        <v>76</v>
      </c>
      <c r="K9" s="19" t="str">
        <f t="shared" si="3"/>
        <v>2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76</v>
      </c>
      <c r="V9" s="18" t="s">
        <v>19</v>
      </c>
      <c r="W9" s="88">
        <f t="shared" si="7"/>
        <v>0</v>
      </c>
      <c r="X9" s="17" t="s">
        <v>19</v>
      </c>
      <c r="Y9" s="18" t="s">
        <v>76</v>
      </c>
      <c r="Z9" s="19" t="str">
        <f t="shared" si="8"/>
        <v>3</v>
      </c>
      <c r="AA9" s="17" t="s">
        <v>77</v>
      </c>
      <c r="AB9" s="18" t="s">
        <v>19</v>
      </c>
      <c r="AC9" s="19" t="str">
        <f t="shared" si="9"/>
        <v>2</v>
      </c>
      <c r="AD9" s="28"/>
      <c r="AE9" s="26"/>
      <c r="AF9" s="19"/>
      <c r="AG9" s="21">
        <f t="shared" si="10"/>
        <v>10</v>
      </c>
      <c r="AH9" s="22"/>
      <c r="AI9" s="23"/>
      <c r="AJ9" s="24">
        <f t="shared" si="11"/>
        <v>10</v>
      </c>
      <c r="AK9" s="25">
        <f t="shared" ref="AK9:AK30" si="12">RANK(AJ9,$AJ$8:$AJ$31)</f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21</v>
      </c>
      <c r="B10" s="21" t="s">
        <v>94</v>
      </c>
      <c r="C10" s="17" t="s">
        <v>19</v>
      </c>
      <c r="D10" s="18" t="s">
        <v>76</v>
      </c>
      <c r="E10" s="19">
        <f t="shared" si="1"/>
        <v>0</v>
      </c>
      <c r="F10" s="17" t="s">
        <v>2</v>
      </c>
      <c r="G10" s="18" t="s">
        <v>77</v>
      </c>
      <c r="H10" s="19" t="str">
        <f t="shared" si="2"/>
        <v>2</v>
      </c>
      <c r="I10" s="17" t="s">
        <v>79</v>
      </c>
      <c r="J10" s="18" t="s">
        <v>76</v>
      </c>
      <c r="K10" s="19" t="str">
        <f t="shared" si="3"/>
        <v>2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19</v>
      </c>
      <c r="Q10" s="19">
        <f t="shared" si="5"/>
        <v>0</v>
      </c>
      <c r="R10" s="17" t="s">
        <v>77</v>
      </c>
      <c r="S10" s="18" t="s">
        <v>76</v>
      </c>
      <c r="T10" s="19" t="str">
        <f t="shared" si="6"/>
        <v>2</v>
      </c>
      <c r="U10" s="17" t="s">
        <v>76</v>
      </c>
      <c r="V10" s="18" t="s">
        <v>19</v>
      </c>
      <c r="W10" s="88">
        <f t="shared" si="7"/>
        <v>0</v>
      </c>
      <c r="X10" s="17" t="s">
        <v>19</v>
      </c>
      <c r="Y10" s="18" t="s">
        <v>19</v>
      </c>
      <c r="Z10" s="19">
        <f t="shared" si="8"/>
        <v>0</v>
      </c>
      <c r="AA10" s="17" t="s">
        <v>77</v>
      </c>
      <c r="AB10" s="18" t="s">
        <v>19</v>
      </c>
      <c r="AC10" s="19" t="str">
        <f t="shared" si="9"/>
        <v>2</v>
      </c>
      <c r="AD10" s="28"/>
      <c r="AE10" s="26"/>
      <c r="AF10" s="19"/>
      <c r="AG10" s="21">
        <f t="shared" si="10"/>
        <v>8</v>
      </c>
      <c r="AH10" s="22"/>
      <c r="AI10" s="23"/>
      <c r="AJ10" s="24">
        <f t="shared" si="11"/>
        <v>8</v>
      </c>
      <c r="AK10" s="25">
        <f t="shared" si="12"/>
        <v>21</v>
      </c>
      <c r="AL10" s="1"/>
    </row>
    <row r="11" spans="1:42" ht="24.9" customHeight="1" thickBot="1" x14ac:dyDescent="0.3">
      <c r="A11" s="29">
        <f t="shared" si="0"/>
        <v>3</v>
      </c>
      <c r="B11" s="21" t="s">
        <v>84</v>
      </c>
      <c r="C11" s="17" t="s">
        <v>2</v>
      </c>
      <c r="D11" s="18" t="s">
        <v>76</v>
      </c>
      <c r="E11" s="19">
        <f t="shared" si="1"/>
        <v>0</v>
      </c>
      <c r="F11" s="17" t="s">
        <v>19</v>
      </c>
      <c r="G11" s="18" t="s">
        <v>76</v>
      </c>
      <c r="H11" s="19" t="str">
        <f t="shared" si="2"/>
        <v>3</v>
      </c>
      <c r="I11" s="17" t="s">
        <v>76</v>
      </c>
      <c r="J11" s="18" t="s">
        <v>77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2</v>
      </c>
      <c r="P11" s="18" t="s">
        <v>76</v>
      </c>
      <c r="Q11" s="19" t="str">
        <f t="shared" si="5"/>
        <v>2</v>
      </c>
      <c r="R11" s="17" t="s">
        <v>76</v>
      </c>
      <c r="S11" s="18" t="s">
        <v>76</v>
      </c>
      <c r="T11" s="19">
        <f t="shared" si="6"/>
        <v>0</v>
      </c>
      <c r="U11" s="17" t="s">
        <v>19</v>
      </c>
      <c r="V11" s="18" t="s">
        <v>19</v>
      </c>
      <c r="W11" s="88">
        <f t="shared" si="7"/>
        <v>12</v>
      </c>
      <c r="X11" s="17" t="s">
        <v>19</v>
      </c>
      <c r="Y11" s="18" t="s">
        <v>76</v>
      </c>
      <c r="Z11" s="19" t="str">
        <f t="shared" si="8"/>
        <v>3</v>
      </c>
      <c r="AA11" s="17" t="s">
        <v>76</v>
      </c>
      <c r="AB11" s="18" t="s">
        <v>76</v>
      </c>
      <c r="AC11" s="19">
        <f t="shared" si="9"/>
        <v>0</v>
      </c>
      <c r="AD11" s="28"/>
      <c r="AE11" s="26"/>
      <c r="AF11" s="19"/>
      <c r="AG11" s="21">
        <f t="shared" si="10"/>
        <v>22</v>
      </c>
      <c r="AH11" s="22"/>
      <c r="AI11" s="23"/>
      <c r="AJ11" s="24">
        <f t="shared" si="11"/>
        <v>22</v>
      </c>
      <c r="AK11" s="25">
        <f t="shared" si="12"/>
        <v>3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9</v>
      </c>
      <c r="B12" s="21" t="s">
        <v>92</v>
      </c>
      <c r="C12" s="17" t="s">
        <v>2</v>
      </c>
      <c r="D12" s="18" t="s">
        <v>76</v>
      </c>
      <c r="E12" s="19">
        <f t="shared" si="1"/>
        <v>0</v>
      </c>
      <c r="F12" s="17" t="s">
        <v>19</v>
      </c>
      <c r="G12" s="18" t="s">
        <v>76</v>
      </c>
      <c r="H12" s="19" t="str">
        <f t="shared" si="2"/>
        <v>3</v>
      </c>
      <c r="I12" s="17" t="s">
        <v>19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2</v>
      </c>
      <c r="O12" s="17" t="s">
        <v>76</v>
      </c>
      <c r="P12" s="18" t="s">
        <v>77</v>
      </c>
      <c r="Q12" s="19" t="str">
        <f t="shared" si="5"/>
        <v>3</v>
      </c>
      <c r="R12" s="17" t="s">
        <v>19</v>
      </c>
      <c r="S12" s="18" t="s">
        <v>77</v>
      </c>
      <c r="T12" s="19">
        <f t="shared" si="6"/>
        <v>0</v>
      </c>
      <c r="U12" s="17" t="s">
        <v>76</v>
      </c>
      <c r="V12" s="18" t="s">
        <v>19</v>
      </c>
      <c r="W12" s="88">
        <f t="shared" si="7"/>
        <v>0</v>
      </c>
      <c r="X12" s="17" t="s">
        <v>19</v>
      </c>
      <c r="Y12" s="18" t="s">
        <v>76</v>
      </c>
      <c r="Z12" s="19" t="str">
        <f t="shared" si="8"/>
        <v>3</v>
      </c>
      <c r="AA12" s="17" t="s">
        <v>76</v>
      </c>
      <c r="AB12" s="18" t="s">
        <v>2</v>
      </c>
      <c r="AC12" s="19" t="str">
        <f t="shared" si="9"/>
        <v>2</v>
      </c>
      <c r="AD12" s="28"/>
      <c r="AE12" s="26"/>
      <c r="AF12" s="19"/>
      <c r="AG12" s="21">
        <f t="shared" si="10"/>
        <v>15</v>
      </c>
      <c r="AH12" s="22"/>
      <c r="AI12" s="23"/>
      <c r="AJ12" s="24">
        <f t="shared" si="11"/>
        <v>15</v>
      </c>
      <c r="AK12" s="25">
        <f t="shared" si="12"/>
        <v>9</v>
      </c>
      <c r="AL12" s="1"/>
      <c r="AP12" s="69"/>
    </row>
    <row r="13" spans="1:42" ht="24.9" customHeight="1" thickBot="1" x14ac:dyDescent="0.3">
      <c r="A13" s="29">
        <f t="shared" si="0"/>
        <v>15</v>
      </c>
      <c r="B13" s="21" t="s">
        <v>87</v>
      </c>
      <c r="C13" s="17" t="s">
        <v>79</v>
      </c>
      <c r="D13" s="18" t="s">
        <v>76</v>
      </c>
      <c r="E13" s="19">
        <f t="shared" si="1"/>
        <v>0</v>
      </c>
      <c r="F13" s="17" t="s">
        <v>2</v>
      </c>
      <c r="G13" s="18" t="s">
        <v>76</v>
      </c>
      <c r="H13" s="19" t="str">
        <f t="shared" si="2"/>
        <v>2</v>
      </c>
      <c r="I13" s="17" t="s">
        <v>2</v>
      </c>
      <c r="J13" s="18" t="s">
        <v>77</v>
      </c>
      <c r="K13" s="19" t="str">
        <f t="shared" si="3"/>
        <v>2</v>
      </c>
      <c r="L13" s="17" t="s">
        <v>76</v>
      </c>
      <c r="M13" s="18" t="s">
        <v>76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77</v>
      </c>
      <c r="S13" s="18" t="s">
        <v>76</v>
      </c>
      <c r="T13" s="19" t="str">
        <f t="shared" si="6"/>
        <v>2</v>
      </c>
      <c r="U13" s="17" t="s">
        <v>76</v>
      </c>
      <c r="V13" s="18" t="s">
        <v>2</v>
      </c>
      <c r="W13" s="88">
        <f t="shared" si="7"/>
        <v>0</v>
      </c>
      <c r="X13" s="17" t="s">
        <v>19</v>
      </c>
      <c r="Y13" s="18" t="s">
        <v>76</v>
      </c>
      <c r="Z13" s="19" t="str">
        <f t="shared" si="8"/>
        <v>3</v>
      </c>
      <c r="AA13" s="17" t="s">
        <v>77</v>
      </c>
      <c r="AB13" s="18" t="s">
        <v>19</v>
      </c>
      <c r="AC13" s="19" t="str">
        <f t="shared" si="9"/>
        <v>2</v>
      </c>
      <c r="AD13" s="28"/>
      <c r="AE13" s="26"/>
      <c r="AF13" s="19"/>
      <c r="AG13" s="21">
        <f t="shared" si="10"/>
        <v>11</v>
      </c>
      <c r="AH13" s="22"/>
      <c r="AI13" s="23"/>
      <c r="AJ13" s="24">
        <f t="shared" si="11"/>
        <v>11</v>
      </c>
      <c r="AK13" s="25">
        <f t="shared" si="12"/>
        <v>15</v>
      </c>
      <c r="AL13" s="1"/>
    </row>
    <row r="14" spans="1:42" ht="24.9" customHeight="1" thickBot="1" x14ac:dyDescent="0.3">
      <c r="A14" s="29">
        <f t="shared" si="0"/>
        <v>12</v>
      </c>
      <c r="B14" s="21" t="s">
        <v>95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77</v>
      </c>
      <c r="H14" s="19" t="str">
        <f t="shared" si="2"/>
        <v>2</v>
      </c>
      <c r="I14" s="17" t="s">
        <v>79</v>
      </c>
      <c r="J14" s="18" t="s">
        <v>77</v>
      </c>
      <c r="K14" s="19" t="str">
        <f t="shared" si="3"/>
        <v>3</v>
      </c>
      <c r="L14" s="17" t="s">
        <v>76</v>
      </c>
      <c r="M14" s="18" t="s">
        <v>76</v>
      </c>
      <c r="N14" s="68">
        <f t="shared" si="4"/>
        <v>0</v>
      </c>
      <c r="O14" s="17" t="s">
        <v>2</v>
      </c>
      <c r="P14" s="18" t="s">
        <v>19</v>
      </c>
      <c r="Q14" s="19" t="str">
        <f t="shared" si="5"/>
        <v>3</v>
      </c>
      <c r="R14" s="17" t="s">
        <v>19</v>
      </c>
      <c r="S14" s="18" t="s">
        <v>19</v>
      </c>
      <c r="T14" s="19">
        <f t="shared" si="6"/>
        <v>0</v>
      </c>
      <c r="U14" s="17" t="s">
        <v>76</v>
      </c>
      <c r="V14" s="18" t="s">
        <v>19</v>
      </c>
      <c r="W14" s="88">
        <f t="shared" si="7"/>
        <v>0</v>
      </c>
      <c r="X14" s="17" t="s">
        <v>19</v>
      </c>
      <c r="Y14" s="18" t="s">
        <v>76</v>
      </c>
      <c r="Z14" s="19" t="str">
        <f t="shared" si="8"/>
        <v>3</v>
      </c>
      <c r="AA14" s="17" t="s">
        <v>76</v>
      </c>
      <c r="AB14" s="18" t="s">
        <v>2</v>
      </c>
      <c r="AC14" s="19" t="str">
        <f t="shared" si="9"/>
        <v>2</v>
      </c>
      <c r="AD14" s="28"/>
      <c r="AE14" s="26"/>
      <c r="AF14" s="19"/>
      <c r="AG14" s="21">
        <f t="shared" si="10"/>
        <v>13</v>
      </c>
      <c r="AH14" s="22"/>
      <c r="AI14" s="23"/>
      <c r="AJ14" s="24">
        <f t="shared" si="11"/>
        <v>13</v>
      </c>
      <c r="AK14" s="25">
        <f t="shared" si="12"/>
        <v>12</v>
      </c>
      <c r="AL14" s="1"/>
    </row>
    <row r="15" spans="1:42" ht="24.9" customHeight="1" thickBot="1" x14ac:dyDescent="0.3">
      <c r="A15" s="29">
        <f t="shared" si="0"/>
        <v>5</v>
      </c>
      <c r="B15" s="21" t="s">
        <v>80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3</v>
      </c>
      <c r="I15" s="17" t="s">
        <v>19</v>
      </c>
      <c r="J15" s="18" t="s">
        <v>77</v>
      </c>
      <c r="K15" s="19" t="str">
        <f t="shared" si="3"/>
        <v>2</v>
      </c>
      <c r="L15" s="17" t="s">
        <v>76</v>
      </c>
      <c r="M15" s="18" t="s">
        <v>76</v>
      </c>
      <c r="N15" s="68">
        <f t="shared" si="4"/>
        <v>0</v>
      </c>
      <c r="O15" s="17" t="s">
        <v>2</v>
      </c>
      <c r="P15" s="18" t="s">
        <v>76</v>
      </c>
      <c r="Q15" s="19" t="str">
        <f t="shared" si="5"/>
        <v>2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76</v>
      </c>
      <c r="W15" s="88">
        <f t="shared" si="7"/>
        <v>12</v>
      </c>
      <c r="X15" s="17" t="s">
        <v>76</v>
      </c>
      <c r="Y15" s="18" t="s">
        <v>19</v>
      </c>
      <c r="Z15" s="19">
        <f t="shared" si="8"/>
        <v>0</v>
      </c>
      <c r="AA15" s="17" t="s">
        <v>76</v>
      </c>
      <c r="AB15" s="18" t="s">
        <v>2</v>
      </c>
      <c r="AC15" s="19" t="str">
        <f t="shared" si="9"/>
        <v>2</v>
      </c>
      <c r="AD15" s="28"/>
      <c r="AE15" s="26"/>
      <c r="AF15" s="19"/>
      <c r="AG15" s="21">
        <f t="shared" si="10"/>
        <v>21</v>
      </c>
      <c r="AH15" s="22"/>
      <c r="AI15" s="23"/>
      <c r="AJ15" s="24">
        <f t="shared" si="11"/>
        <v>21</v>
      </c>
      <c r="AK15" s="25">
        <f t="shared" si="12"/>
        <v>5</v>
      </c>
      <c r="AL15" s="1"/>
    </row>
    <row r="16" spans="1:42" ht="24.9" customHeight="1" thickBot="1" x14ac:dyDescent="0.3">
      <c r="A16" s="29">
        <f t="shared" si="0"/>
        <v>6</v>
      </c>
      <c r="B16" s="21" t="s">
        <v>97</v>
      </c>
      <c r="C16" s="17" t="s">
        <v>2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19" t="str">
        <f t="shared" si="2"/>
        <v>2</v>
      </c>
      <c r="I16" s="17" t="s">
        <v>19</v>
      </c>
      <c r="J16" s="18" t="s">
        <v>77</v>
      </c>
      <c r="K16" s="19" t="str">
        <f t="shared" si="3"/>
        <v>2</v>
      </c>
      <c r="L16" s="17" t="s">
        <v>19</v>
      </c>
      <c r="M16" s="18" t="s">
        <v>19</v>
      </c>
      <c r="N16" s="68">
        <f t="shared" si="4"/>
        <v>0</v>
      </c>
      <c r="O16" s="17" t="s">
        <v>79</v>
      </c>
      <c r="P16" s="18" t="s">
        <v>19</v>
      </c>
      <c r="Q16" s="19" t="str">
        <f t="shared" si="5"/>
        <v>2</v>
      </c>
      <c r="R16" s="17" t="s">
        <v>19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88">
        <f t="shared" si="7"/>
        <v>12</v>
      </c>
      <c r="X16" s="17" t="s">
        <v>76</v>
      </c>
      <c r="Y16" s="18" t="s">
        <v>76</v>
      </c>
      <c r="Z16" s="19">
        <f t="shared" si="8"/>
        <v>0</v>
      </c>
      <c r="AA16" s="17" t="s">
        <v>76</v>
      </c>
      <c r="AB16" s="18" t="s">
        <v>19</v>
      </c>
      <c r="AC16" s="19" t="str">
        <f t="shared" si="9"/>
        <v>2</v>
      </c>
      <c r="AD16" s="28"/>
      <c r="AE16" s="26"/>
      <c r="AF16" s="19"/>
      <c r="AG16" s="21">
        <f t="shared" si="10"/>
        <v>20</v>
      </c>
      <c r="AH16" s="22"/>
      <c r="AI16" s="23"/>
      <c r="AJ16" s="24">
        <f t="shared" si="11"/>
        <v>20</v>
      </c>
      <c r="AK16" s="25">
        <f t="shared" si="12"/>
        <v>6</v>
      </c>
      <c r="AL16" s="1"/>
    </row>
    <row r="17" spans="1:38" ht="24.9" customHeight="1" thickBot="1" x14ac:dyDescent="0.3">
      <c r="A17" s="29">
        <f t="shared" si="0"/>
        <v>12</v>
      </c>
      <c r="B17" s="21" t="s">
        <v>66</v>
      </c>
      <c r="C17" s="17" t="s">
        <v>2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2</v>
      </c>
      <c r="I17" s="17" t="s">
        <v>2</v>
      </c>
      <c r="J17" s="18" t="s">
        <v>77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2</v>
      </c>
      <c r="O17" s="17" t="s">
        <v>19</v>
      </c>
      <c r="P17" s="18" t="s">
        <v>77</v>
      </c>
      <c r="Q17" s="19" t="str">
        <f t="shared" si="5"/>
        <v>2</v>
      </c>
      <c r="R17" s="17" t="s">
        <v>19</v>
      </c>
      <c r="S17" s="18" t="s">
        <v>77</v>
      </c>
      <c r="T17" s="19">
        <f t="shared" si="6"/>
        <v>0</v>
      </c>
      <c r="U17" s="17" t="s">
        <v>76</v>
      </c>
      <c r="V17" s="18" t="s">
        <v>19</v>
      </c>
      <c r="W17" s="88">
        <f t="shared" si="7"/>
        <v>0</v>
      </c>
      <c r="X17" s="17" t="s">
        <v>19</v>
      </c>
      <c r="Y17" s="18" t="s">
        <v>76</v>
      </c>
      <c r="Z17" s="19" t="str">
        <f t="shared" si="8"/>
        <v>3</v>
      </c>
      <c r="AA17" s="17" t="s">
        <v>77</v>
      </c>
      <c r="AB17" s="18" t="s">
        <v>19</v>
      </c>
      <c r="AC17" s="19" t="str">
        <f t="shared" si="9"/>
        <v>2</v>
      </c>
      <c r="AD17" s="27"/>
      <c r="AE17" s="26"/>
      <c r="AF17" s="19"/>
      <c r="AG17" s="21">
        <f t="shared" si="10"/>
        <v>13</v>
      </c>
      <c r="AH17" s="22"/>
      <c r="AI17" s="23"/>
      <c r="AJ17" s="24">
        <f t="shared" si="11"/>
        <v>13</v>
      </c>
      <c r="AK17" s="25">
        <f t="shared" si="12"/>
        <v>12</v>
      </c>
      <c r="AL17" s="1"/>
    </row>
    <row r="18" spans="1:38" ht="24.9" customHeight="1" thickBot="1" x14ac:dyDescent="0.3">
      <c r="A18" s="29">
        <f t="shared" si="0"/>
        <v>8</v>
      </c>
      <c r="B18" s="21" t="s">
        <v>81</v>
      </c>
      <c r="C18" s="17" t="s">
        <v>19</v>
      </c>
      <c r="D18" s="18" t="s">
        <v>77</v>
      </c>
      <c r="E18" s="19">
        <f t="shared" si="1"/>
        <v>0</v>
      </c>
      <c r="F18" s="17" t="s">
        <v>19</v>
      </c>
      <c r="G18" s="18" t="s">
        <v>77</v>
      </c>
      <c r="H18" s="19" t="str">
        <f t="shared" si="2"/>
        <v>2</v>
      </c>
      <c r="I18" s="17" t="s">
        <v>2</v>
      </c>
      <c r="J18" s="18" t="s">
        <v>77</v>
      </c>
      <c r="K18" s="19" t="str">
        <f t="shared" si="3"/>
        <v>2</v>
      </c>
      <c r="L18" s="17" t="s">
        <v>19</v>
      </c>
      <c r="M18" s="18" t="s">
        <v>76</v>
      </c>
      <c r="N18" s="68" t="str">
        <f t="shared" si="4"/>
        <v>2</v>
      </c>
      <c r="O18" s="17" t="s">
        <v>19</v>
      </c>
      <c r="P18" s="18" t="s">
        <v>76</v>
      </c>
      <c r="Q18" s="19" t="str">
        <f t="shared" si="5"/>
        <v>5</v>
      </c>
      <c r="R18" s="17" t="s">
        <v>2</v>
      </c>
      <c r="S18" s="18" t="s">
        <v>77</v>
      </c>
      <c r="T18" s="19">
        <f t="shared" si="6"/>
        <v>0</v>
      </c>
      <c r="U18" s="17" t="s">
        <v>76</v>
      </c>
      <c r="V18" s="18" t="s">
        <v>19</v>
      </c>
      <c r="W18" s="88">
        <f t="shared" si="7"/>
        <v>0</v>
      </c>
      <c r="X18" s="17" t="s">
        <v>19</v>
      </c>
      <c r="Y18" s="18" t="s">
        <v>76</v>
      </c>
      <c r="Z18" s="19" t="str">
        <f t="shared" si="8"/>
        <v>3</v>
      </c>
      <c r="AA18" s="17" t="s">
        <v>77</v>
      </c>
      <c r="AB18" s="18" t="s">
        <v>19</v>
      </c>
      <c r="AC18" s="19" t="str">
        <f t="shared" si="9"/>
        <v>2</v>
      </c>
      <c r="AD18" s="28"/>
      <c r="AE18" s="26"/>
      <c r="AF18" s="19"/>
      <c r="AG18" s="21">
        <f t="shared" si="10"/>
        <v>16</v>
      </c>
      <c r="AH18" s="22"/>
      <c r="AI18" s="23"/>
      <c r="AJ18" s="24">
        <f t="shared" si="11"/>
        <v>16</v>
      </c>
      <c r="AK18" s="25">
        <f t="shared" si="12"/>
        <v>8</v>
      </c>
      <c r="AL18" s="1"/>
    </row>
    <row r="19" spans="1:38" ht="24.9" customHeight="1" thickBot="1" x14ac:dyDescent="0.3">
      <c r="A19" s="29">
        <f t="shared" si="0"/>
        <v>6</v>
      </c>
      <c r="B19" s="21" t="s">
        <v>96</v>
      </c>
      <c r="C19" s="17" t="s">
        <v>2</v>
      </c>
      <c r="D19" s="18" t="s">
        <v>76</v>
      </c>
      <c r="E19" s="19">
        <f t="shared" si="1"/>
        <v>0</v>
      </c>
      <c r="F19" s="17" t="s">
        <v>2</v>
      </c>
      <c r="G19" s="18" t="s">
        <v>77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19" t="str">
        <f t="shared" si="5"/>
        <v>2</v>
      </c>
      <c r="R19" s="17" t="s">
        <v>19</v>
      </c>
      <c r="S19" s="18" t="s">
        <v>77</v>
      </c>
      <c r="T19" s="19">
        <f t="shared" si="6"/>
        <v>0</v>
      </c>
      <c r="U19" s="17" t="s">
        <v>19</v>
      </c>
      <c r="V19" s="18" t="s">
        <v>19</v>
      </c>
      <c r="W19" s="88">
        <f t="shared" si="7"/>
        <v>12</v>
      </c>
      <c r="X19" s="17" t="s">
        <v>76</v>
      </c>
      <c r="Y19" s="18" t="s">
        <v>19</v>
      </c>
      <c r="Z19" s="19">
        <f t="shared" si="8"/>
        <v>0</v>
      </c>
      <c r="AA19" s="17" t="s">
        <v>76</v>
      </c>
      <c r="AB19" s="18" t="s">
        <v>2</v>
      </c>
      <c r="AC19" s="19" t="str">
        <f t="shared" si="9"/>
        <v>2</v>
      </c>
      <c r="AD19" s="28"/>
      <c r="AE19" s="26"/>
      <c r="AF19" s="19"/>
      <c r="AG19" s="21">
        <f t="shared" si="10"/>
        <v>20</v>
      </c>
      <c r="AH19" s="22"/>
      <c r="AI19" s="23"/>
      <c r="AJ19" s="24">
        <f t="shared" si="11"/>
        <v>20</v>
      </c>
      <c r="AK19" s="25">
        <f t="shared" si="12"/>
        <v>6</v>
      </c>
      <c r="AL19" s="1"/>
    </row>
    <row r="20" spans="1:38" ht="24.9" customHeight="1" thickBot="1" x14ac:dyDescent="0.3">
      <c r="A20" s="29">
        <f t="shared" si="0"/>
        <v>14</v>
      </c>
      <c r="B20" s="21" t="s">
        <v>65</v>
      </c>
      <c r="C20" s="17" t="s">
        <v>76</v>
      </c>
      <c r="D20" s="18" t="s">
        <v>76</v>
      </c>
      <c r="E20" s="19" t="str">
        <f t="shared" si="1"/>
        <v>3</v>
      </c>
      <c r="F20" s="17" t="s">
        <v>19</v>
      </c>
      <c r="G20" s="18" t="s">
        <v>77</v>
      </c>
      <c r="H20" s="19" t="str">
        <f t="shared" si="2"/>
        <v>2</v>
      </c>
      <c r="I20" s="17" t="s">
        <v>2</v>
      </c>
      <c r="J20" s="18" t="s">
        <v>76</v>
      </c>
      <c r="K20" s="19" t="str">
        <f t="shared" si="3"/>
        <v>2</v>
      </c>
      <c r="L20" s="17" t="s">
        <v>19</v>
      </c>
      <c r="M20" s="18" t="s">
        <v>19</v>
      </c>
      <c r="N20" s="68">
        <f t="shared" si="4"/>
        <v>0</v>
      </c>
      <c r="O20" s="17" t="s">
        <v>19</v>
      </c>
      <c r="P20" s="18" t="s">
        <v>76</v>
      </c>
      <c r="Q20" s="19" t="str">
        <f t="shared" si="5"/>
        <v>5</v>
      </c>
      <c r="R20" s="17" t="s">
        <v>79</v>
      </c>
      <c r="S20" s="18" t="s">
        <v>19</v>
      </c>
      <c r="T20" s="19">
        <f t="shared" si="6"/>
        <v>0</v>
      </c>
      <c r="U20" s="17" t="s">
        <v>77</v>
      </c>
      <c r="V20" s="18" t="s">
        <v>19</v>
      </c>
      <c r="W20" s="88">
        <f t="shared" si="7"/>
        <v>0</v>
      </c>
      <c r="X20" s="17" t="s">
        <v>77</v>
      </c>
      <c r="Y20" s="18" t="s">
        <v>76</v>
      </c>
      <c r="Z20" s="19">
        <f t="shared" si="8"/>
        <v>0</v>
      </c>
      <c r="AA20" s="17" t="s">
        <v>76</v>
      </c>
      <c r="AB20" s="18" t="s">
        <v>76</v>
      </c>
      <c r="AC20" s="19">
        <f t="shared" si="9"/>
        <v>0</v>
      </c>
      <c r="AD20" s="28"/>
      <c r="AE20" s="26"/>
      <c r="AF20" s="19"/>
      <c r="AG20" s="21">
        <f t="shared" si="10"/>
        <v>12</v>
      </c>
      <c r="AH20" s="22"/>
      <c r="AI20" s="23"/>
      <c r="AJ20" s="24">
        <f t="shared" si="11"/>
        <v>12</v>
      </c>
      <c r="AK20" s="25">
        <f t="shared" si="12"/>
        <v>14</v>
      </c>
      <c r="AL20" s="1"/>
    </row>
    <row r="21" spans="1:38" ht="24.9" customHeight="1" thickBot="1" x14ac:dyDescent="0.3">
      <c r="A21" s="29">
        <f t="shared" si="0"/>
        <v>20</v>
      </c>
      <c r="B21" s="21" t="s">
        <v>78</v>
      </c>
      <c r="C21" s="17" t="s">
        <v>2</v>
      </c>
      <c r="D21" s="18" t="s">
        <v>77</v>
      </c>
      <c r="E21" s="19">
        <f t="shared" si="1"/>
        <v>0</v>
      </c>
      <c r="F21" s="17" t="s">
        <v>19</v>
      </c>
      <c r="G21" s="18" t="s">
        <v>77</v>
      </c>
      <c r="H21" s="19" t="str">
        <f t="shared" si="2"/>
        <v>2</v>
      </c>
      <c r="I21" s="17" t="s">
        <v>79</v>
      </c>
      <c r="J21" s="18" t="s">
        <v>77</v>
      </c>
      <c r="K21" s="19" t="str">
        <f t="shared" si="3"/>
        <v>3</v>
      </c>
      <c r="L21" s="17" t="s">
        <v>19</v>
      </c>
      <c r="M21" s="18" t="s">
        <v>76</v>
      </c>
      <c r="N21" s="68" t="str">
        <f t="shared" si="4"/>
        <v>2</v>
      </c>
      <c r="O21" s="17" t="s">
        <v>76</v>
      </c>
      <c r="P21" s="18" t="s">
        <v>76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76</v>
      </c>
      <c r="V21" s="18" t="s">
        <v>2</v>
      </c>
      <c r="W21" s="88">
        <f t="shared" si="7"/>
        <v>0</v>
      </c>
      <c r="X21" s="17" t="s">
        <v>19</v>
      </c>
      <c r="Y21" s="18" t="s">
        <v>19</v>
      </c>
      <c r="Z21" s="19">
        <f t="shared" si="8"/>
        <v>0</v>
      </c>
      <c r="AA21" s="17" t="s">
        <v>77</v>
      </c>
      <c r="AB21" s="18" t="s">
        <v>19</v>
      </c>
      <c r="AC21" s="19" t="str">
        <f t="shared" si="9"/>
        <v>2</v>
      </c>
      <c r="AD21" s="28"/>
      <c r="AE21" s="26"/>
      <c r="AF21" s="19"/>
      <c r="AG21" s="21">
        <f t="shared" si="10"/>
        <v>9</v>
      </c>
      <c r="AH21" s="22"/>
      <c r="AI21" s="23"/>
      <c r="AJ21" s="24">
        <f t="shared" si="11"/>
        <v>9</v>
      </c>
      <c r="AK21" s="25">
        <f t="shared" si="12"/>
        <v>20</v>
      </c>
      <c r="AL21" s="1"/>
    </row>
    <row r="22" spans="1:38" ht="24.9" customHeight="1" thickBot="1" x14ac:dyDescent="0.3">
      <c r="A22" s="29">
        <f t="shared" si="0"/>
        <v>23</v>
      </c>
      <c r="B22" s="21" t="s">
        <v>86</v>
      </c>
      <c r="C22" s="17" t="s">
        <v>2</v>
      </c>
      <c r="D22" s="18" t="s">
        <v>76</v>
      </c>
      <c r="E22" s="19">
        <f t="shared" si="1"/>
        <v>0</v>
      </c>
      <c r="F22" s="17" t="s">
        <v>79</v>
      </c>
      <c r="G22" s="18" t="s">
        <v>76</v>
      </c>
      <c r="H22" s="19" t="str">
        <f t="shared" si="2"/>
        <v>2</v>
      </c>
      <c r="I22" s="17" t="s">
        <v>2</v>
      </c>
      <c r="J22" s="18" t="s">
        <v>77</v>
      </c>
      <c r="K22" s="19" t="str">
        <f t="shared" si="3"/>
        <v>2</v>
      </c>
      <c r="L22" s="17" t="s">
        <v>77</v>
      </c>
      <c r="M22" s="18" t="s">
        <v>77</v>
      </c>
      <c r="N22" s="68">
        <f t="shared" si="4"/>
        <v>0</v>
      </c>
      <c r="O22" s="17" t="s">
        <v>19</v>
      </c>
      <c r="P22" s="18" t="s">
        <v>77</v>
      </c>
      <c r="Q22" s="19" t="str">
        <f t="shared" si="5"/>
        <v>2</v>
      </c>
      <c r="R22" s="17" t="s">
        <v>19</v>
      </c>
      <c r="S22" s="18" t="s">
        <v>76</v>
      </c>
      <c r="T22" s="19">
        <f t="shared" si="6"/>
        <v>0</v>
      </c>
      <c r="U22" s="17" t="s">
        <v>77</v>
      </c>
      <c r="V22" s="18" t="s">
        <v>76</v>
      </c>
      <c r="W22" s="88">
        <f t="shared" si="7"/>
        <v>0</v>
      </c>
      <c r="X22" s="17" t="s">
        <v>76</v>
      </c>
      <c r="Y22" s="18" t="s">
        <v>76</v>
      </c>
      <c r="Z22" s="19">
        <f t="shared" si="8"/>
        <v>0</v>
      </c>
      <c r="AA22" s="17" t="s">
        <v>76</v>
      </c>
      <c r="AB22" s="18" t="s">
        <v>76</v>
      </c>
      <c r="AC22" s="19">
        <f t="shared" si="9"/>
        <v>0</v>
      </c>
      <c r="AD22" s="28"/>
      <c r="AE22" s="26"/>
      <c r="AF22" s="19"/>
      <c r="AG22" s="21">
        <f t="shared" si="10"/>
        <v>6</v>
      </c>
      <c r="AH22" s="22"/>
      <c r="AI22" s="23"/>
      <c r="AJ22" s="24">
        <f t="shared" si="11"/>
        <v>6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0"/>
        <v>2</v>
      </c>
      <c r="B23" s="21" t="s">
        <v>85</v>
      </c>
      <c r="C23" s="17" t="s">
        <v>76</v>
      </c>
      <c r="D23" s="18" t="s">
        <v>77</v>
      </c>
      <c r="E23" s="19">
        <f t="shared" si="1"/>
        <v>0</v>
      </c>
      <c r="F23" s="17" t="s">
        <v>2</v>
      </c>
      <c r="G23" s="18" t="s">
        <v>77</v>
      </c>
      <c r="H23" s="19" t="str">
        <f t="shared" si="2"/>
        <v>2</v>
      </c>
      <c r="I23" s="17" t="s">
        <v>76</v>
      </c>
      <c r="J23" s="18" t="s">
        <v>77</v>
      </c>
      <c r="K23" s="19" t="str">
        <f t="shared" si="3"/>
        <v>2</v>
      </c>
      <c r="L23" s="17" t="s">
        <v>76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19" t="str">
        <f t="shared" si="5"/>
        <v>5</v>
      </c>
      <c r="R23" s="17" t="s">
        <v>76</v>
      </c>
      <c r="S23" s="18" t="s">
        <v>77</v>
      </c>
      <c r="T23" s="19">
        <f t="shared" si="6"/>
        <v>0</v>
      </c>
      <c r="U23" s="17" t="s">
        <v>76</v>
      </c>
      <c r="V23" s="18" t="s">
        <v>76</v>
      </c>
      <c r="W23" s="88">
        <f t="shared" si="7"/>
        <v>12</v>
      </c>
      <c r="X23" s="17" t="s">
        <v>76</v>
      </c>
      <c r="Y23" s="18" t="s">
        <v>19</v>
      </c>
      <c r="Z23" s="19">
        <f t="shared" si="8"/>
        <v>0</v>
      </c>
      <c r="AA23" s="17" t="s">
        <v>76</v>
      </c>
      <c r="AB23" s="18" t="s">
        <v>2</v>
      </c>
      <c r="AC23" s="19" t="str">
        <f t="shared" si="9"/>
        <v>2</v>
      </c>
      <c r="AD23" s="28"/>
      <c r="AE23" s="26"/>
      <c r="AF23" s="19"/>
      <c r="AG23" s="21">
        <f t="shared" si="10"/>
        <v>23</v>
      </c>
      <c r="AH23" s="22"/>
      <c r="AI23" s="23"/>
      <c r="AJ23" s="24">
        <f t="shared" si="11"/>
        <v>23</v>
      </c>
      <c r="AK23" s="25">
        <f t="shared" si="12"/>
        <v>2</v>
      </c>
      <c r="AL23" s="1"/>
    </row>
    <row r="24" spans="1:38" ht="24.9" customHeight="1" thickBot="1" x14ac:dyDescent="0.3">
      <c r="A24" s="29">
        <f t="shared" si="0"/>
        <v>16</v>
      </c>
      <c r="B24" s="21" t="s">
        <v>83</v>
      </c>
      <c r="C24" s="17" t="s">
        <v>19</v>
      </c>
      <c r="D24" s="18" t="s">
        <v>77</v>
      </c>
      <c r="E24" s="19">
        <f t="shared" si="1"/>
        <v>0</v>
      </c>
      <c r="F24" s="17" t="s">
        <v>2</v>
      </c>
      <c r="G24" s="18" t="s">
        <v>76</v>
      </c>
      <c r="H24" s="19" t="str">
        <f t="shared" si="2"/>
        <v>2</v>
      </c>
      <c r="I24" s="17" t="s">
        <v>2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2</v>
      </c>
      <c r="O24" s="17" t="s">
        <v>19</v>
      </c>
      <c r="P24" s="18" t="s">
        <v>77</v>
      </c>
      <c r="Q24" s="19" t="str">
        <f t="shared" si="5"/>
        <v>2</v>
      </c>
      <c r="R24" s="17" t="s">
        <v>19</v>
      </c>
      <c r="S24" s="18" t="s">
        <v>76</v>
      </c>
      <c r="T24" s="19">
        <f t="shared" si="6"/>
        <v>0</v>
      </c>
      <c r="U24" s="17" t="s">
        <v>76</v>
      </c>
      <c r="V24" s="18" t="s">
        <v>19</v>
      </c>
      <c r="W24" s="88">
        <f t="shared" si="7"/>
        <v>0</v>
      </c>
      <c r="X24" s="17" t="s">
        <v>76</v>
      </c>
      <c r="Y24" s="18" t="s">
        <v>76</v>
      </c>
      <c r="Z24" s="19">
        <f t="shared" si="8"/>
        <v>0</v>
      </c>
      <c r="AA24" s="17" t="s">
        <v>76</v>
      </c>
      <c r="AB24" s="18" t="s">
        <v>19</v>
      </c>
      <c r="AC24" s="19" t="str">
        <f t="shared" si="9"/>
        <v>2</v>
      </c>
      <c r="AD24" s="28"/>
      <c r="AE24" s="26"/>
      <c r="AF24" s="19"/>
      <c r="AG24" s="21">
        <f t="shared" si="10"/>
        <v>10</v>
      </c>
      <c r="AH24" s="22"/>
      <c r="AI24" s="23"/>
      <c r="AJ24" s="24">
        <f t="shared" si="11"/>
        <v>10</v>
      </c>
      <c r="AK24" s="25">
        <f t="shared" si="12"/>
        <v>16</v>
      </c>
      <c r="AL24" s="1"/>
    </row>
    <row r="25" spans="1:38" ht="24.9" customHeight="1" thickBot="1" x14ac:dyDescent="0.3">
      <c r="A25" s="29">
        <f t="shared" si="0"/>
        <v>16</v>
      </c>
      <c r="B25" s="21" t="s">
        <v>89</v>
      </c>
      <c r="C25" s="17" t="s">
        <v>76</v>
      </c>
      <c r="D25" s="18" t="s">
        <v>76</v>
      </c>
      <c r="E25" s="19" t="str">
        <f t="shared" si="1"/>
        <v>3</v>
      </c>
      <c r="F25" s="17" t="s">
        <v>2</v>
      </c>
      <c r="G25" s="18" t="s">
        <v>77</v>
      </c>
      <c r="H25" s="19" t="str">
        <f t="shared" si="2"/>
        <v>2</v>
      </c>
      <c r="I25" s="17" t="s">
        <v>79</v>
      </c>
      <c r="J25" s="18" t="s">
        <v>77</v>
      </c>
      <c r="K25" s="19" t="str">
        <f t="shared" si="3"/>
        <v>3</v>
      </c>
      <c r="L25" s="17" t="s">
        <v>76</v>
      </c>
      <c r="M25" s="18" t="s">
        <v>19</v>
      </c>
      <c r="N25" s="68">
        <f t="shared" si="4"/>
        <v>0</v>
      </c>
      <c r="O25" s="17" t="s">
        <v>77</v>
      </c>
      <c r="P25" s="18" t="s">
        <v>76</v>
      </c>
      <c r="Q25" s="19">
        <f t="shared" si="5"/>
        <v>0</v>
      </c>
      <c r="R25" s="17" t="s">
        <v>76</v>
      </c>
      <c r="S25" s="18" t="s">
        <v>77</v>
      </c>
      <c r="T25" s="19">
        <f t="shared" si="6"/>
        <v>0</v>
      </c>
      <c r="U25" s="17" t="s">
        <v>19</v>
      </c>
      <c r="V25" s="18" t="s">
        <v>2</v>
      </c>
      <c r="W25" s="88">
        <f t="shared" si="7"/>
        <v>0</v>
      </c>
      <c r="X25" s="17" t="s">
        <v>77</v>
      </c>
      <c r="Y25" s="18" t="s">
        <v>77</v>
      </c>
      <c r="Z25" s="19">
        <f t="shared" si="8"/>
        <v>0</v>
      </c>
      <c r="AA25" s="17" t="s">
        <v>77</v>
      </c>
      <c r="AB25" s="18" t="s">
        <v>19</v>
      </c>
      <c r="AC25" s="19" t="str">
        <f t="shared" si="9"/>
        <v>2</v>
      </c>
      <c r="AD25" s="28"/>
      <c r="AE25" s="26"/>
      <c r="AF25" s="19"/>
      <c r="AG25" s="21">
        <f t="shared" si="10"/>
        <v>10</v>
      </c>
      <c r="AH25" s="22"/>
      <c r="AI25" s="23"/>
      <c r="AJ25" s="24">
        <f t="shared" si="11"/>
        <v>10</v>
      </c>
      <c r="AK25" s="25">
        <f t="shared" si="12"/>
        <v>16</v>
      </c>
      <c r="AL25" s="1"/>
    </row>
    <row r="26" spans="1:38" ht="24.9" customHeight="1" thickBot="1" x14ac:dyDescent="0.3">
      <c r="A26" s="29">
        <f t="shared" si="0"/>
        <v>21</v>
      </c>
      <c r="B26" s="21" t="s">
        <v>93</v>
      </c>
      <c r="C26" s="17" t="s">
        <v>2</v>
      </c>
      <c r="D26" s="18" t="s">
        <v>77</v>
      </c>
      <c r="E26" s="19">
        <f t="shared" si="1"/>
        <v>0</v>
      </c>
      <c r="F26" s="17" t="s">
        <v>19</v>
      </c>
      <c r="G26" s="18" t="s">
        <v>77</v>
      </c>
      <c r="H26" s="19" t="str">
        <f t="shared" si="2"/>
        <v>2</v>
      </c>
      <c r="I26" s="17" t="s">
        <v>2</v>
      </c>
      <c r="J26" s="18" t="s">
        <v>77</v>
      </c>
      <c r="K26" s="19" t="str">
        <f t="shared" si="3"/>
        <v>2</v>
      </c>
      <c r="L26" s="17" t="s">
        <v>19</v>
      </c>
      <c r="M26" s="18" t="s">
        <v>77</v>
      </c>
      <c r="N26" s="68" t="str">
        <f t="shared" si="4"/>
        <v>2</v>
      </c>
      <c r="O26" s="17" t="s">
        <v>76</v>
      </c>
      <c r="P26" s="18" t="s">
        <v>19</v>
      </c>
      <c r="Q26" s="19">
        <f t="shared" si="5"/>
        <v>0</v>
      </c>
      <c r="R26" s="17" t="s">
        <v>19</v>
      </c>
      <c r="S26" s="18" t="s">
        <v>19</v>
      </c>
      <c r="T26" s="19">
        <f t="shared" si="6"/>
        <v>0</v>
      </c>
      <c r="U26" s="17" t="s">
        <v>76</v>
      </c>
      <c r="V26" s="18" t="s">
        <v>19</v>
      </c>
      <c r="W26" s="88">
        <f t="shared" si="7"/>
        <v>0</v>
      </c>
      <c r="X26" s="17" t="s">
        <v>76</v>
      </c>
      <c r="Y26" s="18" t="s">
        <v>76</v>
      </c>
      <c r="Z26" s="19">
        <f t="shared" si="8"/>
        <v>0</v>
      </c>
      <c r="AA26" s="17" t="s">
        <v>77</v>
      </c>
      <c r="AB26" s="18" t="s">
        <v>19</v>
      </c>
      <c r="AC26" s="19" t="str">
        <f t="shared" si="9"/>
        <v>2</v>
      </c>
      <c r="AD26" s="28"/>
      <c r="AE26" s="26"/>
      <c r="AF26" s="19"/>
      <c r="AG26" s="21">
        <f t="shared" si="10"/>
        <v>8</v>
      </c>
      <c r="AH26" s="22"/>
      <c r="AI26" s="23"/>
      <c r="AJ26" s="24">
        <f t="shared" si="11"/>
        <v>8</v>
      </c>
      <c r="AK26" s="25">
        <f t="shared" si="12"/>
        <v>21</v>
      </c>
      <c r="AL26" s="1"/>
    </row>
    <row r="27" spans="1:38" ht="24.9" customHeight="1" thickBot="1" x14ac:dyDescent="0.3">
      <c r="A27" s="29">
        <f t="shared" si="0"/>
        <v>11</v>
      </c>
      <c r="B27" s="21" t="s">
        <v>67</v>
      </c>
      <c r="C27" s="17" t="s">
        <v>2</v>
      </c>
      <c r="D27" s="18" t="s">
        <v>76</v>
      </c>
      <c r="E27" s="19">
        <f t="shared" si="1"/>
        <v>0</v>
      </c>
      <c r="F27" s="17" t="s">
        <v>19</v>
      </c>
      <c r="G27" s="18" t="s">
        <v>77</v>
      </c>
      <c r="H27" s="19" t="str">
        <f t="shared" si="2"/>
        <v>2</v>
      </c>
      <c r="I27" s="17" t="s">
        <v>19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19</v>
      </c>
      <c r="P27" s="18" t="s">
        <v>76</v>
      </c>
      <c r="Q27" s="19" t="str">
        <f t="shared" si="5"/>
        <v>5</v>
      </c>
      <c r="R27" s="17" t="s">
        <v>79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88">
        <f t="shared" si="7"/>
        <v>0</v>
      </c>
      <c r="X27" s="17" t="s">
        <v>19</v>
      </c>
      <c r="Y27" s="18" t="s">
        <v>76</v>
      </c>
      <c r="Z27" s="19" t="str">
        <f t="shared" si="8"/>
        <v>3</v>
      </c>
      <c r="AA27" s="17" t="s">
        <v>76</v>
      </c>
      <c r="AB27" s="18" t="s">
        <v>2</v>
      </c>
      <c r="AC27" s="19" t="str">
        <f t="shared" si="9"/>
        <v>2</v>
      </c>
      <c r="AD27" s="28"/>
      <c r="AE27" s="26"/>
      <c r="AF27" s="19"/>
      <c r="AG27" s="21">
        <f t="shared" si="10"/>
        <v>14</v>
      </c>
      <c r="AH27" s="22"/>
      <c r="AI27" s="23"/>
      <c r="AJ27" s="24">
        <f t="shared" si="11"/>
        <v>14</v>
      </c>
      <c r="AK27" s="25">
        <f t="shared" si="12"/>
        <v>11</v>
      </c>
      <c r="AL27" s="1"/>
    </row>
    <row r="28" spans="1:38" ht="24.9" customHeight="1" thickBot="1" x14ac:dyDescent="0.3">
      <c r="A28" s="29">
        <f t="shared" si="0"/>
        <v>9</v>
      </c>
      <c r="B28" s="21" t="s">
        <v>88</v>
      </c>
      <c r="C28" s="17" t="s">
        <v>2</v>
      </c>
      <c r="D28" s="18" t="s">
        <v>77</v>
      </c>
      <c r="E28" s="19">
        <f t="shared" si="1"/>
        <v>0</v>
      </c>
      <c r="F28" s="17" t="s">
        <v>79</v>
      </c>
      <c r="G28" s="18" t="s">
        <v>76</v>
      </c>
      <c r="H28" s="19" t="str">
        <f t="shared" si="2"/>
        <v>2</v>
      </c>
      <c r="I28" s="17" t="s">
        <v>79</v>
      </c>
      <c r="J28" s="18" t="s">
        <v>77</v>
      </c>
      <c r="K28" s="19" t="str">
        <f t="shared" si="3"/>
        <v>3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76</v>
      </c>
      <c r="Q28" s="19" t="str">
        <f t="shared" si="5"/>
        <v>5</v>
      </c>
      <c r="R28" s="17" t="s">
        <v>19</v>
      </c>
      <c r="S28" s="18" t="s">
        <v>77</v>
      </c>
      <c r="T28" s="19">
        <f t="shared" si="6"/>
        <v>0</v>
      </c>
      <c r="U28" s="17" t="s">
        <v>76</v>
      </c>
      <c r="V28" s="18" t="s">
        <v>2</v>
      </c>
      <c r="W28" s="88">
        <f t="shared" si="7"/>
        <v>0</v>
      </c>
      <c r="X28" s="17" t="s">
        <v>2</v>
      </c>
      <c r="Y28" s="18" t="s">
        <v>19</v>
      </c>
      <c r="Z28" s="19" t="str">
        <f t="shared" si="8"/>
        <v>3</v>
      </c>
      <c r="AA28" s="17" t="s">
        <v>77</v>
      </c>
      <c r="AB28" s="18" t="s">
        <v>19</v>
      </c>
      <c r="AC28" s="19" t="str">
        <f t="shared" si="9"/>
        <v>2</v>
      </c>
      <c r="AD28" s="28"/>
      <c r="AE28" s="26"/>
      <c r="AF28" s="19"/>
      <c r="AG28" s="21">
        <f t="shared" si="10"/>
        <v>15</v>
      </c>
      <c r="AH28" s="22"/>
      <c r="AI28" s="23"/>
      <c r="AJ28" s="24">
        <f t="shared" si="11"/>
        <v>15</v>
      </c>
      <c r="AK28" s="25">
        <f t="shared" si="12"/>
        <v>9</v>
      </c>
      <c r="AL28" s="1"/>
    </row>
    <row r="29" spans="1:38" ht="24.9" customHeight="1" thickBot="1" x14ac:dyDescent="0.3">
      <c r="A29" s="29">
        <f t="shared" si="0"/>
        <v>16</v>
      </c>
      <c r="B29" s="21" t="s">
        <v>82</v>
      </c>
      <c r="C29" s="17" t="s">
        <v>79</v>
      </c>
      <c r="D29" s="18" t="s">
        <v>77</v>
      </c>
      <c r="E29" s="19">
        <f t="shared" si="1"/>
        <v>0</v>
      </c>
      <c r="F29" s="17" t="s">
        <v>2</v>
      </c>
      <c r="G29" s="18" t="s">
        <v>76</v>
      </c>
      <c r="H29" s="19" t="str">
        <f t="shared" si="2"/>
        <v>2</v>
      </c>
      <c r="I29" s="17" t="s">
        <v>2</v>
      </c>
      <c r="J29" s="18" t="s">
        <v>77</v>
      </c>
      <c r="K29" s="19" t="str">
        <f t="shared" si="3"/>
        <v>2</v>
      </c>
      <c r="L29" s="17" t="s">
        <v>76</v>
      </c>
      <c r="M29" s="18" t="s">
        <v>76</v>
      </c>
      <c r="N29" s="68">
        <f t="shared" si="4"/>
        <v>0</v>
      </c>
      <c r="O29" s="17" t="s">
        <v>19</v>
      </c>
      <c r="P29" s="18" t="s">
        <v>77</v>
      </c>
      <c r="Q29" s="19" t="str">
        <f t="shared" si="5"/>
        <v>2</v>
      </c>
      <c r="R29" s="17" t="s">
        <v>2</v>
      </c>
      <c r="S29" s="18" t="s">
        <v>77</v>
      </c>
      <c r="T29" s="19">
        <f t="shared" si="6"/>
        <v>0</v>
      </c>
      <c r="U29" s="17" t="s">
        <v>77</v>
      </c>
      <c r="V29" s="18" t="s">
        <v>19</v>
      </c>
      <c r="W29" s="88">
        <f t="shared" si="7"/>
        <v>0</v>
      </c>
      <c r="X29" s="17" t="s">
        <v>19</v>
      </c>
      <c r="Y29" s="18" t="s">
        <v>77</v>
      </c>
      <c r="Z29" s="19" t="str">
        <f t="shared" si="8"/>
        <v>2</v>
      </c>
      <c r="AA29" s="17" t="s">
        <v>76</v>
      </c>
      <c r="AB29" s="18" t="s">
        <v>19</v>
      </c>
      <c r="AC29" s="19" t="str">
        <f t="shared" si="9"/>
        <v>2</v>
      </c>
      <c r="AD29" s="28"/>
      <c r="AE29" s="26"/>
      <c r="AF29" s="19"/>
      <c r="AG29" s="21">
        <f t="shared" si="10"/>
        <v>10</v>
      </c>
      <c r="AH29" s="22"/>
      <c r="AI29" s="23"/>
      <c r="AJ29" s="24">
        <f t="shared" si="11"/>
        <v>10</v>
      </c>
      <c r="AK29" s="25">
        <f t="shared" si="12"/>
        <v>16</v>
      </c>
      <c r="AL29" s="1"/>
    </row>
    <row r="30" spans="1:38" ht="24.9" customHeight="1" thickBot="1" x14ac:dyDescent="0.3">
      <c r="A30" s="29">
        <f t="shared" si="0"/>
        <v>1</v>
      </c>
      <c r="B30" s="21" t="s">
        <v>75</v>
      </c>
      <c r="C30" s="17" t="s">
        <v>2</v>
      </c>
      <c r="D30" s="18" t="s">
        <v>76</v>
      </c>
      <c r="E30" s="19">
        <f t="shared" si="1"/>
        <v>0</v>
      </c>
      <c r="F30" s="17" t="s">
        <v>19</v>
      </c>
      <c r="G30" s="18" t="s">
        <v>77</v>
      </c>
      <c r="H30" s="19" t="str">
        <f t="shared" si="2"/>
        <v>2</v>
      </c>
      <c r="I30" s="17" t="s">
        <v>19</v>
      </c>
      <c r="J30" s="18" t="s">
        <v>77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2</v>
      </c>
      <c r="O30" s="17" t="s">
        <v>19</v>
      </c>
      <c r="P30" s="18" t="s">
        <v>76</v>
      </c>
      <c r="Q30" s="19" t="str">
        <f t="shared" si="5"/>
        <v>5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76</v>
      </c>
      <c r="W30" s="88">
        <f t="shared" si="7"/>
        <v>12</v>
      </c>
      <c r="X30" s="17" t="s">
        <v>19</v>
      </c>
      <c r="Y30" s="18" t="s">
        <v>76</v>
      </c>
      <c r="Z30" s="19" t="str">
        <f t="shared" si="8"/>
        <v>3</v>
      </c>
      <c r="AA30" s="17" t="s">
        <v>19</v>
      </c>
      <c r="AB30" s="18" t="s">
        <v>76</v>
      </c>
      <c r="AC30" s="19">
        <f t="shared" si="9"/>
        <v>0</v>
      </c>
      <c r="AD30" s="28"/>
      <c r="AE30" s="26"/>
      <c r="AF30" s="19"/>
      <c r="AG30" s="21">
        <f t="shared" ref="AG30" si="13">E30+K30+Q30+T30+N30+H30+W30+Z30+AC30+AF30</f>
        <v>26</v>
      </c>
      <c r="AH30" s="22"/>
      <c r="AI30" s="23"/>
      <c r="AJ30" s="24">
        <f t="shared" ref="AJ30" si="14">AG30+AH30</f>
        <v>26</v>
      </c>
      <c r="AK30" s="25">
        <f t="shared" si="12"/>
        <v>1</v>
      </c>
      <c r="AL30" s="1"/>
    </row>
    <row r="31" spans="1:38" ht="24.9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8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3.2" x14ac:dyDescent="0.25">
      <c r="B32"/>
      <c r="AL32" s="1"/>
    </row>
    <row r="33" spans="2:38" ht="13.2" x14ac:dyDescent="0.25">
      <c r="B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</row>
    <row r="39" spans="2:38" x14ac:dyDescent="0.2">
      <c r="B39" s="13"/>
    </row>
    <row r="40" spans="2:38" x14ac:dyDescent="0.2">
      <c r="B40" s="13"/>
    </row>
  </sheetData>
  <sortState xmlns:xlrd2="http://schemas.microsoft.com/office/spreadsheetml/2017/richdata2" ref="A8:AC30">
    <sortCondition ref="B8:B30"/>
  </sortState>
  <phoneticPr fontId="0" type="noConversion"/>
  <conditionalFormatting sqref="B8:B11 B13:B29">
    <cfRule type="expression" dxfId="128" priority="7">
      <formula>($AG8&gt;40)</formula>
    </cfRule>
  </conditionalFormatting>
  <conditionalFormatting sqref="B12">
    <cfRule type="expression" dxfId="127" priority="6">
      <formula>($AG12&gt;40)</formula>
    </cfRule>
  </conditionalFormatting>
  <conditionalFormatting sqref="B30:B31">
    <cfRule type="expression" dxfId="126" priority="5">
      <formula>($AG30&gt;40)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5" priority="90" rank="3"/>
  </conditionalFormatting>
  <conditionalFormatting sqref="V5:W5 Y5:Z5 AB5 F4:AB4 T5 C4:Q5 P1:Q2 U4:U6 C6:AB6 X2:Z2 Y1:Z1 AB1:AC2 AA4:AA6">
    <cfRule type="cellIs" dxfId="124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P39"/>
  <sheetViews>
    <sheetView topLeftCell="A10" workbookViewId="0">
      <selection activeCell="B31" sqref="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31</v>
      </c>
      <c r="B4" s="16"/>
      <c r="C4" s="70" t="s">
        <v>18</v>
      </c>
      <c r="D4" s="71"/>
      <c r="E4" s="71"/>
      <c r="F4" s="70" t="s">
        <v>59</v>
      </c>
      <c r="G4" s="71"/>
      <c r="H4" s="71"/>
      <c r="I4" s="70" t="s">
        <v>15</v>
      </c>
      <c r="J4" s="71"/>
      <c r="K4" s="71"/>
      <c r="L4" s="70" t="s">
        <v>14</v>
      </c>
      <c r="M4" s="71"/>
      <c r="N4" s="71"/>
      <c r="O4" s="70" t="s">
        <v>57</v>
      </c>
      <c r="P4" s="71"/>
      <c r="Q4" s="71"/>
      <c r="R4" s="70" t="s">
        <v>13</v>
      </c>
      <c r="S4" s="71"/>
      <c r="T4" s="71"/>
      <c r="U4" s="70" t="s">
        <v>72</v>
      </c>
      <c r="V4" s="71"/>
      <c r="W4" s="71"/>
      <c r="X4" s="70" t="s">
        <v>68</v>
      </c>
      <c r="Y4" s="71"/>
      <c r="Z4" s="71"/>
      <c r="AA4" s="70" t="s">
        <v>56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71"/>
      <c r="E6" s="71"/>
      <c r="F6" s="70" t="s">
        <v>21</v>
      </c>
      <c r="G6" s="71"/>
      <c r="H6" s="71"/>
      <c r="I6" s="70" t="s">
        <v>16</v>
      </c>
      <c r="J6" s="71"/>
      <c r="K6" s="71"/>
      <c r="L6" s="70" t="s">
        <v>58</v>
      </c>
      <c r="M6" s="71"/>
      <c r="N6" s="71"/>
      <c r="O6" s="70" t="s">
        <v>12</v>
      </c>
      <c r="P6" s="71"/>
      <c r="Q6" s="71"/>
      <c r="R6" s="70" t="s">
        <v>17</v>
      </c>
      <c r="S6" s="71"/>
      <c r="T6" s="71"/>
      <c r="U6" s="70" t="s">
        <v>71</v>
      </c>
      <c r="V6" s="71"/>
      <c r="W6" s="71"/>
      <c r="X6" s="70" t="s">
        <v>73</v>
      </c>
      <c r="Y6" s="71"/>
      <c r="Z6" s="71"/>
      <c r="AA6" s="70" t="s">
        <v>11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77</v>
      </c>
      <c r="E7" s="80" t="s">
        <v>1</v>
      </c>
      <c r="F7" s="79" t="s">
        <v>101</v>
      </c>
      <c r="G7" s="79" t="s">
        <v>77</v>
      </c>
      <c r="H7" s="80" t="s">
        <v>1</v>
      </c>
      <c r="I7" s="79" t="s">
        <v>2</v>
      </c>
      <c r="J7" s="79" t="s">
        <v>77</v>
      </c>
      <c r="K7" s="80" t="s">
        <v>1</v>
      </c>
      <c r="L7" s="79" t="s">
        <v>19</v>
      </c>
      <c r="M7" s="79" t="s">
        <v>19</v>
      </c>
      <c r="N7" s="80" t="s">
        <v>1</v>
      </c>
      <c r="O7" s="79" t="s">
        <v>20</v>
      </c>
      <c r="P7" s="79" t="s">
        <v>76</v>
      </c>
      <c r="Q7" s="80" t="s">
        <v>1</v>
      </c>
      <c r="R7" s="79" t="s">
        <v>76</v>
      </c>
      <c r="S7" s="79" t="s">
        <v>19</v>
      </c>
      <c r="T7" s="80" t="s">
        <v>1</v>
      </c>
      <c r="U7" s="79" t="s">
        <v>76</v>
      </c>
      <c r="V7" s="79" t="s">
        <v>77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19</v>
      </c>
      <c r="AB7" s="79" t="s">
        <v>2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'9.Spieltag'!B8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2</v>
      </c>
      <c r="G8" s="18" t="s">
        <v>77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76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2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 t="str">
        <f t="shared" ref="W8:W30" si="7">IF(OR(EXACT($U$7,U8)*(EXACT($V$7,V8)))=TRUE,$AO$9,IF(($V$7-$U$7=V8-U8),$AO$8,IF(OR(EXACT($U$7&gt;$V$7,U8&gt;V8)*EXACT($U$7=$V$7,U8=V8)*EXACT($U$7&lt;$V$7,U8&lt;V8)),$AO$7,0)))</f>
        <v>3</v>
      </c>
      <c r="X8" s="17" t="s">
        <v>19</v>
      </c>
      <c r="Y8" s="18" t="s">
        <v>19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14</v>
      </c>
      <c r="AH8" s="22">
        <f>'9.Spieltag'!AJ8</f>
        <v>120</v>
      </c>
      <c r="AI8" s="29">
        <f>'9.Spieltag'!AK8</f>
        <v>17</v>
      </c>
      <c r="AJ8" s="24">
        <f t="shared" ref="AJ8" si="10">AG8+AH8</f>
        <v>134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1" si="11">AK9</f>
        <v>9</v>
      </c>
      <c r="B9" s="21" t="str">
        <f>'9.Spieltag'!B9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2</v>
      </c>
      <c r="G9" s="18" t="s">
        <v>76</v>
      </c>
      <c r="H9" s="19" t="str">
        <f t="shared" si="2"/>
        <v>2</v>
      </c>
      <c r="I9" s="17"/>
      <c r="J9" s="18"/>
      <c r="K9" s="19"/>
      <c r="L9" s="17" t="s">
        <v>76</v>
      </c>
      <c r="M9" s="18" t="s">
        <v>19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19</v>
      </c>
      <c r="S9" s="18" t="s">
        <v>19</v>
      </c>
      <c r="T9" s="19">
        <f t="shared" si="6"/>
        <v>0</v>
      </c>
      <c r="U9" s="17" t="s">
        <v>19</v>
      </c>
      <c r="V9" s="18" t="s">
        <v>76</v>
      </c>
      <c r="W9" s="19" t="str">
        <f t="shared" si="7"/>
        <v>3</v>
      </c>
      <c r="X9" s="17" t="s">
        <v>76</v>
      </c>
      <c r="Y9" s="18" t="s">
        <v>19</v>
      </c>
      <c r="Z9" s="19">
        <f t="shared" si="8"/>
        <v>0</v>
      </c>
      <c r="AA9" s="17" t="s">
        <v>76</v>
      </c>
      <c r="AB9" s="18" t="s">
        <v>19</v>
      </c>
      <c r="AC9" s="88">
        <f t="shared" ref="AC9:AC30" si="12">IF(OR(EXACT($AA$7,AA9)*(EXACT($AB$7,AB9)))=TRUE,$AO$9,IF(($AB$7-$AA$7=AB9-AA9),$AO$8,IF(OR(EXACT($AA$7&gt;$AB$7,AA9&gt;AB9)*EXACT($AA$7=$AB$7,AA9=AB9)*EXACT($AA$7&lt;$AB$7,AA9&lt;AB9)),$AO$7,0)))*2*2</f>
        <v>12</v>
      </c>
      <c r="AD9" s="20"/>
      <c r="AE9" s="18"/>
      <c r="AF9" s="19"/>
      <c r="AG9" s="21">
        <f t="shared" ref="AG9:AG29" si="13">E9+H9+K9+N9+Q9+T9+W9+Z9+AC9+AF9</f>
        <v>19</v>
      </c>
      <c r="AH9" s="22">
        <f>'9.Spieltag'!AJ9</f>
        <v>137</v>
      </c>
      <c r="AI9" s="29">
        <f>'9.Spieltag'!AK9</f>
        <v>9</v>
      </c>
      <c r="AJ9" s="24">
        <f t="shared" ref="AJ9:AJ29" si="14">AG9+AH9</f>
        <v>156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13</v>
      </c>
      <c r="B10" s="21" t="str">
        <f>'9.Spieltag'!B10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19</v>
      </c>
      <c r="G10" s="18" t="s">
        <v>77</v>
      </c>
      <c r="H10" s="19" t="str">
        <f t="shared" si="2"/>
        <v>2</v>
      </c>
      <c r="I10" s="17" t="s">
        <v>79</v>
      </c>
      <c r="J10" s="18" t="s">
        <v>76</v>
      </c>
      <c r="K10" s="19" t="str">
        <f t="shared" si="3"/>
        <v>3</v>
      </c>
      <c r="L10" s="17" t="s">
        <v>77</v>
      </c>
      <c r="M10" s="18" t="s">
        <v>19</v>
      </c>
      <c r="N10" s="68">
        <f t="shared" si="4"/>
        <v>0</v>
      </c>
      <c r="O10" s="17" t="s">
        <v>19</v>
      </c>
      <c r="P10" s="18" t="s">
        <v>19</v>
      </c>
      <c r="Q10" s="19">
        <f t="shared" si="5"/>
        <v>0</v>
      </c>
      <c r="R10" s="17" t="s">
        <v>77</v>
      </c>
      <c r="S10" s="18" t="s">
        <v>19</v>
      </c>
      <c r="T10" s="19" t="str">
        <f t="shared" si="6"/>
        <v>2</v>
      </c>
      <c r="U10" s="17" t="s">
        <v>76</v>
      </c>
      <c r="V10" s="18" t="s">
        <v>77</v>
      </c>
      <c r="W10" s="19" t="str">
        <f t="shared" si="7"/>
        <v>5</v>
      </c>
      <c r="X10" s="17" t="s">
        <v>77</v>
      </c>
      <c r="Y10" s="18" t="s">
        <v>76</v>
      </c>
      <c r="Z10" s="19">
        <f t="shared" si="8"/>
        <v>0</v>
      </c>
      <c r="AA10" s="17" t="s">
        <v>77</v>
      </c>
      <c r="AB10" s="18" t="s">
        <v>19</v>
      </c>
      <c r="AC10" s="88">
        <f t="shared" si="12"/>
        <v>8</v>
      </c>
      <c r="AD10" s="20"/>
      <c r="AE10" s="18"/>
      <c r="AF10" s="19"/>
      <c r="AG10" s="21">
        <f t="shared" si="13"/>
        <v>22</v>
      </c>
      <c r="AH10" s="22">
        <f>'9.Spieltag'!AJ10</f>
        <v>124</v>
      </c>
      <c r="AI10" s="29">
        <f>'9.Spieltag'!AK10</f>
        <v>15</v>
      </c>
      <c r="AJ10" s="24">
        <f t="shared" si="14"/>
        <v>146</v>
      </c>
      <c r="AK10" s="25">
        <f t="shared" si="15"/>
        <v>13</v>
      </c>
      <c r="AL10" s="1"/>
    </row>
    <row r="11" spans="1:42" ht="24.9" customHeight="1" thickBot="1" x14ac:dyDescent="0.3">
      <c r="A11" s="29">
        <f t="shared" si="11"/>
        <v>12</v>
      </c>
      <c r="B11" s="21" t="str">
        <f>'9.Spieltag'!B11</f>
        <v>FlorianS04</v>
      </c>
      <c r="C11" s="17" t="s">
        <v>19</v>
      </c>
      <c r="D11" s="18" t="s">
        <v>77</v>
      </c>
      <c r="E11" s="19" t="str">
        <f t="shared" si="1"/>
        <v>2</v>
      </c>
      <c r="F11" s="17" t="s">
        <v>19</v>
      </c>
      <c r="G11" s="18" t="s">
        <v>76</v>
      </c>
      <c r="H11" s="19" t="str">
        <f t="shared" si="2"/>
        <v>2</v>
      </c>
      <c r="I11" s="17" t="s">
        <v>19</v>
      </c>
      <c r="J11" s="18" t="s">
        <v>76</v>
      </c>
      <c r="K11" s="19" t="str">
        <f t="shared" si="3"/>
        <v>2</v>
      </c>
      <c r="L11" s="17" t="s">
        <v>19</v>
      </c>
      <c r="M11" s="18" t="s">
        <v>19</v>
      </c>
      <c r="N11" s="68" t="str">
        <f t="shared" si="4"/>
        <v>5</v>
      </c>
      <c r="O11" s="17" t="s">
        <v>76</v>
      </c>
      <c r="P11" s="18" t="s">
        <v>76</v>
      </c>
      <c r="Q11" s="19">
        <f t="shared" si="5"/>
        <v>0</v>
      </c>
      <c r="R11" s="17" t="s">
        <v>76</v>
      </c>
      <c r="S11" s="18" t="s">
        <v>77</v>
      </c>
      <c r="T11" s="19">
        <f t="shared" si="6"/>
        <v>0</v>
      </c>
      <c r="U11" s="17" t="s">
        <v>76</v>
      </c>
      <c r="V11" s="18" t="s">
        <v>76</v>
      </c>
      <c r="W11" s="19">
        <f t="shared" si="7"/>
        <v>0</v>
      </c>
      <c r="X11" s="17" t="s">
        <v>19</v>
      </c>
      <c r="Y11" s="18" t="s">
        <v>76</v>
      </c>
      <c r="Z11" s="19" t="str">
        <f t="shared" si="8"/>
        <v>2</v>
      </c>
      <c r="AA11" s="17" t="s">
        <v>76</v>
      </c>
      <c r="AB11" s="18" t="s">
        <v>2</v>
      </c>
      <c r="AC11" s="88">
        <f t="shared" si="12"/>
        <v>8</v>
      </c>
      <c r="AD11" s="20"/>
      <c r="AE11" s="18"/>
      <c r="AF11" s="19"/>
      <c r="AG11" s="21">
        <f t="shared" si="13"/>
        <v>21</v>
      </c>
      <c r="AH11" s="22">
        <f>'9.Spieltag'!AJ11</f>
        <v>127</v>
      </c>
      <c r="AI11" s="29">
        <f>'9.Spieltag'!AK11</f>
        <v>12</v>
      </c>
      <c r="AJ11" s="24">
        <f t="shared" si="14"/>
        <v>148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11</v>
      </c>
      <c r="B12" s="21" t="str">
        <f>'9.Spieltag'!B12</f>
        <v>Franzi04</v>
      </c>
      <c r="C12" s="17" t="s">
        <v>19</v>
      </c>
      <c r="D12" s="18" t="s">
        <v>77</v>
      </c>
      <c r="E12" s="19" t="str">
        <f t="shared" si="1"/>
        <v>2</v>
      </c>
      <c r="F12" s="17" t="s">
        <v>19</v>
      </c>
      <c r="G12" s="18" t="s">
        <v>77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76</v>
      </c>
      <c r="M12" s="18" t="s">
        <v>19</v>
      </c>
      <c r="N12" s="68">
        <f t="shared" si="4"/>
        <v>0</v>
      </c>
      <c r="O12" s="17" t="s">
        <v>19</v>
      </c>
      <c r="P12" s="18" t="s">
        <v>2</v>
      </c>
      <c r="Q12" s="19">
        <f t="shared" si="5"/>
        <v>0</v>
      </c>
      <c r="R12" s="17" t="s">
        <v>19</v>
      </c>
      <c r="S12" s="18" t="s">
        <v>19</v>
      </c>
      <c r="T12" s="19">
        <f t="shared" si="6"/>
        <v>0</v>
      </c>
      <c r="U12" s="17" t="s">
        <v>76</v>
      </c>
      <c r="V12" s="18" t="s">
        <v>76</v>
      </c>
      <c r="W12" s="19">
        <f t="shared" si="7"/>
        <v>0</v>
      </c>
      <c r="X12" s="17" t="s">
        <v>19</v>
      </c>
      <c r="Y12" s="18" t="s">
        <v>77</v>
      </c>
      <c r="Z12" s="19" t="str">
        <f t="shared" si="8"/>
        <v>5</v>
      </c>
      <c r="AA12" s="17" t="s">
        <v>77</v>
      </c>
      <c r="AB12" s="18" t="s">
        <v>19</v>
      </c>
      <c r="AC12" s="88">
        <f t="shared" si="12"/>
        <v>8</v>
      </c>
      <c r="AD12" s="20"/>
      <c r="AE12" s="18"/>
      <c r="AF12" s="19"/>
      <c r="AG12" s="21">
        <f t="shared" si="13"/>
        <v>19</v>
      </c>
      <c r="AH12" s="22">
        <f>'9.Spieltag'!AJ12</f>
        <v>135</v>
      </c>
      <c r="AI12" s="29">
        <f>'9.Spieltag'!AK12</f>
        <v>10</v>
      </c>
      <c r="AJ12" s="24">
        <f t="shared" si="14"/>
        <v>154</v>
      </c>
      <c r="AK12" s="25">
        <f t="shared" si="15"/>
        <v>11</v>
      </c>
      <c r="AL12" s="1"/>
      <c r="AP12" s="69"/>
    </row>
    <row r="13" spans="1:42" ht="24.9" customHeight="1" thickBot="1" x14ac:dyDescent="0.3">
      <c r="A13" s="29">
        <f t="shared" si="11"/>
        <v>10</v>
      </c>
      <c r="B13" s="21" t="str">
        <f>'9.Spieltag'!B13</f>
        <v>Gudrun</v>
      </c>
      <c r="C13" s="17" t="s">
        <v>2</v>
      </c>
      <c r="D13" s="18" t="s">
        <v>76</v>
      </c>
      <c r="E13" s="19" t="str">
        <f t="shared" si="1"/>
        <v>2</v>
      </c>
      <c r="F13" s="17" t="s">
        <v>2</v>
      </c>
      <c r="G13" s="18" t="s">
        <v>77</v>
      </c>
      <c r="H13" s="19" t="str">
        <f t="shared" si="2"/>
        <v>2</v>
      </c>
      <c r="I13" s="17" t="s">
        <v>19</v>
      </c>
      <c r="J13" s="18" t="s">
        <v>76</v>
      </c>
      <c r="K13" s="19" t="str">
        <f t="shared" si="3"/>
        <v>2</v>
      </c>
      <c r="L13" s="17" t="s">
        <v>77</v>
      </c>
      <c r="M13" s="18" t="s">
        <v>19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77</v>
      </c>
      <c r="S13" s="18" t="s">
        <v>19</v>
      </c>
      <c r="T13" s="19" t="str">
        <f t="shared" si="6"/>
        <v>2</v>
      </c>
      <c r="U13" s="17" t="s">
        <v>19</v>
      </c>
      <c r="V13" s="18" t="s">
        <v>76</v>
      </c>
      <c r="W13" s="19" t="str">
        <f t="shared" si="7"/>
        <v>3</v>
      </c>
      <c r="X13" s="17" t="s">
        <v>76</v>
      </c>
      <c r="Y13" s="18" t="s">
        <v>77</v>
      </c>
      <c r="Z13" s="19" t="str">
        <f t="shared" si="8"/>
        <v>2</v>
      </c>
      <c r="AA13" s="17" t="s">
        <v>76</v>
      </c>
      <c r="AB13" s="18" t="s">
        <v>2</v>
      </c>
      <c r="AC13" s="88">
        <f t="shared" si="12"/>
        <v>8</v>
      </c>
      <c r="AD13" s="20"/>
      <c r="AE13" s="18"/>
      <c r="AF13" s="19"/>
      <c r="AG13" s="21">
        <f t="shared" si="13"/>
        <v>21</v>
      </c>
      <c r="AH13" s="22">
        <f>'9.Spieltag'!AJ13</f>
        <v>134</v>
      </c>
      <c r="AI13" s="29">
        <f>'9.Spieltag'!AK13</f>
        <v>11</v>
      </c>
      <c r="AJ13" s="24">
        <f t="shared" si="14"/>
        <v>155</v>
      </c>
      <c r="AK13" s="25">
        <f t="shared" si="15"/>
        <v>10</v>
      </c>
      <c r="AL13" s="1"/>
    </row>
    <row r="14" spans="1:42" ht="24.9" customHeight="1" thickBot="1" x14ac:dyDescent="0.3">
      <c r="A14" s="29">
        <f t="shared" si="11"/>
        <v>19</v>
      </c>
      <c r="B14" s="21" t="str">
        <f>'9.Spieltag'!B14</f>
        <v>Hans 04</v>
      </c>
      <c r="C14" s="17" t="s">
        <v>2</v>
      </c>
      <c r="D14" s="18" t="s">
        <v>76</v>
      </c>
      <c r="E14" s="19" t="str">
        <f t="shared" si="1"/>
        <v>2</v>
      </c>
      <c r="F14" s="17" t="s">
        <v>19</v>
      </c>
      <c r="G14" s="18" t="s">
        <v>77</v>
      </c>
      <c r="H14" s="19" t="str">
        <f t="shared" si="2"/>
        <v>2</v>
      </c>
      <c r="I14" s="17" t="s">
        <v>2</v>
      </c>
      <c r="J14" s="18" t="s">
        <v>77</v>
      </c>
      <c r="K14" s="19" t="str">
        <f t="shared" si="3"/>
        <v>5</v>
      </c>
      <c r="L14" s="17" t="s">
        <v>19</v>
      </c>
      <c r="M14" s="18" t="s">
        <v>19</v>
      </c>
      <c r="N14" s="68" t="str">
        <f t="shared" si="4"/>
        <v>5</v>
      </c>
      <c r="O14" s="17" t="s">
        <v>19</v>
      </c>
      <c r="P14" s="18" t="s">
        <v>76</v>
      </c>
      <c r="Q14" s="19" t="str">
        <f t="shared" si="5"/>
        <v>2</v>
      </c>
      <c r="R14" s="17" t="s">
        <v>19</v>
      </c>
      <c r="S14" s="18" t="s">
        <v>19</v>
      </c>
      <c r="T14" s="19">
        <f t="shared" si="6"/>
        <v>0</v>
      </c>
      <c r="U14" s="17" t="s">
        <v>19</v>
      </c>
      <c r="V14" s="18" t="s">
        <v>76</v>
      </c>
      <c r="W14" s="19" t="str">
        <f t="shared" si="7"/>
        <v>3</v>
      </c>
      <c r="X14" s="17" t="s">
        <v>76</v>
      </c>
      <c r="Y14" s="18" t="s">
        <v>19</v>
      </c>
      <c r="Z14" s="19">
        <f t="shared" si="8"/>
        <v>0</v>
      </c>
      <c r="AA14" s="17" t="s">
        <v>76</v>
      </c>
      <c r="AB14" s="18" t="s">
        <v>2</v>
      </c>
      <c r="AC14" s="88">
        <f t="shared" si="12"/>
        <v>8</v>
      </c>
      <c r="AD14" s="20"/>
      <c r="AE14" s="18"/>
      <c r="AF14" s="19"/>
      <c r="AG14" s="21">
        <f t="shared" si="13"/>
        <v>27</v>
      </c>
      <c r="AH14" s="22">
        <f>'9.Spieltag'!AJ14</f>
        <v>111</v>
      </c>
      <c r="AI14" s="29">
        <f>'9.Spieltag'!AK14</f>
        <v>22</v>
      </c>
      <c r="AJ14" s="24">
        <f t="shared" si="14"/>
        <v>138</v>
      </c>
      <c r="AK14" s="25">
        <f t="shared" si="15"/>
        <v>19</v>
      </c>
      <c r="AL14" s="1"/>
    </row>
    <row r="15" spans="1:42" ht="24.9" customHeight="1" thickBot="1" x14ac:dyDescent="0.3">
      <c r="A15" s="29">
        <f t="shared" si="11"/>
        <v>4</v>
      </c>
      <c r="B15" s="21" t="str">
        <f>'9.Spieltag'!B15</f>
        <v>Lola04</v>
      </c>
      <c r="C15" s="17" t="s">
        <v>2</v>
      </c>
      <c r="D15" s="18" t="s">
        <v>76</v>
      </c>
      <c r="E15" s="19" t="str">
        <f t="shared" si="1"/>
        <v>2</v>
      </c>
      <c r="F15" s="17" t="s">
        <v>19</v>
      </c>
      <c r="G15" s="18" t="s">
        <v>76</v>
      </c>
      <c r="H15" s="19" t="str">
        <f t="shared" si="2"/>
        <v>2</v>
      </c>
      <c r="I15" s="17" t="s">
        <v>76</v>
      </c>
      <c r="J15" s="18" t="s">
        <v>76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3</v>
      </c>
      <c r="O15" s="17" t="s">
        <v>76</v>
      </c>
      <c r="P15" s="18" t="s">
        <v>19</v>
      </c>
      <c r="Q15" s="19">
        <f t="shared" si="5"/>
        <v>0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77</v>
      </c>
      <c r="W15" s="19" t="str">
        <f t="shared" si="7"/>
        <v>5</v>
      </c>
      <c r="X15" s="17" t="s">
        <v>2</v>
      </c>
      <c r="Y15" s="18" t="s">
        <v>76</v>
      </c>
      <c r="Z15" s="19" t="str">
        <f t="shared" si="8"/>
        <v>3</v>
      </c>
      <c r="AA15" s="17" t="s">
        <v>76</v>
      </c>
      <c r="AB15" s="18" t="s">
        <v>19</v>
      </c>
      <c r="AC15" s="88">
        <f t="shared" si="12"/>
        <v>12</v>
      </c>
      <c r="AD15" s="20"/>
      <c r="AE15" s="18"/>
      <c r="AF15" s="19"/>
      <c r="AG15" s="21">
        <f t="shared" si="13"/>
        <v>27</v>
      </c>
      <c r="AH15" s="22">
        <f>'9.Spieltag'!AJ15</f>
        <v>148</v>
      </c>
      <c r="AI15" s="29">
        <f>'9.Spieltag'!AK15</f>
        <v>4</v>
      </c>
      <c r="AJ15" s="24">
        <f t="shared" si="14"/>
        <v>175</v>
      </c>
      <c r="AK15" s="25">
        <f t="shared" si="15"/>
        <v>4</v>
      </c>
      <c r="AL15" s="1"/>
    </row>
    <row r="16" spans="1:42" ht="24.9" customHeight="1" thickBot="1" x14ac:dyDescent="0.3">
      <c r="A16" s="29">
        <f t="shared" si="11"/>
        <v>8</v>
      </c>
      <c r="B16" s="21" t="str">
        <f>'9.Spieltag'!B16</f>
        <v>Master1</v>
      </c>
      <c r="C16" s="17" t="s">
        <v>2</v>
      </c>
      <c r="D16" s="18" t="s">
        <v>19</v>
      </c>
      <c r="E16" s="19" t="str">
        <f t="shared" si="1"/>
        <v>2</v>
      </c>
      <c r="F16" s="17" t="s">
        <v>2</v>
      </c>
      <c r="G16" s="18" t="s">
        <v>77</v>
      </c>
      <c r="H16" s="19" t="str">
        <f t="shared" si="2"/>
        <v>2</v>
      </c>
      <c r="I16" s="17" t="s">
        <v>76</v>
      </c>
      <c r="J16" s="18" t="s">
        <v>19</v>
      </c>
      <c r="K16" s="19">
        <f t="shared" si="3"/>
        <v>0</v>
      </c>
      <c r="L16" s="17" t="s">
        <v>76</v>
      </c>
      <c r="M16" s="18" t="s">
        <v>19</v>
      </c>
      <c r="N16" s="68">
        <f t="shared" si="4"/>
        <v>0</v>
      </c>
      <c r="O16" s="17" t="s">
        <v>19</v>
      </c>
      <c r="P16" s="18" t="s">
        <v>19</v>
      </c>
      <c r="Q16" s="19">
        <f t="shared" si="5"/>
        <v>0</v>
      </c>
      <c r="R16" s="17" t="s">
        <v>19</v>
      </c>
      <c r="S16" s="18" t="s">
        <v>19</v>
      </c>
      <c r="T16" s="19">
        <f t="shared" si="6"/>
        <v>0</v>
      </c>
      <c r="U16" s="17" t="s">
        <v>76</v>
      </c>
      <c r="V16" s="18" t="s">
        <v>76</v>
      </c>
      <c r="W16" s="19">
        <f t="shared" si="7"/>
        <v>0</v>
      </c>
      <c r="X16" s="17" t="s">
        <v>19</v>
      </c>
      <c r="Y16" s="18" t="s">
        <v>76</v>
      </c>
      <c r="Z16" s="19" t="str">
        <f t="shared" si="8"/>
        <v>2</v>
      </c>
      <c r="AA16" s="17" t="s">
        <v>76</v>
      </c>
      <c r="AB16" s="18" t="s">
        <v>19</v>
      </c>
      <c r="AC16" s="88">
        <f t="shared" si="12"/>
        <v>12</v>
      </c>
      <c r="AD16" s="20"/>
      <c r="AE16" s="18"/>
      <c r="AF16" s="19"/>
      <c r="AG16" s="21">
        <f t="shared" si="13"/>
        <v>18</v>
      </c>
      <c r="AH16" s="22">
        <f>'9.Spieltag'!AJ16</f>
        <v>140</v>
      </c>
      <c r="AI16" s="29">
        <f>'9.Spieltag'!AK16</f>
        <v>7</v>
      </c>
      <c r="AJ16" s="24">
        <f t="shared" si="14"/>
        <v>158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'9.Spieltag'!B17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2</v>
      </c>
      <c r="G17" s="18" t="s">
        <v>77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2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76</v>
      </c>
      <c r="Q17" s="19">
        <f t="shared" si="5"/>
        <v>0</v>
      </c>
      <c r="R17" s="17" t="s">
        <v>19</v>
      </c>
      <c r="S17" s="18" t="s">
        <v>76</v>
      </c>
      <c r="T17" s="19">
        <f t="shared" si="6"/>
        <v>0</v>
      </c>
      <c r="U17" s="17" t="s">
        <v>19</v>
      </c>
      <c r="V17" s="18" t="s">
        <v>76</v>
      </c>
      <c r="W17" s="19" t="str">
        <f t="shared" si="7"/>
        <v>3</v>
      </c>
      <c r="X17" s="17" t="s">
        <v>19</v>
      </c>
      <c r="Y17" s="18" t="s">
        <v>76</v>
      </c>
      <c r="Z17" s="19" t="str">
        <f t="shared" si="8"/>
        <v>2</v>
      </c>
      <c r="AA17" s="17" t="s">
        <v>77</v>
      </c>
      <c r="AB17" s="18" t="s">
        <v>19</v>
      </c>
      <c r="AC17" s="88">
        <f t="shared" si="12"/>
        <v>8</v>
      </c>
      <c r="AD17" s="20"/>
      <c r="AE17" s="18"/>
      <c r="AF17" s="19"/>
      <c r="AG17" s="21">
        <f t="shared" si="13"/>
        <v>19</v>
      </c>
      <c r="AH17" s="22">
        <f>'9.Spieltag'!AJ17</f>
        <v>126</v>
      </c>
      <c r="AI17" s="29">
        <f>'9.Spieltag'!AK17</f>
        <v>13</v>
      </c>
      <c r="AJ17" s="24">
        <f t="shared" si="14"/>
        <v>145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6</v>
      </c>
      <c r="B18" s="21" t="str">
        <f>'9.Spieltag'!B18</f>
        <v>norman 04</v>
      </c>
      <c r="C18" s="17" t="s">
        <v>2</v>
      </c>
      <c r="D18" s="18" t="s">
        <v>76</v>
      </c>
      <c r="E18" s="19" t="str">
        <f t="shared" si="1"/>
        <v>2</v>
      </c>
      <c r="F18" s="17" t="s">
        <v>2</v>
      </c>
      <c r="G18" s="18" t="s">
        <v>76</v>
      </c>
      <c r="H18" s="19" t="str">
        <f t="shared" si="2"/>
        <v>2</v>
      </c>
      <c r="I18" s="17" t="s">
        <v>19</v>
      </c>
      <c r="J18" s="18" t="s">
        <v>76</v>
      </c>
      <c r="K18" s="19" t="str">
        <f t="shared" si="3"/>
        <v>2</v>
      </c>
      <c r="L18" s="17" t="s">
        <v>19</v>
      </c>
      <c r="M18" s="18" t="s">
        <v>76</v>
      </c>
      <c r="N18" s="68">
        <f t="shared" si="4"/>
        <v>0</v>
      </c>
      <c r="O18" s="17" t="s">
        <v>76</v>
      </c>
      <c r="P18" s="18" t="s">
        <v>19</v>
      </c>
      <c r="Q18" s="19">
        <f t="shared" si="5"/>
        <v>0</v>
      </c>
      <c r="R18" s="17" t="s">
        <v>76</v>
      </c>
      <c r="S18" s="18" t="s">
        <v>76</v>
      </c>
      <c r="T18" s="19">
        <f t="shared" si="6"/>
        <v>0</v>
      </c>
      <c r="U18" s="17" t="s">
        <v>76</v>
      </c>
      <c r="V18" s="18" t="s">
        <v>19</v>
      </c>
      <c r="W18" s="19">
        <f t="shared" si="7"/>
        <v>0</v>
      </c>
      <c r="X18" s="17" t="s">
        <v>76</v>
      </c>
      <c r="Y18" s="18" t="s">
        <v>76</v>
      </c>
      <c r="Z18" s="19">
        <f t="shared" si="8"/>
        <v>0</v>
      </c>
      <c r="AA18" s="17" t="s">
        <v>76</v>
      </c>
      <c r="AB18" s="18" t="s">
        <v>19</v>
      </c>
      <c r="AC18" s="88">
        <f t="shared" si="12"/>
        <v>12</v>
      </c>
      <c r="AD18" s="20"/>
      <c r="AE18" s="18"/>
      <c r="AF18" s="19"/>
      <c r="AG18" s="21">
        <f t="shared" si="13"/>
        <v>18</v>
      </c>
      <c r="AH18" s="22">
        <f>'9.Spieltag'!AJ18</f>
        <v>146</v>
      </c>
      <c r="AI18" s="29">
        <f>'9.Spieltag'!AK18</f>
        <v>5</v>
      </c>
      <c r="AJ18" s="24">
        <f t="shared" si="14"/>
        <v>164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1"/>
        <v>1</v>
      </c>
      <c r="B19" s="21" t="str">
        <f>'9.Spieltag'!B19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2</v>
      </c>
      <c r="G19" s="18" t="s">
        <v>77</v>
      </c>
      <c r="H19" s="19" t="str">
        <f t="shared" si="2"/>
        <v>2</v>
      </c>
      <c r="I19" s="17" t="s">
        <v>2</v>
      </c>
      <c r="J19" s="18" t="s">
        <v>19</v>
      </c>
      <c r="K19" s="19" t="str">
        <f t="shared" si="3"/>
        <v>2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19</v>
      </c>
      <c r="V19" s="18" t="s">
        <v>76</v>
      </c>
      <c r="W19" s="19" t="str">
        <f t="shared" si="7"/>
        <v>3</v>
      </c>
      <c r="X19" s="17" t="s">
        <v>19</v>
      </c>
      <c r="Y19" s="18" t="s">
        <v>77</v>
      </c>
      <c r="Z19" s="19" t="str">
        <f t="shared" si="8"/>
        <v>5</v>
      </c>
      <c r="AA19" s="17" t="s">
        <v>76</v>
      </c>
      <c r="AB19" s="18" t="s">
        <v>19</v>
      </c>
      <c r="AC19" s="88">
        <f t="shared" si="12"/>
        <v>12</v>
      </c>
      <c r="AD19" s="20"/>
      <c r="AE19" s="18"/>
      <c r="AF19" s="19"/>
      <c r="AG19" s="21">
        <f t="shared" si="13"/>
        <v>26</v>
      </c>
      <c r="AH19" s="22">
        <f>'9.Spieltag'!AJ19</f>
        <v>165</v>
      </c>
      <c r="AI19" s="29">
        <f>'9.Spieltag'!AK19</f>
        <v>2</v>
      </c>
      <c r="AJ19" s="24">
        <f t="shared" si="14"/>
        <v>191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17</v>
      </c>
      <c r="B20" s="21" t="str">
        <f>'9.Spieltag'!B20</f>
        <v>Reinhold</v>
      </c>
      <c r="C20" s="17" t="s">
        <v>19</v>
      </c>
      <c r="D20" s="18" t="s">
        <v>76</v>
      </c>
      <c r="E20" s="19" t="str">
        <f t="shared" si="1"/>
        <v>2</v>
      </c>
      <c r="F20" s="17" t="s">
        <v>19</v>
      </c>
      <c r="G20" s="18" t="s">
        <v>76</v>
      </c>
      <c r="H20" s="19" t="str">
        <f t="shared" si="2"/>
        <v>2</v>
      </c>
      <c r="I20" s="17" t="s">
        <v>76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>
        <f t="shared" si="4"/>
        <v>0</v>
      </c>
      <c r="O20" s="17" t="s">
        <v>2</v>
      </c>
      <c r="P20" s="18" t="s">
        <v>76</v>
      </c>
      <c r="Q20" s="19" t="str">
        <f t="shared" si="5"/>
        <v>2</v>
      </c>
      <c r="R20" s="17" t="s">
        <v>2</v>
      </c>
      <c r="S20" s="18" t="s">
        <v>76</v>
      </c>
      <c r="T20" s="19">
        <f t="shared" si="6"/>
        <v>0</v>
      </c>
      <c r="U20" s="17" t="s">
        <v>19</v>
      </c>
      <c r="V20" s="18" t="s">
        <v>76</v>
      </c>
      <c r="W20" s="19" t="str">
        <f t="shared" si="7"/>
        <v>3</v>
      </c>
      <c r="X20" s="17" t="s">
        <v>19</v>
      </c>
      <c r="Y20" s="18" t="s">
        <v>76</v>
      </c>
      <c r="Z20" s="19" t="str">
        <f t="shared" si="8"/>
        <v>2</v>
      </c>
      <c r="AA20" s="17" t="s">
        <v>76</v>
      </c>
      <c r="AB20" s="18" t="s">
        <v>20</v>
      </c>
      <c r="AC20" s="88">
        <f t="shared" si="12"/>
        <v>8</v>
      </c>
      <c r="AD20" s="20"/>
      <c r="AE20" s="18"/>
      <c r="AF20" s="19"/>
      <c r="AG20" s="21">
        <f t="shared" si="13"/>
        <v>19</v>
      </c>
      <c r="AH20" s="22">
        <f>'9.Spieltag'!AJ20</f>
        <v>123</v>
      </c>
      <c r="AI20" s="29">
        <f>'9.Spieltag'!AK20</f>
        <v>16</v>
      </c>
      <c r="AJ20" s="24">
        <f t="shared" si="14"/>
        <v>142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22</v>
      </c>
      <c r="B21" s="21" t="str">
        <f>'9.Spieltag'!B21</f>
        <v>Ricardo04</v>
      </c>
      <c r="C21" s="17" t="s">
        <v>19</v>
      </c>
      <c r="D21" s="18" t="s">
        <v>77</v>
      </c>
      <c r="E21" s="19" t="str">
        <f t="shared" si="1"/>
        <v>2</v>
      </c>
      <c r="F21" s="17" t="s">
        <v>2</v>
      </c>
      <c r="G21" s="18" t="s">
        <v>77</v>
      </c>
      <c r="H21" s="19" t="str">
        <f t="shared" si="2"/>
        <v>2</v>
      </c>
      <c r="I21" s="17" t="s">
        <v>76</v>
      </c>
      <c r="J21" s="18" t="s">
        <v>19</v>
      </c>
      <c r="K21" s="19">
        <f t="shared" si="3"/>
        <v>0</v>
      </c>
      <c r="L21" s="17" t="s">
        <v>19</v>
      </c>
      <c r="M21" s="18" t="s">
        <v>77</v>
      </c>
      <c r="N21" s="68">
        <f t="shared" si="4"/>
        <v>0</v>
      </c>
      <c r="O21" s="17" t="s">
        <v>19</v>
      </c>
      <c r="P21" s="18" t="s">
        <v>2</v>
      </c>
      <c r="Q21" s="19">
        <f t="shared" si="5"/>
        <v>0</v>
      </c>
      <c r="R21" s="17" t="s">
        <v>76</v>
      </c>
      <c r="S21" s="18" t="s">
        <v>76</v>
      </c>
      <c r="T21" s="19">
        <f t="shared" si="6"/>
        <v>0</v>
      </c>
      <c r="U21" s="17" t="s">
        <v>76</v>
      </c>
      <c r="V21" s="18" t="s">
        <v>19</v>
      </c>
      <c r="W21" s="19">
        <f t="shared" si="7"/>
        <v>0</v>
      </c>
      <c r="X21" s="17" t="s">
        <v>19</v>
      </c>
      <c r="Y21" s="18" t="s">
        <v>76</v>
      </c>
      <c r="Z21" s="19" t="str">
        <f t="shared" si="8"/>
        <v>2</v>
      </c>
      <c r="AA21" s="17" t="s">
        <v>77</v>
      </c>
      <c r="AB21" s="18" t="s">
        <v>2</v>
      </c>
      <c r="AC21" s="88">
        <f t="shared" si="12"/>
        <v>8</v>
      </c>
      <c r="AD21" s="20"/>
      <c r="AE21" s="18"/>
      <c r="AF21" s="19"/>
      <c r="AG21" s="21">
        <f t="shared" si="13"/>
        <v>14</v>
      </c>
      <c r="AH21" s="22">
        <f>'9.Spieltag'!AJ21</f>
        <v>119</v>
      </c>
      <c r="AI21" s="29">
        <f>'9.Spieltag'!AK21</f>
        <v>18</v>
      </c>
      <c r="AJ21" s="24">
        <f t="shared" si="14"/>
        <v>133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23</v>
      </c>
      <c r="B22" s="21" t="str">
        <f>'9.Spieltag'!B22</f>
        <v>SchalkeKalle</v>
      </c>
      <c r="C22" s="17" t="s">
        <v>2</v>
      </c>
      <c r="D22" s="18" t="s">
        <v>76</v>
      </c>
      <c r="E22" s="19" t="str">
        <f t="shared" si="1"/>
        <v>2</v>
      </c>
      <c r="F22" s="17" t="s">
        <v>2</v>
      </c>
      <c r="G22" s="18" t="s">
        <v>77</v>
      </c>
      <c r="H22" s="19" t="str">
        <f t="shared" si="2"/>
        <v>2</v>
      </c>
      <c r="I22" s="17" t="s">
        <v>19</v>
      </c>
      <c r="J22" s="18" t="s">
        <v>76</v>
      </c>
      <c r="K22" s="19" t="str">
        <f t="shared" si="3"/>
        <v>2</v>
      </c>
      <c r="L22" s="17" t="s">
        <v>77</v>
      </c>
      <c r="M22" s="18" t="s">
        <v>19</v>
      </c>
      <c r="N22" s="68">
        <f t="shared" si="4"/>
        <v>0</v>
      </c>
      <c r="O22" s="17" t="s">
        <v>76</v>
      </c>
      <c r="P22" s="18" t="s">
        <v>19</v>
      </c>
      <c r="Q22" s="19">
        <f t="shared" si="5"/>
        <v>0</v>
      </c>
      <c r="R22" s="17" t="s">
        <v>77</v>
      </c>
      <c r="S22" s="18" t="s">
        <v>19</v>
      </c>
      <c r="T22" s="19" t="str">
        <f t="shared" si="6"/>
        <v>2</v>
      </c>
      <c r="U22" s="17" t="s">
        <v>19</v>
      </c>
      <c r="V22" s="18" t="s">
        <v>76</v>
      </c>
      <c r="W22" s="19" t="str">
        <f t="shared" si="7"/>
        <v>3</v>
      </c>
      <c r="X22" s="17" t="s">
        <v>76</v>
      </c>
      <c r="Y22" s="18" t="s">
        <v>77</v>
      </c>
      <c r="Z22" s="19" t="str">
        <f t="shared" si="8"/>
        <v>2</v>
      </c>
      <c r="AA22" s="17" t="s">
        <v>76</v>
      </c>
      <c r="AB22" s="18" t="s">
        <v>2</v>
      </c>
      <c r="AC22" s="88">
        <f t="shared" si="12"/>
        <v>8</v>
      </c>
      <c r="AD22" s="20"/>
      <c r="AE22" s="18"/>
      <c r="AF22" s="19"/>
      <c r="AG22" s="21">
        <f t="shared" si="13"/>
        <v>21</v>
      </c>
      <c r="AH22" s="22">
        <f>'9.Spieltag'!AJ22</f>
        <v>98</v>
      </c>
      <c r="AI22" s="29">
        <f>'9.Spieltag'!AK22</f>
        <v>23</v>
      </c>
      <c r="AJ22" s="24">
        <f t="shared" si="14"/>
        <v>119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3</v>
      </c>
      <c r="B23" s="21" t="str">
        <f>'9.Spieltag'!B23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2</v>
      </c>
      <c r="G23" s="18" t="s">
        <v>77</v>
      </c>
      <c r="H23" s="19" t="str">
        <f t="shared" si="2"/>
        <v>2</v>
      </c>
      <c r="I23" s="17" t="s">
        <v>19</v>
      </c>
      <c r="J23" s="18" t="s">
        <v>76</v>
      </c>
      <c r="K23" s="19" t="str">
        <f t="shared" si="3"/>
        <v>2</v>
      </c>
      <c r="L23" s="17" t="s">
        <v>76</v>
      </c>
      <c r="M23" s="18" t="s">
        <v>76</v>
      </c>
      <c r="N23" s="68" t="str">
        <f t="shared" si="4"/>
        <v>3</v>
      </c>
      <c r="O23" s="17" t="s">
        <v>19</v>
      </c>
      <c r="P23" s="18" t="s">
        <v>19</v>
      </c>
      <c r="Q23" s="19">
        <f t="shared" si="5"/>
        <v>0</v>
      </c>
      <c r="R23" s="17" t="s">
        <v>76</v>
      </c>
      <c r="S23" s="18" t="s">
        <v>76</v>
      </c>
      <c r="T23" s="19">
        <f t="shared" si="6"/>
        <v>0</v>
      </c>
      <c r="U23" s="17" t="s">
        <v>19</v>
      </c>
      <c r="V23" s="18" t="s">
        <v>76</v>
      </c>
      <c r="W23" s="19" t="str">
        <f t="shared" si="7"/>
        <v>3</v>
      </c>
      <c r="X23" s="17" t="s">
        <v>19</v>
      </c>
      <c r="Y23" s="18" t="s">
        <v>76</v>
      </c>
      <c r="Z23" s="19" t="str">
        <f t="shared" si="8"/>
        <v>2</v>
      </c>
      <c r="AA23" s="17" t="s">
        <v>76</v>
      </c>
      <c r="AB23" s="18" t="s">
        <v>2</v>
      </c>
      <c r="AC23" s="88">
        <f t="shared" si="12"/>
        <v>8</v>
      </c>
      <c r="AD23" s="20"/>
      <c r="AE23" s="18"/>
      <c r="AF23" s="19"/>
      <c r="AG23" s="21">
        <f t="shared" si="13"/>
        <v>22</v>
      </c>
      <c r="AH23" s="22">
        <f>'9.Spieltag'!AJ23</f>
        <v>157</v>
      </c>
      <c r="AI23" s="29">
        <f>'9.Spieltag'!AK23</f>
        <v>3</v>
      </c>
      <c r="AJ23" s="24">
        <f t="shared" si="14"/>
        <v>179</v>
      </c>
      <c r="AK23" s="25">
        <f t="shared" si="15"/>
        <v>3</v>
      </c>
      <c r="AL23" s="1"/>
    </row>
    <row r="24" spans="1:38" ht="24.9" customHeight="1" thickBot="1" x14ac:dyDescent="0.3">
      <c r="A24" s="29">
        <f t="shared" si="11"/>
        <v>18</v>
      </c>
      <c r="B24" s="21" t="str">
        <f>'9.Spieltag'!B24</f>
        <v>shiny</v>
      </c>
      <c r="C24" s="17" t="s">
        <v>2</v>
      </c>
      <c r="D24" s="18" t="s">
        <v>77</v>
      </c>
      <c r="E24" s="19" t="str">
        <f t="shared" si="1"/>
        <v>5</v>
      </c>
      <c r="F24" s="17" t="s">
        <v>19</v>
      </c>
      <c r="G24" s="18" t="s">
        <v>77</v>
      </c>
      <c r="H24" s="19" t="str">
        <f t="shared" si="2"/>
        <v>2</v>
      </c>
      <c r="I24" s="17" t="s">
        <v>19</v>
      </c>
      <c r="J24" s="18" t="s">
        <v>76</v>
      </c>
      <c r="K24" s="19" t="str">
        <f t="shared" si="3"/>
        <v>2</v>
      </c>
      <c r="L24" s="17" t="s">
        <v>19</v>
      </c>
      <c r="M24" s="18" t="s">
        <v>76</v>
      </c>
      <c r="N24" s="68">
        <f t="shared" si="4"/>
        <v>0</v>
      </c>
      <c r="O24" s="17" t="s">
        <v>76</v>
      </c>
      <c r="P24" s="18" t="s">
        <v>19</v>
      </c>
      <c r="Q24" s="19">
        <f t="shared" si="5"/>
        <v>0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76</v>
      </c>
      <c r="W24" s="19" t="str">
        <f t="shared" si="7"/>
        <v>3</v>
      </c>
      <c r="X24" s="17" t="s">
        <v>19</v>
      </c>
      <c r="Y24" s="18" t="s">
        <v>76</v>
      </c>
      <c r="Z24" s="19" t="str">
        <f t="shared" si="8"/>
        <v>2</v>
      </c>
      <c r="AA24" s="17" t="s">
        <v>76</v>
      </c>
      <c r="AB24" s="18" t="s">
        <v>2</v>
      </c>
      <c r="AC24" s="88">
        <f t="shared" si="12"/>
        <v>8</v>
      </c>
      <c r="AD24" s="20"/>
      <c r="AE24" s="18"/>
      <c r="AF24" s="19"/>
      <c r="AG24" s="21">
        <f t="shared" si="13"/>
        <v>22</v>
      </c>
      <c r="AH24" s="22">
        <f>'9.Spieltag'!AJ24</f>
        <v>117</v>
      </c>
      <c r="AI24" s="29">
        <f>'9.Spieltag'!AK24</f>
        <v>20</v>
      </c>
      <c r="AJ24" s="24">
        <f t="shared" si="14"/>
        <v>139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6</v>
      </c>
      <c r="B25" s="21" t="str">
        <f>'9.Spieltag'!B25</f>
        <v>Silfa04</v>
      </c>
      <c r="C25" s="17" t="s">
        <v>19</v>
      </c>
      <c r="D25" s="18" t="s">
        <v>77</v>
      </c>
      <c r="E25" s="19" t="str">
        <f t="shared" si="1"/>
        <v>2</v>
      </c>
      <c r="F25" s="17" t="s">
        <v>2</v>
      </c>
      <c r="G25" s="18" t="s">
        <v>76</v>
      </c>
      <c r="H25" s="19" t="str">
        <f t="shared" si="2"/>
        <v>2</v>
      </c>
      <c r="I25" s="17" t="s">
        <v>79</v>
      </c>
      <c r="J25" s="18" t="s">
        <v>76</v>
      </c>
      <c r="K25" s="19" t="str">
        <f t="shared" si="3"/>
        <v>3</v>
      </c>
      <c r="L25" s="17" t="s">
        <v>77</v>
      </c>
      <c r="M25" s="18" t="s">
        <v>19</v>
      </c>
      <c r="N25" s="68">
        <f t="shared" si="4"/>
        <v>0</v>
      </c>
      <c r="O25" s="17" t="s">
        <v>19</v>
      </c>
      <c r="P25" s="18" t="s">
        <v>19</v>
      </c>
      <c r="Q25" s="19">
        <f t="shared" si="5"/>
        <v>0</v>
      </c>
      <c r="R25" s="17" t="s">
        <v>76</v>
      </c>
      <c r="S25" s="18" t="s">
        <v>19</v>
      </c>
      <c r="T25" s="19" t="str">
        <f t="shared" si="6"/>
        <v>5</v>
      </c>
      <c r="U25" s="17" t="s">
        <v>77</v>
      </c>
      <c r="V25" s="18" t="s">
        <v>77</v>
      </c>
      <c r="W25" s="19">
        <f t="shared" si="7"/>
        <v>0</v>
      </c>
      <c r="X25" s="17" t="s">
        <v>77</v>
      </c>
      <c r="Y25" s="18" t="s">
        <v>76</v>
      </c>
      <c r="Z25" s="19">
        <f t="shared" si="8"/>
        <v>0</v>
      </c>
      <c r="AA25" s="17" t="s">
        <v>76</v>
      </c>
      <c r="AB25" s="18" t="s">
        <v>2</v>
      </c>
      <c r="AC25" s="88">
        <f t="shared" si="12"/>
        <v>8</v>
      </c>
      <c r="AD25" s="20"/>
      <c r="AE25" s="18"/>
      <c r="AF25" s="19"/>
      <c r="AG25" s="21">
        <f t="shared" si="13"/>
        <v>20</v>
      </c>
      <c r="AH25" s="22">
        <f>'9.Spieltag'!AJ25</f>
        <v>144</v>
      </c>
      <c r="AI25" s="29">
        <f>'9.Spieltag'!AK25</f>
        <v>6</v>
      </c>
      <c r="AJ25" s="24">
        <f t="shared" si="14"/>
        <v>164</v>
      </c>
      <c r="AK25" s="25">
        <f t="shared" si="15"/>
        <v>6</v>
      </c>
      <c r="AL25" s="1"/>
    </row>
    <row r="26" spans="1:38" ht="24.9" customHeight="1" thickBot="1" x14ac:dyDescent="0.3">
      <c r="A26" s="29">
        <f t="shared" si="11"/>
        <v>20</v>
      </c>
      <c r="B26" s="21" t="str">
        <f>'9.Spieltag'!B26</f>
        <v>Silja04</v>
      </c>
      <c r="C26" s="17" t="s">
        <v>19</v>
      </c>
      <c r="D26" s="18" t="s">
        <v>77</v>
      </c>
      <c r="E26" s="19" t="str">
        <f t="shared" si="1"/>
        <v>2</v>
      </c>
      <c r="F26" s="17" t="s">
        <v>2</v>
      </c>
      <c r="G26" s="18" t="s">
        <v>76</v>
      </c>
      <c r="H26" s="19" t="str">
        <f t="shared" si="2"/>
        <v>2</v>
      </c>
      <c r="I26" s="17" t="s">
        <v>2</v>
      </c>
      <c r="J26" s="18" t="s">
        <v>77</v>
      </c>
      <c r="K26" s="19" t="str">
        <f t="shared" si="3"/>
        <v>5</v>
      </c>
      <c r="L26" s="17" t="s">
        <v>77</v>
      </c>
      <c r="M26" s="18" t="s">
        <v>19</v>
      </c>
      <c r="N26" s="68">
        <f t="shared" si="4"/>
        <v>0</v>
      </c>
      <c r="O26" s="17" t="s">
        <v>76</v>
      </c>
      <c r="P26" s="18" t="s">
        <v>2</v>
      </c>
      <c r="Q26" s="19">
        <f t="shared" si="5"/>
        <v>0</v>
      </c>
      <c r="R26" s="17" t="s">
        <v>19</v>
      </c>
      <c r="S26" s="18" t="s">
        <v>79</v>
      </c>
      <c r="T26" s="19" t="str">
        <f t="shared" si="6"/>
        <v>2</v>
      </c>
      <c r="U26" s="17" t="s">
        <v>77</v>
      </c>
      <c r="V26" s="18" t="s">
        <v>19</v>
      </c>
      <c r="W26" s="19">
        <f t="shared" si="7"/>
        <v>0</v>
      </c>
      <c r="X26" s="17" t="s">
        <v>19</v>
      </c>
      <c r="Y26" s="18" t="s">
        <v>76</v>
      </c>
      <c r="Z26" s="19" t="str">
        <f t="shared" si="8"/>
        <v>2</v>
      </c>
      <c r="AA26" s="17" t="s">
        <v>77</v>
      </c>
      <c r="AB26" s="18" t="s">
        <v>19</v>
      </c>
      <c r="AC26" s="88">
        <f t="shared" si="12"/>
        <v>8</v>
      </c>
      <c r="AD26" s="20"/>
      <c r="AE26" s="18"/>
      <c r="AF26" s="19"/>
      <c r="AG26" s="21">
        <f t="shared" si="13"/>
        <v>21</v>
      </c>
      <c r="AH26" s="22">
        <f>'9.Spieltag'!AJ26</f>
        <v>116</v>
      </c>
      <c r="AI26" s="29">
        <f>'9.Spieltag'!AK26</f>
        <v>21</v>
      </c>
      <c r="AJ26" s="24">
        <f t="shared" si="14"/>
        <v>137</v>
      </c>
      <c r="AK26" s="25">
        <f t="shared" si="15"/>
        <v>20</v>
      </c>
      <c r="AL26" s="1"/>
    </row>
    <row r="27" spans="1:38" ht="28.2" customHeight="1" thickBot="1" x14ac:dyDescent="0.3">
      <c r="A27" s="29">
        <f t="shared" si="11"/>
        <v>2</v>
      </c>
      <c r="B27" s="21" t="str">
        <f>'9.Spieltag'!B27</f>
        <v>SkillFailer</v>
      </c>
      <c r="C27" s="17" t="s">
        <v>2</v>
      </c>
      <c r="D27" s="18" t="s">
        <v>76</v>
      </c>
      <c r="E27" s="19" t="str">
        <f t="shared" si="1"/>
        <v>2</v>
      </c>
      <c r="F27" s="17" t="s">
        <v>19</v>
      </c>
      <c r="G27" s="18" t="s">
        <v>76</v>
      </c>
      <c r="H27" s="19" t="str">
        <f t="shared" si="2"/>
        <v>2</v>
      </c>
      <c r="I27" s="17" t="s">
        <v>2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76</v>
      </c>
      <c r="P27" s="18" t="s">
        <v>19</v>
      </c>
      <c r="Q27" s="19">
        <f t="shared" si="5"/>
        <v>0</v>
      </c>
      <c r="R27" s="17" t="s">
        <v>19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19">
        <f t="shared" si="7"/>
        <v>0</v>
      </c>
      <c r="X27" s="17" t="s">
        <v>76</v>
      </c>
      <c r="Y27" s="18" t="s">
        <v>19</v>
      </c>
      <c r="Z27" s="19">
        <f t="shared" si="8"/>
        <v>0</v>
      </c>
      <c r="AA27" s="17" t="s">
        <v>76</v>
      </c>
      <c r="AB27" s="18" t="s">
        <v>2</v>
      </c>
      <c r="AC27" s="88">
        <f t="shared" si="12"/>
        <v>8</v>
      </c>
      <c r="AD27" s="20"/>
      <c r="AE27" s="18"/>
      <c r="AF27" s="19"/>
      <c r="AG27" s="21">
        <f t="shared" si="13"/>
        <v>14</v>
      </c>
      <c r="AH27" s="22">
        <f>'9.Spieltag'!AJ27</f>
        <v>166</v>
      </c>
      <c r="AI27" s="29">
        <f>'9.Spieltag'!AK27</f>
        <v>1</v>
      </c>
      <c r="AJ27" s="24">
        <f t="shared" si="14"/>
        <v>180</v>
      </c>
      <c r="AK27" s="25">
        <f t="shared" si="15"/>
        <v>2</v>
      </c>
      <c r="AL27" s="1"/>
    </row>
    <row r="28" spans="1:38" ht="28.2" customHeight="1" thickBot="1" x14ac:dyDescent="0.3">
      <c r="A28" s="29">
        <f t="shared" si="11"/>
        <v>14</v>
      </c>
      <c r="B28" s="21" t="str">
        <f>'9.Spieltag'!B28</f>
        <v>Skopp04</v>
      </c>
      <c r="C28" s="17" t="s">
        <v>2</v>
      </c>
      <c r="D28" s="18" t="s">
        <v>77</v>
      </c>
      <c r="E28" s="19" t="str">
        <f t="shared" si="1"/>
        <v>5</v>
      </c>
      <c r="F28" s="17" t="s">
        <v>19</v>
      </c>
      <c r="G28" s="18" t="s">
        <v>77</v>
      </c>
      <c r="H28" s="19" t="str">
        <f t="shared" si="2"/>
        <v>2</v>
      </c>
      <c r="I28" s="17" t="s">
        <v>2</v>
      </c>
      <c r="J28" s="18" t="s">
        <v>76</v>
      </c>
      <c r="K28" s="19" t="str">
        <f t="shared" si="3"/>
        <v>2</v>
      </c>
      <c r="L28" s="17" t="s">
        <v>77</v>
      </c>
      <c r="M28" s="18" t="s">
        <v>77</v>
      </c>
      <c r="N28" s="68" t="str">
        <f t="shared" si="4"/>
        <v>3</v>
      </c>
      <c r="O28" s="17" t="s">
        <v>76</v>
      </c>
      <c r="P28" s="18" t="s">
        <v>2</v>
      </c>
      <c r="Q28" s="19">
        <f t="shared" si="5"/>
        <v>0</v>
      </c>
      <c r="R28" s="17" t="s">
        <v>76</v>
      </c>
      <c r="S28" s="18" t="s">
        <v>76</v>
      </c>
      <c r="T28" s="19">
        <f t="shared" si="6"/>
        <v>0</v>
      </c>
      <c r="U28" s="17" t="s">
        <v>19</v>
      </c>
      <c r="V28" s="18" t="s">
        <v>76</v>
      </c>
      <c r="W28" s="19" t="str">
        <f t="shared" si="7"/>
        <v>3</v>
      </c>
      <c r="X28" s="17" t="s">
        <v>19</v>
      </c>
      <c r="Y28" s="18" t="s">
        <v>19</v>
      </c>
      <c r="Z28" s="19">
        <f t="shared" si="8"/>
        <v>0</v>
      </c>
      <c r="AA28" s="17" t="s">
        <v>76</v>
      </c>
      <c r="AB28" s="18" t="s">
        <v>19</v>
      </c>
      <c r="AC28" s="88">
        <f t="shared" si="12"/>
        <v>12</v>
      </c>
      <c r="AD28" s="20"/>
      <c r="AE28" s="18"/>
      <c r="AF28" s="19"/>
      <c r="AG28" s="21">
        <f t="shared" si="13"/>
        <v>27</v>
      </c>
      <c r="AH28" s="22">
        <f>'9.Spieltag'!AJ28</f>
        <v>118</v>
      </c>
      <c r="AI28" s="29">
        <f>'9.Spieltag'!AK28</f>
        <v>19</v>
      </c>
      <c r="AJ28" s="24">
        <f t="shared" si="14"/>
        <v>145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16</v>
      </c>
      <c r="B29" s="21" t="str">
        <f>'9.Spieltag'!B29</f>
        <v>Tanja 04</v>
      </c>
      <c r="C29" s="17" t="s">
        <v>19</v>
      </c>
      <c r="D29" s="18" t="s">
        <v>77</v>
      </c>
      <c r="E29" s="19" t="str">
        <f t="shared" si="1"/>
        <v>2</v>
      </c>
      <c r="F29" s="17" t="s">
        <v>2</v>
      </c>
      <c r="G29" s="18" t="s">
        <v>76</v>
      </c>
      <c r="H29" s="19" t="str">
        <f t="shared" si="2"/>
        <v>2</v>
      </c>
      <c r="I29" s="17" t="s">
        <v>19</v>
      </c>
      <c r="J29" s="18" t="s">
        <v>76</v>
      </c>
      <c r="K29" s="19" t="str">
        <f t="shared" si="3"/>
        <v>2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19</v>
      </c>
      <c r="Q29" s="19">
        <f t="shared" si="5"/>
        <v>0</v>
      </c>
      <c r="R29" s="17" t="s">
        <v>76</v>
      </c>
      <c r="S29" s="18" t="s">
        <v>76</v>
      </c>
      <c r="T29" s="19">
        <f t="shared" si="6"/>
        <v>0</v>
      </c>
      <c r="U29" s="17" t="s">
        <v>76</v>
      </c>
      <c r="V29" s="18" t="s">
        <v>77</v>
      </c>
      <c r="W29" s="19" t="str">
        <f t="shared" si="7"/>
        <v>5</v>
      </c>
      <c r="X29" s="17" t="s">
        <v>76</v>
      </c>
      <c r="Y29" s="18" t="s">
        <v>76</v>
      </c>
      <c r="Z29" s="19">
        <f t="shared" si="8"/>
        <v>0</v>
      </c>
      <c r="AA29" s="17" t="s">
        <v>76</v>
      </c>
      <c r="AB29" s="18" t="s">
        <v>2</v>
      </c>
      <c r="AC29" s="88">
        <f t="shared" si="12"/>
        <v>8</v>
      </c>
      <c r="AD29" s="20"/>
      <c r="AE29" s="18"/>
      <c r="AF29" s="19"/>
      <c r="AG29" s="21">
        <f t="shared" si="13"/>
        <v>19</v>
      </c>
      <c r="AH29" s="22">
        <f>'9.Spieltag'!AJ29</f>
        <v>125</v>
      </c>
      <c r="AI29" s="29">
        <f>'9.Spieltag'!AK29</f>
        <v>14</v>
      </c>
      <c r="AJ29" s="24">
        <f t="shared" si="14"/>
        <v>144</v>
      </c>
      <c r="AK29" s="25">
        <f t="shared" si="15"/>
        <v>16</v>
      </c>
      <c r="AL29" s="1"/>
    </row>
    <row r="30" spans="1:38" ht="28.2" customHeight="1" thickBot="1" x14ac:dyDescent="0.3">
      <c r="A30" s="29">
        <f t="shared" si="11"/>
        <v>5</v>
      </c>
      <c r="B30" s="21" t="str">
        <f>'9.Spieltag'!B30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19</v>
      </c>
      <c r="G30" s="18" t="s">
        <v>77</v>
      </c>
      <c r="H30" s="19" t="str">
        <f t="shared" si="2"/>
        <v>2</v>
      </c>
      <c r="I30" s="17" t="s">
        <v>2</v>
      </c>
      <c r="J30" s="18" t="s">
        <v>76</v>
      </c>
      <c r="K30" s="19" t="str">
        <f t="shared" si="3"/>
        <v>2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2</v>
      </c>
      <c r="Q30" s="19">
        <f t="shared" si="5"/>
        <v>0</v>
      </c>
      <c r="R30" s="17" t="s">
        <v>76</v>
      </c>
      <c r="S30" s="18" t="s">
        <v>19</v>
      </c>
      <c r="T30" s="19" t="str">
        <f t="shared" si="6"/>
        <v>5</v>
      </c>
      <c r="U30" s="17" t="s">
        <v>19</v>
      </c>
      <c r="V30" s="18" t="s">
        <v>76</v>
      </c>
      <c r="W30" s="19" t="str">
        <f t="shared" si="7"/>
        <v>3</v>
      </c>
      <c r="X30" s="17" t="s">
        <v>2</v>
      </c>
      <c r="Y30" s="18" t="s">
        <v>76</v>
      </c>
      <c r="Z30" s="19" t="str">
        <f t="shared" si="8"/>
        <v>3</v>
      </c>
      <c r="AA30" s="17" t="s">
        <v>76</v>
      </c>
      <c r="AB30" s="18" t="s">
        <v>19</v>
      </c>
      <c r="AC30" s="88">
        <f t="shared" si="12"/>
        <v>12</v>
      </c>
      <c r="AD30" s="20"/>
      <c r="AE30" s="18"/>
      <c r="AF30" s="19"/>
      <c r="AG30" s="21">
        <f t="shared" ref="AG30" si="16">E30+H30+K30+N30+Q30+T30+W30+Z30+AC30+AF30</f>
        <v>29</v>
      </c>
      <c r="AH30" s="22">
        <f>'9.Spieltag'!AJ30</f>
        <v>138</v>
      </c>
      <c r="AI30" s="29">
        <f>'9.Spieltag'!AK30</f>
        <v>8</v>
      </c>
      <c r="AJ30" s="24">
        <f t="shared" ref="AJ30" si="17">AG30+AH30</f>
        <v>167</v>
      </c>
      <c r="AK30" s="25">
        <f t="shared" si="15"/>
        <v>5</v>
      </c>
      <c r="AL30" s="1"/>
    </row>
    <row r="31" spans="1:38" ht="28.2" customHeight="1" thickBot="1" x14ac:dyDescent="0.3">
      <c r="A31" s="29">
        <f t="shared" si="11"/>
        <v>24</v>
      </c>
      <c r="B31" s="21" t="str">
        <f>'9.Spieltag'!B31</f>
        <v>Jens-2711</v>
      </c>
      <c r="C31" s="17" t="s">
        <v>76</v>
      </c>
      <c r="D31" s="18" t="s">
        <v>2</v>
      </c>
      <c r="E31" s="19">
        <f t="shared" ref="E31" si="18">IF(OR(EXACT($C$7,C31)*(EXACT($D$7,D31)))=TRUE,$AO$9,IF(($D$7-$C$7=D31-C31),$AO$8,IF(OR(EXACT($C$7&gt;$D$7,C31&gt;D31)*EXACT($C$7=$D$7,C31=D31)*EXACT($C$7&lt;$D$7,C31&lt;D31)),$AO$7,0)))</f>
        <v>0</v>
      </c>
      <c r="F31" s="17" t="s">
        <v>76</v>
      </c>
      <c r="G31" s="18" t="s">
        <v>77</v>
      </c>
      <c r="H31" s="19" t="str">
        <f t="shared" ref="H31" si="19">IF(OR(EXACT($F$7,F31)*(EXACT($G$7,G31)))=TRUE,$AO$9,IF(($G$7-$F$7=G31-F31),$AO$8,IF(OR(EXACT($F$7&gt;$G$7,F31&gt;G31)*EXACT($F$7=$G$7,F31=G31)*EXACT($F$7&lt;$G$7,F31&lt;G31)),$AO$7,0)))</f>
        <v>2</v>
      </c>
      <c r="I31" s="17" t="s">
        <v>76</v>
      </c>
      <c r="J31" s="18" t="s">
        <v>19</v>
      </c>
      <c r="K31" s="19">
        <f t="shared" ref="K31" si="20">IF(OR(EXACT($I$7,I31)*(EXACT($J$7,J31)))=TRUE,$AO$9,IF(($J$7-$I$7=J31-I31),$AO$8,IF(OR(EXACT($I$7&gt;$J$7,I31&gt;J31)*EXACT($I$7=$J$7,I31=J31)*EXACT($I$7&lt;$J$7,I31&lt;J31)),$AO$7,0)))</f>
        <v>0</v>
      </c>
      <c r="L31" s="17" t="s">
        <v>2</v>
      </c>
      <c r="M31" s="18" t="s">
        <v>19</v>
      </c>
      <c r="N31" s="68">
        <f t="shared" ref="N31" si="21">IF(OR(EXACT($L$7,L31)*(EXACT($M$7,M31)))=TRUE,$AO$9,IF(($M$7-$L$7=M31-L31),$AO$8,IF(OR(EXACT($L$7&gt;$M$7,L31&gt;M31)*EXACT($L$7=$M$7,L31=M31)*EXACT($L$7&lt;$M$7,L31&lt;M31)),$AO$7,0)))</f>
        <v>0</v>
      </c>
      <c r="O31" s="17" t="s">
        <v>77</v>
      </c>
      <c r="P31" s="18" t="s">
        <v>19</v>
      </c>
      <c r="Q31" s="19">
        <f t="shared" ref="Q31" si="22">IF(OR(EXACT($O$7,O31)*(EXACT($P$7,P31)))=TRUE,$AO$9,IF(($P$7-$O$7=P31-O31),$AO$8,IF(OR(EXACT($O$7&gt;$P$7,O31&gt;P31)*EXACT($O$7=$P$7,O31=P31)*EXACT($O$7&lt;$P$7,O31&lt;P31)),$AO$7,0)))</f>
        <v>0</v>
      </c>
      <c r="R31" s="17" t="s">
        <v>19</v>
      </c>
      <c r="S31" s="18" t="s">
        <v>77</v>
      </c>
      <c r="T31" s="19">
        <f t="shared" ref="T31" si="23">IF(OR(EXACT($R$7,R31)*(EXACT($S$7,S31)))=TRUE,$AO$9,IF(($S$7-$R$7=S31-R31),$AO$8,IF(OR(EXACT($R$7&gt;$S$7,R31&gt;S31)*EXACT($R$7=$S$7,R31=S31)*EXACT($R$7&lt;$S$7,R31&lt;S31)),$AO$7,0)))</f>
        <v>0</v>
      </c>
      <c r="U31" s="17" t="s">
        <v>19</v>
      </c>
      <c r="V31" s="18" t="s">
        <v>76</v>
      </c>
      <c r="W31" s="19" t="str">
        <f t="shared" ref="W31" si="24">IF(OR(EXACT($U$7,U31)*(EXACT($V$7,V31)))=TRUE,$AO$9,IF(($V$7-$U$7=V31-U31),$AO$8,IF(OR(EXACT($U$7&gt;$V$7,U31&gt;V31)*EXACT($U$7=$V$7,U31=V31)*EXACT($U$7&lt;$V$7,U31&lt;V31)),$AO$7,0)))</f>
        <v>3</v>
      </c>
      <c r="X31" s="17" t="s">
        <v>76</v>
      </c>
      <c r="Y31" s="18" t="s">
        <v>76</v>
      </c>
      <c r="Z31" s="19">
        <f t="shared" ref="Z31" si="25">IF(OR(EXACT($X$7,X31)*(EXACT($Y$7,Y31)))=TRUE,$AO$9,IF(($Y$7-$X$7=Y31-X31),$AO$8,IF(OR(EXACT($X$7&gt;$Y$7,X31&gt;Y31)*EXACT($X$7=$Y$7,X31=Y31)*EXACT($X$7&lt;$Y$7,X31&lt;Y31)),$AO$7,0)))</f>
        <v>0</v>
      </c>
      <c r="AA31" s="17" t="s">
        <v>77</v>
      </c>
      <c r="AB31" s="18" t="s">
        <v>19</v>
      </c>
      <c r="AC31" s="88">
        <f t="shared" ref="AC31" si="26">IF(OR(EXACT($AA$7,AA31)*(EXACT($AB$7,AB31)))=TRUE,$AO$9,IF(($AB$7-$AA$7=AB31-AA31),$AO$8,IF(OR(EXACT($AA$7&gt;$AB$7,AA31&gt;AB31)*EXACT($AA$7=$AB$7,AA31=AB31)*EXACT($AA$7&lt;$AB$7,AA31&lt;AB31)),$AO$7,0)))*2*2</f>
        <v>8</v>
      </c>
      <c r="AD31" s="20"/>
      <c r="AE31" s="18"/>
      <c r="AF31" s="19"/>
      <c r="AG31" s="21">
        <f t="shared" ref="AG31" si="27">E31+H31+K31+N31+Q31+T31+W31+Z31+AC31+AF31</f>
        <v>13</v>
      </c>
      <c r="AH31" s="22">
        <f>'9.Spieltag'!AJ31</f>
        <v>0</v>
      </c>
      <c r="AI31" s="29">
        <f>'9.Spieltag'!AK31</f>
        <v>0</v>
      </c>
      <c r="AJ31" s="24">
        <f t="shared" ref="AJ31" si="28">AG31+AH31</f>
        <v>13</v>
      </c>
      <c r="AK31" s="25">
        <f t="shared" ref="AK31" si="29">RANK(AJ31,$AJ$8:$AJ$31)</f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5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4" priority="118" rank="3"/>
  </conditionalFormatting>
  <conditionalFormatting sqref="C4:AB6">
    <cfRule type="cellIs" dxfId="93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39"/>
  <sheetViews>
    <sheetView topLeftCell="A21" workbookViewId="0">
      <selection activeCell="AK31" sqref="A4:AK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M1" s="71"/>
      <c r="N1" s="71"/>
      <c r="P1" s="71"/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32</v>
      </c>
      <c r="B4" s="16"/>
      <c r="C4" s="70" t="s">
        <v>73</v>
      </c>
      <c r="D4" s="71"/>
      <c r="E4" s="71"/>
      <c r="F4" s="70" t="s">
        <v>74</v>
      </c>
      <c r="G4" s="71"/>
      <c r="H4" s="71"/>
      <c r="I4" s="70" t="s">
        <v>71</v>
      </c>
      <c r="J4" s="71"/>
      <c r="K4" s="71"/>
      <c r="L4" s="70" t="s">
        <v>21</v>
      </c>
      <c r="M4" s="71"/>
      <c r="N4" s="71"/>
      <c r="O4" s="70" t="s">
        <v>11</v>
      </c>
      <c r="P4" s="71"/>
      <c r="Q4" s="71"/>
      <c r="R4" s="70" t="s">
        <v>12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58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A5" s="13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18</v>
      </c>
      <c r="D6" s="71"/>
      <c r="E6" s="71"/>
      <c r="F6" s="70" t="s">
        <v>56</v>
      </c>
      <c r="G6" s="71"/>
      <c r="H6" s="71"/>
      <c r="I6" s="70" t="s">
        <v>59</v>
      </c>
      <c r="J6" s="71"/>
      <c r="K6" s="71"/>
      <c r="L6" s="70" t="s">
        <v>72</v>
      </c>
      <c r="O6" s="70" t="s">
        <v>68</v>
      </c>
      <c r="Q6" s="71"/>
      <c r="R6" s="70" t="s">
        <v>15</v>
      </c>
      <c r="S6" s="71"/>
      <c r="T6" s="71"/>
      <c r="U6" s="70" t="s">
        <v>14</v>
      </c>
      <c r="V6" s="71"/>
      <c r="W6" s="71"/>
      <c r="X6" s="70" t="s">
        <v>13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19</v>
      </c>
      <c r="E7" s="80" t="s">
        <v>1</v>
      </c>
      <c r="F7" s="79" t="s">
        <v>77</v>
      </c>
      <c r="G7" s="79" t="s">
        <v>76</v>
      </c>
      <c r="H7" s="80" t="s">
        <v>1</v>
      </c>
      <c r="I7" s="79" t="s">
        <v>19</v>
      </c>
      <c r="J7" s="79" t="s">
        <v>79</v>
      </c>
      <c r="K7" s="80" t="s">
        <v>1</v>
      </c>
      <c r="L7" s="79" t="s">
        <v>19</v>
      </c>
      <c r="M7" s="79" t="s">
        <v>2</v>
      </c>
      <c r="N7" s="80" t="s">
        <v>1</v>
      </c>
      <c r="O7" s="79" t="s">
        <v>2</v>
      </c>
      <c r="P7" s="79" t="s">
        <v>2</v>
      </c>
      <c r="Q7" s="80" t="s">
        <v>1</v>
      </c>
      <c r="R7" s="79" t="s">
        <v>79</v>
      </c>
      <c r="S7" s="79" t="s">
        <v>77</v>
      </c>
      <c r="T7" s="80" t="s">
        <v>1</v>
      </c>
      <c r="U7" s="79" t="s">
        <v>2</v>
      </c>
      <c r="V7" s="79" t="s">
        <v>76</v>
      </c>
      <c r="W7" s="80" t="s">
        <v>1</v>
      </c>
      <c r="X7" s="79" t="s">
        <v>77</v>
      </c>
      <c r="Y7" s="79" t="s">
        <v>19</v>
      </c>
      <c r="Z7" s="80" t="s">
        <v>1</v>
      </c>
      <c r="AA7" s="79" t="s">
        <v>76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'10.Spieltag'!B8</f>
        <v>Archie04</v>
      </c>
      <c r="C8" s="17" t="s">
        <v>77</v>
      </c>
      <c r="D8" s="18" t="s">
        <v>2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2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3</v>
      </c>
      <c r="L8" s="17" t="s">
        <v>76</v>
      </c>
      <c r="M8" s="18" t="s">
        <v>19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88">
        <f>IF(OR(EXACT($O$7,O8)*(EXACT($P$7,P8)))=TRUE,$AO$9,IF(($P$7-$O$7=P8-O8),$AO$8,IF(OR(EXACT($O$7&gt;$P$7,O8&gt;P8)*EXACT($O$7=$P$7,O8=P8)*EXACT($O$7&lt;$P$7,O8&lt;P8)),$AO$7,0)))*2*2</f>
        <v>0</v>
      </c>
      <c r="R8" s="17" t="s">
        <v>19</v>
      </c>
      <c r="S8" s="18" t="s">
        <v>19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19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11</v>
      </c>
      <c r="AH8" s="22">
        <f>'10.Spieltag'!AJ8</f>
        <v>134</v>
      </c>
      <c r="AI8" s="29">
        <f>'10.Spieltag'!AK8</f>
        <v>21</v>
      </c>
      <c r="AJ8" s="24">
        <f t="shared" ref="AJ8" si="10">AG8+AH8</f>
        <v>145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10</v>
      </c>
      <c r="B9" s="21" t="str">
        <f>'10.Spieltag'!B9</f>
        <v>cilli37</v>
      </c>
      <c r="C9" s="17" t="s">
        <v>76</v>
      </c>
      <c r="D9" s="18" t="s">
        <v>2</v>
      </c>
      <c r="E9" s="19" t="str">
        <f t="shared" si="1"/>
        <v>2</v>
      </c>
      <c r="F9" s="17" t="s">
        <v>76</v>
      </c>
      <c r="G9" s="18" t="s">
        <v>19</v>
      </c>
      <c r="H9" s="19" t="str">
        <f t="shared" si="2"/>
        <v>3</v>
      </c>
      <c r="I9" s="17" t="s">
        <v>76</v>
      </c>
      <c r="J9" s="18" t="s">
        <v>79</v>
      </c>
      <c r="K9" s="19" t="str">
        <f t="shared" si="3"/>
        <v>2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76</v>
      </c>
      <c r="Q9" s="88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19</v>
      </c>
      <c r="S9" s="18" t="s">
        <v>2</v>
      </c>
      <c r="T9" s="19">
        <f t="shared" si="5"/>
        <v>0</v>
      </c>
      <c r="U9" s="17" t="s">
        <v>19</v>
      </c>
      <c r="V9" s="18" t="s">
        <v>76</v>
      </c>
      <c r="W9" s="19" t="str">
        <f t="shared" si="6"/>
        <v>2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'10.Spieltag'!AJ9</f>
        <v>156</v>
      </c>
      <c r="AI9" s="29">
        <f>'10.Spieltag'!AK9</f>
        <v>9</v>
      </c>
      <c r="AJ9" s="24">
        <f t="shared" ref="AJ9:AJ29" si="14">AG9+AH9</f>
        <v>165</v>
      </c>
      <c r="AK9" s="25">
        <f t="shared" ref="AK9:AK31" si="15">RANK(AJ9,$AJ$8:$AJ$31)</f>
        <v>10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13</v>
      </c>
      <c r="B10" s="21" t="str">
        <f>'10.Spieltag'!B10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2</v>
      </c>
      <c r="G10" s="18" t="s">
        <v>19</v>
      </c>
      <c r="H10" s="19">
        <f t="shared" si="2"/>
        <v>0</v>
      </c>
      <c r="I10" s="17" t="s">
        <v>77</v>
      </c>
      <c r="J10" s="18" t="s">
        <v>20</v>
      </c>
      <c r="K10" s="19" t="str">
        <f t="shared" si="3"/>
        <v>2</v>
      </c>
      <c r="L10" s="17" t="s">
        <v>77</v>
      </c>
      <c r="M10" s="18" t="s">
        <v>19</v>
      </c>
      <c r="N10" s="68" t="str">
        <f t="shared" si="4"/>
        <v>2</v>
      </c>
      <c r="O10" s="17" t="s">
        <v>2</v>
      </c>
      <c r="P10" s="18" t="s">
        <v>76</v>
      </c>
      <c r="Q10" s="88">
        <f t="shared" si="12"/>
        <v>0</v>
      </c>
      <c r="R10" s="17" t="s">
        <v>76</v>
      </c>
      <c r="S10" s="18" t="s">
        <v>2</v>
      </c>
      <c r="T10" s="19">
        <f t="shared" si="5"/>
        <v>0</v>
      </c>
      <c r="U10" s="17" t="s">
        <v>19</v>
      </c>
      <c r="V10" s="18" t="s">
        <v>19</v>
      </c>
      <c r="W10" s="19">
        <f t="shared" si="6"/>
        <v>0</v>
      </c>
      <c r="X10" s="17" t="s">
        <v>76</v>
      </c>
      <c r="Y10" s="18" t="s">
        <v>77</v>
      </c>
      <c r="Z10" s="19">
        <f t="shared" si="7"/>
        <v>0</v>
      </c>
      <c r="AA10" s="17" t="s">
        <v>19</v>
      </c>
      <c r="AB10" s="18" t="s">
        <v>76</v>
      </c>
      <c r="AC10" s="19" t="str">
        <f t="shared" si="8"/>
        <v>3</v>
      </c>
      <c r="AD10" s="20"/>
      <c r="AE10" s="18"/>
      <c r="AF10" s="19"/>
      <c r="AG10" s="21">
        <f t="shared" si="13"/>
        <v>9</v>
      </c>
      <c r="AH10" s="22">
        <f>'10.Spieltag'!AJ10</f>
        <v>146</v>
      </c>
      <c r="AI10" s="29">
        <f>'10.Spieltag'!AK10</f>
        <v>13</v>
      </c>
      <c r="AJ10" s="24">
        <f t="shared" si="14"/>
        <v>155</v>
      </c>
      <c r="AK10" s="25">
        <f t="shared" si="15"/>
        <v>13</v>
      </c>
      <c r="AL10" s="1"/>
    </row>
    <row r="11" spans="1:42" ht="24.9" customHeight="1" thickBot="1" x14ac:dyDescent="0.3">
      <c r="A11" s="29">
        <f t="shared" si="11"/>
        <v>12</v>
      </c>
      <c r="B11" s="21" t="str">
        <f>'10.Spieltag'!B11</f>
        <v>FlorianS04</v>
      </c>
      <c r="C11" s="17" t="s">
        <v>77</v>
      </c>
      <c r="D11" s="18" t="s">
        <v>2</v>
      </c>
      <c r="E11" s="19" t="str">
        <f t="shared" si="1"/>
        <v>2</v>
      </c>
      <c r="F11" s="17" t="s">
        <v>76</v>
      </c>
      <c r="G11" s="18" t="s">
        <v>76</v>
      </c>
      <c r="H11" s="19">
        <f t="shared" si="2"/>
        <v>0</v>
      </c>
      <c r="I11" s="17" t="s">
        <v>76</v>
      </c>
      <c r="J11" s="18" t="s">
        <v>19</v>
      </c>
      <c r="K11" s="19" t="str">
        <f t="shared" si="3"/>
        <v>2</v>
      </c>
      <c r="L11" s="17" t="s">
        <v>76</v>
      </c>
      <c r="M11" s="18" t="s">
        <v>76</v>
      </c>
      <c r="N11" s="68">
        <f t="shared" si="4"/>
        <v>0</v>
      </c>
      <c r="O11" s="17" t="s">
        <v>19</v>
      </c>
      <c r="P11" s="18" t="s">
        <v>76</v>
      </c>
      <c r="Q11" s="88">
        <f t="shared" si="12"/>
        <v>0</v>
      </c>
      <c r="R11" s="17" t="s">
        <v>19</v>
      </c>
      <c r="S11" s="18" t="s">
        <v>19</v>
      </c>
      <c r="T11" s="19">
        <f t="shared" si="5"/>
        <v>0</v>
      </c>
      <c r="U11" s="17" t="s">
        <v>2</v>
      </c>
      <c r="V11" s="18" t="s">
        <v>76</v>
      </c>
      <c r="W11" s="19" t="str">
        <f t="shared" si="6"/>
        <v>5</v>
      </c>
      <c r="X11" s="17" t="s">
        <v>76</v>
      </c>
      <c r="Y11" s="18" t="s">
        <v>19</v>
      </c>
      <c r="Z11" s="19" t="str">
        <f t="shared" si="7"/>
        <v>2</v>
      </c>
      <c r="AA11" s="17" t="s">
        <v>76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11</v>
      </c>
      <c r="AH11" s="22">
        <f>'10.Spieltag'!AJ11</f>
        <v>148</v>
      </c>
      <c r="AI11" s="29">
        <f>'10.Spieltag'!AK11</f>
        <v>12</v>
      </c>
      <c r="AJ11" s="24">
        <f t="shared" si="14"/>
        <v>159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8</v>
      </c>
      <c r="B12" s="21" t="str">
        <f>'10.Spieltag'!B12</f>
        <v>Franzi04</v>
      </c>
      <c r="C12" s="17" t="s">
        <v>76</v>
      </c>
      <c r="D12" s="18" t="s">
        <v>2</v>
      </c>
      <c r="E12" s="19" t="str">
        <f t="shared" si="1"/>
        <v>2</v>
      </c>
      <c r="F12" s="17" t="s">
        <v>76</v>
      </c>
      <c r="G12" s="18" t="s">
        <v>19</v>
      </c>
      <c r="H12" s="19" t="str">
        <f t="shared" si="2"/>
        <v>3</v>
      </c>
      <c r="I12" s="17" t="s">
        <v>77</v>
      </c>
      <c r="J12" s="18" t="s">
        <v>19</v>
      </c>
      <c r="K12" s="19" t="str">
        <f t="shared" si="3"/>
        <v>3</v>
      </c>
      <c r="L12" s="17" t="s">
        <v>77</v>
      </c>
      <c r="M12" s="18" t="s">
        <v>76</v>
      </c>
      <c r="N12" s="68" t="str">
        <f t="shared" si="4"/>
        <v>3</v>
      </c>
      <c r="O12" s="17" t="s">
        <v>19</v>
      </c>
      <c r="P12" s="18" t="s">
        <v>77</v>
      </c>
      <c r="Q12" s="88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2</v>
      </c>
      <c r="X12" s="17" t="s">
        <v>76</v>
      </c>
      <c r="Y12" s="18" t="s">
        <v>19</v>
      </c>
      <c r="Z12" s="19" t="str">
        <f t="shared" si="7"/>
        <v>2</v>
      </c>
      <c r="AA12" s="17" t="s">
        <v>19</v>
      </c>
      <c r="AB12" s="18" t="s">
        <v>2</v>
      </c>
      <c r="AC12" s="19">
        <f t="shared" si="8"/>
        <v>0</v>
      </c>
      <c r="AD12" s="20"/>
      <c r="AE12" s="18"/>
      <c r="AF12" s="19"/>
      <c r="AG12" s="21">
        <f t="shared" si="13"/>
        <v>17</v>
      </c>
      <c r="AH12" s="22">
        <f>'10.Spieltag'!AJ12</f>
        <v>154</v>
      </c>
      <c r="AI12" s="29">
        <f>'10.Spieltag'!AK12</f>
        <v>11</v>
      </c>
      <c r="AJ12" s="24">
        <f t="shared" si="14"/>
        <v>171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11</v>
      </c>
      <c r="B13" s="21" t="str">
        <f>'10.Spieltag'!B13</f>
        <v>Gudrun</v>
      </c>
      <c r="C13" s="17" t="s">
        <v>76</v>
      </c>
      <c r="D13" s="18" t="s">
        <v>2</v>
      </c>
      <c r="E13" s="19" t="str">
        <f t="shared" si="1"/>
        <v>2</v>
      </c>
      <c r="F13" s="17" t="s">
        <v>76</v>
      </c>
      <c r="G13" s="18" t="s">
        <v>19</v>
      </c>
      <c r="H13" s="19" t="str">
        <f t="shared" si="2"/>
        <v>3</v>
      </c>
      <c r="I13" s="17" t="s">
        <v>79</v>
      </c>
      <c r="J13" s="18" t="s">
        <v>76</v>
      </c>
      <c r="K13" s="19">
        <f t="shared" si="3"/>
        <v>0</v>
      </c>
      <c r="L13" s="17" t="s">
        <v>19</v>
      </c>
      <c r="M13" s="18" t="s">
        <v>19</v>
      </c>
      <c r="N13" s="68">
        <f t="shared" si="4"/>
        <v>0</v>
      </c>
      <c r="O13" s="17" t="s">
        <v>2</v>
      </c>
      <c r="P13" s="18" t="s">
        <v>76</v>
      </c>
      <c r="Q13" s="88">
        <f t="shared" si="12"/>
        <v>0</v>
      </c>
      <c r="R13" s="17" t="s">
        <v>2</v>
      </c>
      <c r="S13" s="18" t="s">
        <v>79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2</v>
      </c>
      <c r="X13" s="17" t="s">
        <v>76</v>
      </c>
      <c r="Y13" s="18" t="s">
        <v>76</v>
      </c>
      <c r="Z13" s="19">
        <f t="shared" si="7"/>
        <v>0</v>
      </c>
      <c r="AA13" s="17" t="s">
        <v>19</v>
      </c>
      <c r="AB13" s="18" t="s">
        <v>2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'10.Spieltag'!AJ13</f>
        <v>155</v>
      </c>
      <c r="AI13" s="29">
        <f>'10.Spieltag'!AK13</f>
        <v>10</v>
      </c>
      <c r="AJ13" s="24">
        <f t="shared" si="14"/>
        <v>162</v>
      </c>
      <c r="AK13" s="25">
        <f t="shared" si="15"/>
        <v>11</v>
      </c>
      <c r="AL13" s="1"/>
    </row>
    <row r="14" spans="1:42" ht="24.9" customHeight="1" thickBot="1" x14ac:dyDescent="0.3">
      <c r="A14" s="29">
        <f t="shared" si="11"/>
        <v>18</v>
      </c>
      <c r="B14" s="21" t="str">
        <f>'10.Spieltag'!B14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19</v>
      </c>
      <c r="G14" s="18" t="s">
        <v>76</v>
      </c>
      <c r="H14" s="19">
        <f t="shared" si="2"/>
        <v>0</v>
      </c>
      <c r="I14" s="17" t="s">
        <v>76</v>
      </c>
      <c r="J14" s="18" t="s">
        <v>79</v>
      </c>
      <c r="K14" s="19" t="str">
        <f t="shared" si="3"/>
        <v>2</v>
      </c>
      <c r="L14" s="17" t="s">
        <v>76</v>
      </c>
      <c r="M14" s="18" t="s">
        <v>19</v>
      </c>
      <c r="N14" s="68" t="str">
        <f t="shared" si="4"/>
        <v>3</v>
      </c>
      <c r="O14" s="17" t="s">
        <v>2</v>
      </c>
      <c r="P14" s="18" t="s">
        <v>76</v>
      </c>
      <c r="Q14" s="88">
        <f t="shared" si="12"/>
        <v>0</v>
      </c>
      <c r="R14" s="17" t="s">
        <v>19</v>
      </c>
      <c r="S14" s="18" t="s">
        <v>2</v>
      </c>
      <c r="T14" s="19">
        <f t="shared" si="5"/>
        <v>0</v>
      </c>
      <c r="U14" s="17" t="s">
        <v>2</v>
      </c>
      <c r="V14" s="18" t="s">
        <v>77</v>
      </c>
      <c r="W14" s="19" t="str">
        <f t="shared" si="6"/>
        <v>2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2</v>
      </c>
      <c r="AC14" s="19">
        <f t="shared" si="8"/>
        <v>0</v>
      </c>
      <c r="AD14" s="20"/>
      <c r="AE14" s="18"/>
      <c r="AF14" s="19"/>
      <c r="AG14" s="21">
        <f t="shared" si="13"/>
        <v>9</v>
      </c>
      <c r="AH14" s="22">
        <f>'10.Spieltag'!AJ14</f>
        <v>138</v>
      </c>
      <c r="AI14" s="29">
        <f>'10.Spieltag'!AK14</f>
        <v>19</v>
      </c>
      <c r="AJ14" s="24">
        <f t="shared" si="14"/>
        <v>147</v>
      </c>
      <c r="AK14" s="25">
        <f t="shared" si="15"/>
        <v>18</v>
      </c>
      <c r="AL14" s="1"/>
    </row>
    <row r="15" spans="1:42" ht="24.9" customHeight="1" thickBot="1" x14ac:dyDescent="0.3">
      <c r="A15" s="29">
        <f t="shared" si="11"/>
        <v>2</v>
      </c>
      <c r="B15" s="21" t="str">
        <f>'10.Spieltag'!B15</f>
        <v>Lola04</v>
      </c>
      <c r="C15" s="17" t="s">
        <v>76</v>
      </c>
      <c r="D15" s="18" t="s">
        <v>19</v>
      </c>
      <c r="E15" s="19" t="str">
        <f t="shared" si="1"/>
        <v>5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2</v>
      </c>
      <c r="K15" s="19" t="str">
        <f t="shared" si="3"/>
        <v>3</v>
      </c>
      <c r="L15" s="17" t="s">
        <v>19</v>
      </c>
      <c r="M15" s="18" t="s">
        <v>76</v>
      </c>
      <c r="N15" s="68">
        <f t="shared" si="4"/>
        <v>0</v>
      </c>
      <c r="O15" s="17" t="s">
        <v>19</v>
      </c>
      <c r="P15" s="18" t="s">
        <v>76</v>
      </c>
      <c r="Q15" s="88">
        <f t="shared" si="12"/>
        <v>0</v>
      </c>
      <c r="R15" s="17" t="s">
        <v>76</v>
      </c>
      <c r="S15" s="18" t="s">
        <v>76</v>
      </c>
      <c r="T15" s="19">
        <f t="shared" si="5"/>
        <v>0</v>
      </c>
      <c r="U15" s="17" t="s">
        <v>2</v>
      </c>
      <c r="V15" s="18" t="s">
        <v>76</v>
      </c>
      <c r="W15" s="19" t="str">
        <f t="shared" si="6"/>
        <v>5</v>
      </c>
      <c r="X15" s="17" t="s">
        <v>19</v>
      </c>
      <c r="Y15" s="18" t="s">
        <v>19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3</v>
      </c>
      <c r="AD15" s="20"/>
      <c r="AE15" s="18"/>
      <c r="AF15" s="19"/>
      <c r="AG15" s="21">
        <f t="shared" si="13"/>
        <v>16</v>
      </c>
      <c r="AH15" s="22">
        <f>'10.Spieltag'!AJ15</f>
        <v>175</v>
      </c>
      <c r="AI15" s="29">
        <f>'10.Spieltag'!AK15</f>
        <v>4</v>
      </c>
      <c r="AJ15" s="24">
        <f t="shared" si="14"/>
        <v>191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'10.Spieltag'!B16</f>
        <v>Master1</v>
      </c>
      <c r="C16" s="17" t="s">
        <v>76</v>
      </c>
      <c r="D16" s="18" t="s">
        <v>2</v>
      </c>
      <c r="E16" s="19" t="str">
        <f t="shared" si="1"/>
        <v>2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 t="str">
        <f t="shared" si="3"/>
        <v>3</v>
      </c>
      <c r="L16" s="17" t="s">
        <v>19</v>
      </c>
      <c r="M16" s="18" t="s">
        <v>19</v>
      </c>
      <c r="N16" s="68">
        <f t="shared" si="4"/>
        <v>0</v>
      </c>
      <c r="O16" s="17" t="s">
        <v>2</v>
      </c>
      <c r="P16" s="18" t="s">
        <v>76</v>
      </c>
      <c r="Q16" s="88">
        <f t="shared" si="12"/>
        <v>0</v>
      </c>
      <c r="R16" s="17" t="s">
        <v>2</v>
      </c>
      <c r="S16" s="18" t="s">
        <v>76</v>
      </c>
      <c r="T16" s="19" t="str">
        <f t="shared" si="5"/>
        <v>2</v>
      </c>
      <c r="U16" s="17" t="s">
        <v>19</v>
      </c>
      <c r="V16" s="18" t="s">
        <v>76</v>
      </c>
      <c r="W16" s="19" t="str">
        <f t="shared" si="6"/>
        <v>2</v>
      </c>
      <c r="X16" s="17" t="s">
        <v>76</v>
      </c>
      <c r="Y16" s="18" t="s">
        <v>76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3</v>
      </c>
      <c r="AD16" s="20"/>
      <c r="AE16" s="18"/>
      <c r="AF16" s="19"/>
      <c r="AG16" s="21">
        <f t="shared" si="13"/>
        <v>12</v>
      </c>
      <c r="AH16" s="22">
        <f>'10.Spieltag'!AJ16</f>
        <v>158</v>
      </c>
      <c r="AI16" s="29">
        <f>'10.Spieltag'!AK16</f>
        <v>8</v>
      </c>
      <c r="AJ16" s="24">
        <f t="shared" si="14"/>
        <v>170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13</v>
      </c>
      <c r="B17" s="21" t="str">
        <f>'10.Spieltag'!B17</f>
        <v>Mike04</v>
      </c>
      <c r="C17" s="17" t="s">
        <v>77</v>
      </c>
      <c r="D17" s="18" t="s">
        <v>19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77</v>
      </c>
      <c r="J17" s="18" t="s">
        <v>19</v>
      </c>
      <c r="K17" s="19" t="str">
        <f t="shared" si="3"/>
        <v>3</v>
      </c>
      <c r="L17" s="17" t="s">
        <v>19</v>
      </c>
      <c r="M17" s="18" t="s">
        <v>77</v>
      </c>
      <c r="N17" s="68">
        <f t="shared" si="4"/>
        <v>0</v>
      </c>
      <c r="O17" s="17" t="s">
        <v>2</v>
      </c>
      <c r="P17" s="18" t="s">
        <v>77</v>
      </c>
      <c r="Q17" s="88">
        <f t="shared" si="12"/>
        <v>0</v>
      </c>
      <c r="R17" s="17" t="s">
        <v>19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3</v>
      </c>
      <c r="X17" s="17" t="s">
        <v>76</v>
      </c>
      <c r="Y17" s="18" t="s">
        <v>76</v>
      </c>
      <c r="Z17" s="19">
        <f t="shared" si="7"/>
        <v>0</v>
      </c>
      <c r="AA17" s="17" t="s">
        <v>76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'10.Spieltag'!AJ17</f>
        <v>145</v>
      </c>
      <c r="AI17" s="29">
        <f>'10.Spieltag'!AK17</f>
        <v>14</v>
      </c>
      <c r="AJ17" s="24">
        <f t="shared" si="14"/>
        <v>155</v>
      </c>
      <c r="AK17" s="25">
        <f t="shared" si="15"/>
        <v>13</v>
      </c>
      <c r="AL17" s="1"/>
    </row>
    <row r="18" spans="1:38" ht="24.9" customHeight="1" thickBot="1" x14ac:dyDescent="0.3">
      <c r="A18" s="29">
        <f t="shared" si="11"/>
        <v>6</v>
      </c>
      <c r="B18" s="21" t="str">
        <f>'10.Spieltag'!B18</f>
        <v>norman 04</v>
      </c>
      <c r="C18" s="17" t="s">
        <v>76</v>
      </c>
      <c r="D18" s="18" t="s">
        <v>19</v>
      </c>
      <c r="E18" s="19" t="str">
        <f t="shared" si="1"/>
        <v>5</v>
      </c>
      <c r="F18" s="17" t="s">
        <v>19</v>
      </c>
      <c r="G18" s="18" t="s">
        <v>76</v>
      </c>
      <c r="H18" s="19">
        <f t="shared" si="2"/>
        <v>0</v>
      </c>
      <c r="I18" s="17" t="s">
        <v>76</v>
      </c>
      <c r="J18" s="18" t="s">
        <v>19</v>
      </c>
      <c r="K18" s="19" t="str">
        <f t="shared" si="3"/>
        <v>2</v>
      </c>
      <c r="L18" s="17" t="s">
        <v>76</v>
      </c>
      <c r="M18" s="18" t="s">
        <v>76</v>
      </c>
      <c r="N18" s="68">
        <f t="shared" si="4"/>
        <v>0</v>
      </c>
      <c r="O18" s="17" t="s">
        <v>19</v>
      </c>
      <c r="P18" s="18" t="s">
        <v>76</v>
      </c>
      <c r="Q18" s="88">
        <f t="shared" si="12"/>
        <v>0</v>
      </c>
      <c r="R18" s="17" t="s">
        <v>76</v>
      </c>
      <c r="S18" s="18" t="s">
        <v>76</v>
      </c>
      <c r="T18" s="19">
        <f t="shared" si="5"/>
        <v>0</v>
      </c>
      <c r="U18" s="17" t="s">
        <v>19</v>
      </c>
      <c r="V18" s="18" t="s">
        <v>76</v>
      </c>
      <c r="W18" s="19" t="str">
        <f t="shared" si="6"/>
        <v>2</v>
      </c>
      <c r="X18" s="17" t="s">
        <v>76</v>
      </c>
      <c r="Y18" s="18" t="s">
        <v>19</v>
      </c>
      <c r="Z18" s="19" t="str">
        <f t="shared" si="7"/>
        <v>2</v>
      </c>
      <c r="AA18" s="17" t="s">
        <v>19</v>
      </c>
      <c r="AB18" s="18" t="s">
        <v>76</v>
      </c>
      <c r="AC18" s="19" t="str">
        <f t="shared" si="8"/>
        <v>3</v>
      </c>
      <c r="AD18" s="20"/>
      <c r="AE18" s="18"/>
      <c r="AF18" s="19"/>
      <c r="AG18" s="21">
        <f t="shared" si="13"/>
        <v>14</v>
      </c>
      <c r="AH18" s="22">
        <f>'10.Spieltag'!AJ18</f>
        <v>164</v>
      </c>
      <c r="AI18" s="29">
        <f>'10.Spieltag'!AK18</f>
        <v>6</v>
      </c>
      <c r="AJ18" s="24">
        <f t="shared" si="14"/>
        <v>178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1"/>
        <v>1</v>
      </c>
      <c r="B19" s="21" t="str">
        <f>'10.Spieltag'!B19</f>
        <v>Rainer04</v>
      </c>
      <c r="C19" s="17" t="s">
        <v>76</v>
      </c>
      <c r="D19" s="18" t="s">
        <v>2</v>
      </c>
      <c r="E19" s="19" t="str">
        <f t="shared" si="1"/>
        <v>2</v>
      </c>
      <c r="F19" s="17" t="s">
        <v>19</v>
      </c>
      <c r="G19" s="18" t="s">
        <v>76</v>
      </c>
      <c r="H19" s="19">
        <f t="shared" si="2"/>
        <v>0</v>
      </c>
      <c r="I19" s="17" t="s">
        <v>76</v>
      </c>
      <c r="J19" s="18" t="s">
        <v>2</v>
      </c>
      <c r="K19" s="19" t="str">
        <f t="shared" si="3"/>
        <v>3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88">
        <f t="shared" si="12"/>
        <v>0</v>
      </c>
      <c r="R19" s="17" t="s">
        <v>19</v>
      </c>
      <c r="S19" s="18" t="s">
        <v>76</v>
      </c>
      <c r="T19" s="19" t="str">
        <f t="shared" si="5"/>
        <v>2</v>
      </c>
      <c r="U19" s="17" t="s">
        <v>19</v>
      </c>
      <c r="V19" s="18" t="s">
        <v>19</v>
      </c>
      <c r="W19" s="19">
        <f t="shared" si="6"/>
        <v>0</v>
      </c>
      <c r="X19" s="17" t="s">
        <v>76</v>
      </c>
      <c r="Y19" s="18" t="s">
        <v>2</v>
      </c>
      <c r="Z19" s="19" t="str">
        <f t="shared" si="7"/>
        <v>3</v>
      </c>
      <c r="AA19" s="17" t="s">
        <v>76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10</v>
      </c>
      <c r="AH19" s="22">
        <f>'10.Spieltag'!AJ19</f>
        <v>191</v>
      </c>
      <c r="AI19" s="29">
        <f>'10.Spieltag'!AK19</f>
        <v>1</v>
      </c>
      <c r="AJ19" s="24">
        <f t="shared" si="14"/>
        <v>201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'10.Spieltag'!B20</f>
        <v>Reinhold</v>
      </c>
      <c r="C20" s="17" t="s">
        <v>76</v>
      </c>
      <c r="D20" s="18" t="s">
        <v>2</v>
      </c>
      <c r="E20" s="19" t="str">
        <f t="shared" si="1"/>
        <v>2</v>
      </c>
      <c r="F20" s="17" t="s">
        <v>79</v>
      </c>
      <c r="G20" s="18" t="s">
        <v>19</v>
      </c>
      <c r="H20" s="19">
        <f t="shared" si="2"/>
        <v>0</v>
      </c>
      <c r="I20" s="17" t="s">
        <v>19</v>
      </c>
      <c r="J20" s="18" t="s">
        <v>19</v>
      </c>
      <c r="K20" s="19">
        <f t="shared" si="3"/>
        <v>0</v>
      </c>
      <c r="L20" s="17" t="s">
        <v>19</v>
      </c>
      <c r="M20" s="18" t="s">
        <v>76</v>
      </c>
      <c r="N20" s="68">
        <f t="shared" si="4"/>
        <v>0</v>
      </c>
      <c r="O20" s="17" t="s">
        <v>19</v>
      </c>
      <c r="P20" s="18" t="s">
        <v>77</v>
      </c>
      <c r="Q20" s="88">
        <f t="shared" si="12"/>
        <v>0</v>
      </c>
      <c r="R20" s="17" t="s">
        <v>19</v>
      </c>
      <c r="S20" s="18" t="s">
        <v>19</v>
      </c>
      <c r="T20" s="19">
        <f t="shared" si="5"/>
        <v>0</v>
      </c>
      <c r="U20" s="17" t="s">
        <v>76</v>
      </c>
      <c r="V20" s="18" t="s">
        <v>76</v>
      </c>
      <c r="W20" s="19">
        <f t="shared" si="6"/>
        <v>0</v>
      </c>
      <c r="X20" s="17" t="s">
        <v>76</v>
      </c>
      <c r="Y20" s="18" t="s">
        <v>76</v>
      </c>
      <c r="Z20" s="19">
        <f t="shared" si="7"/>
        <v>0</v>
      </c>
      <c r="AA20" s="17" t="s">
        <v>2</v>
      </c>
      <c r="AB20" s="18" t="s">
        <v>19</v>
      </c>
      <c r="AC20" s="19" t="str">
        <f t="shared" si="8"/>
        <v>3</v>
      </c>
      <c r="AD20" s="20"/>
      <c r="AE20" s="18"/>
      <c r="AF20" s="19"/>
      <c r="AG20" s="21">
        <f t="shared" si="13"/>
        <v>5</v>
      </c>
      <c r="AH20" s="22">
        <f>'10.Spieltag'!AJ20</f>
        <v>142</v>
      </c>
      <c r="AI20" s="29">
        <f>'10.Spieltag'!AK20</f>
        <v>17</v>
      </c>
      <c r="AJ20" s="24">
        <f t="shared" si="14"/>
        <v>147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22</v>
      </c>
      <c r="B21" s="21" t="str">
        <f>'10.Spieltag'!B21</f>
        <v>Ricardo04</v>
      </c>
      <c r="C21" s="17" t="s">
        <v>76</v>
      </c>
      <c r="D21" s="18" t="s">
        <v>2</v>
      </c>
      <c r="E21" s="19" t="str">
        <f t="shared" si="1"/>
        <v>2</v>
      </c>
      <c r="F21" s="17" t="s">
        <v>19</v>
      </c>
      <c r="G21" s="18" t="s">
        <v>76</v>
      </c>
      <c r="H21" s="19">
        <f t="shared" si="2"/>
        <v>0</v>
      </c>
      <c r="I21" s="17" t="s">
        <v>76</v>
      </c>
      <c r="J21" s="18" t="s">
        <v>2</v>
      </c>
      <c r="K21" s="19" t="str">
        <f t="shared" si="3"/>
        <v>3</v>
      </c>
      <c r="L21" s="17" t="s">
        <v>76</v>
      </c>
      <c r="M21" s="18" t="s">
        <v>2</v>
      </c>
      <c r="N21" s="68" t="str">
        <f t="shared" si="4"/>
        <v>2</v>
      </c>
      <c r="O21" s="17" t="s">
        <v>2</v>
      </c>
      <c r="P21" s="18" t="s">
        <v>77</v>
      </c>
      <c r="Q21" s="88">
        <f t="shared" si="12"/>
        <v>0</v>
      </c>
      <c r="R21" s="17" t="s">
        <v>19</v>
      </c>
      <c r="S21" s="18" t="s">
        <v>76</v>
      </c>
      <c r="T21" s="19" t="str">
        <f t="shared" si="5"/>
        <v>2</v>
      </c>
      <c r="U21" s="17" t="s">
        <v>19</v>
      </c>
      <c r="V21" s="18" t="s">
        <v>76</v>
      </c>
      <c r="W21" s="19" t="str">
        <f t="shared" si="6"/>
        <v>2</v>
      </c>
      <c r="X21" s="17" t="s">
        <v>19</v>
      </c>
      <c r="Y21" s="18" t="s">
        <v>19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11</v>
      </c>
      <c r="AH21" s="22">
        <f>'10.Spieltag'!AJ21</f>
        <v>133</v>
      </c>
      <c r="AI21" s="29">
        <f>'10.Spieltag'!AK21</f>
        <v>22</v>
      </c>
      <c r="AJ21" s="24">
        <f t="shared" si="14"/>
        <v>144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23</v>
      </c>
      <c r="B22" s="21" t="str">
        <f>'10.Spieltag'!B22</f>
        <v>SchalkeKalle</v>
      </c>
      <c r="C22" s="17" t="s">
        <v>76</v>
      </c>
      <c r="D22" s="18" t="s">
        <v>19</v>
      </c>
      <c r="E22" s="19" t="str">
        <f t="shared" si="1"/>
        <v>5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79</v>
      </c>
      <c r="P22" s="18" t="s">
        <v>76</v>
      </c>
      <c r="Q22" s="88">
        <f t="shared" si="12"/>
        <v>0</v>
      </c>
      <c r="R22" s="17" t="s">
        <v>19</v>
      </c>
      <c r="S22" s="18" t="s">
        <v>2</v>
      </c>
      <c r="T22" s="19">
        <f t="shared" si="5"/>
        <v>0</v>
      </c>
      <c r="U22" s="17" t="s">
        <v>19</v>
      </c>
      <c r="V22" s="18" t="s">
        <v>19</v>
      </c>
      <c r="W22" s="19">
        <f t="shared" si="6"/>
        <v>0</v>
      </c>
      <c r="X22" s="17" t="s">
        <v>76</v>
      </c>
      <c r="Y22" s="18" t="s">
        <v>19</v>
      </c>
      <c r="Z22" s="19" t="str">
        <f t="shared" si="7"/>
        <v>2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'10.Spieltag'!AJ22</f>
        <v>119</v>
      </c>
      <c r="AI22" s="29">
        <f>'10.Spieltag'!AK22</f>
        <v>23</v>
      </c>
      <c r="AJ22" s="24">
        <f t="shared" si="14"/>
        <v>126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5</v>
      </c>
      <c r="B23" s="21" t="str">
        <f>'10.Spieltag'!B23</f>
        <v>Schalt04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8"/>
      <c r="O23" s="17"/>
      <c r="P23" s="18"/>
      <c r="Q23" s="88"/>
      <c r="R23" s="17"/>
      <c r="S23" s="18"/>
      <c r="T23" s="19"/>
      <c r="U23" s="17"/>
      <c r="V23" s="18"/>
      <c r="W23" s="19"/>
      <c r="X23" s="17"/>
      <c r="Y23" s="18"/>
      <c r="Z23" s="19"/>
      <c r="AA23" s="17"/>
      <c r="AB23" s="18"/>
      <c r="AC23" s="19"/>
      <c r="AD23" s="20"/>
      <c r="AE23" s="18"/>
      <c r="AF23" s="19"/>
      <c r="AG23" s="21">
        <f t="shared" si="13"/>
        <v>0</v>
      </c>
      <c r="AH23" s="22">
        <f>'10.Spieltag'!AJ23</f>
        <v>179</v>
      </c>
      <c r="AI23" s="29">
        <f>'10.Spieltag'!AK23</f>
        <v>3</v>
      </c>
      <c r="AJ23" s="24">
        <f t="shared" si="14"/>
        <v>179</v>
      </c>
      <c r="AK23" s="25">
        <f t="shared" si="15"/>
        <v>5</v>
      </c>
      <c r="AL23" s="1"/>
    </row>
    <row r="24" spans="1:38" ht="24.9" customHeight="1" thickBot="1" x14ac:dyDescent="0.3">
      <c r="A24" s="29">
        <f t="shared" si="11"/>
        <v>18</v>
      </c>
      <c r="B24" s="21" t="str">
        <f>'10.Spieltag'!B24</f>
        <v>shiny</v>
      </c>
      <c r="C24" s="17" t="s">
        <v>76</v>
      </c>
      <c r="D24" s="18" t="s">
        <v>2</v>
      </c>
      <c r="E24" s="19" t="str">
        <f t="shared" si="1"/>
        <v>2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19</v>
      </c>
      <c r="K24" s="19" t="str">
        <f t="shared" si="3"/>
        <v>2</v>
      </c>
      <c r="L24" s="17" t="s">
        <v>19</v>
      </c>
      <c r="M24" s="18" t="s">
        <v>76</v>
      </c>
      <c r="N24" s="68">
        <f t="shared" si="4"/>
        <v>0</v>
      </c>
      <c r="O24" s="17" t="s">
        <v>19</v>
      </c>
      <c r="P24" s="18" t="s">
        <v>77</v>
      </c>
      <c r="Q24" s="88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19</v>
      </c>
      <c r="V24" s="18" t="s">
        <v>76</v>
      </c>
      <c r="W24" s="19" t="str">
        <f t="shared" si="6"/>
        <v>2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'10.Spieltag'!AJ24</f>
        <v>139</v>
      </c>
      <c r="AI24" s="29">
        <f>'10.Spieltag'!AK24</f>
        <v>18</v>
      </c>
      <c r="AJ24" s="24">
        <f t="shared" si="14"/>
        <v>147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7</v>
      </c>
      <c r="B25" s="21" t="str">
        <f>'10.Spieltag'!B25</f>
        <v>Silfa04</v>
      </c>
      <c r="C25" s="17" t="s">
        <v>76</v>
      </c>
      <c r="D25" s="18" t="s">
        <v>76</v>
      </c>
      <c r="E25" s="19">
        <f t="shared" si="1"/>
        <v>0</v>
      </c>
      <c r="F25" s="17" t="s">
        <v>77</v>
      </c>
      <c r="G25" s="18" t="s">
        <v>19</v>
      </c>
      <c r="H25" s="19" t="str">
        <f t="shared" si="2"/>
        <v>2</v>
      </c>
      <c r="I25" s="17" t="s">
        <v>76</v>
      </c>
      <c r="J25" s="18" t="s">
        <v>79</v>
      </c>
      <c r="K25" s="19" t="str">
        <f t="shared" si="3"/>
        <v>2</v>
      </c>
      <c r="L25" s="17" t="s">
        <v>19</v>
      </c>
      <c r="M25" s="18" t="s">
        <v>19</v>
      </c>
      <c r="N25" s="68">
        <f t="shared" si="4"/>
        <v>0</v>
      </c>
      <c r="O25" s="17" t="s">
        <v>2</v>
      </c>
      <c r="P25" s="18" t="s">
        <v>76</v>
      </c>
      <c r="Q25" s="88">
        <f t="shared" si="12"/>
        <v>0</v>
      </c>
      <c r="R25" s="17" t="s">
        <v>76</v>
      </c>
      <c r="S25" s="18" t="s">
        <v>76</v>
      </c>
      <c r="T25" s="19">
        <f t="shared" si="5"/>
        <v>0</v>
      </c>
      <c r="U25" s="17" t="s">
        <v>2</v>
      </c>
      <c r="V25" s="18" t="s">
        <v>19</v>
      </c>
      <c r="W25" s="19" t="str">
        <f t="shared" si="6"/>
        <v>2</v>
      </c>
      <c r="X25" s="17" t="s">
        <v>76</v>
      </c>
      <c r="Y25" s="18" t="s">
        <v>19</v>
      </c>
      <c r="Z25" s="19" t="str">
        <f t="shared" si="7"/>
        <v>2</v>
      </c>
      <c r="AA25" s="17" t="s">
        <v>76</v>
      </c>
      <c r="AB25" s="18" t="s">
        <v>2</v>
      </c>
      <c r="AC25" s="19">
        <f t="shared" si="8"/>
        <v>0</v>
      </c>
      <c r="AD25" s="20"/>
      <c r="AE25" s="18"/>
      <c r="AF25" s="19"/>
      <c r="AG25" s="21">
        <f t="shared" si="13"/>
        <v>8</v>
      </c>
      <c r="AH25" s="22">
        <f>'10.Spieltag'!AJ25</f>
        <v>164</v>
      </c>
      <c r="AI25" s="29">
        <f>'10.Spieltag'!AK25</f>
        <v>6</v>
      </c>
      <c r="AJ25" s="24">
        <f t="shared" si="14"/>
        <v>172</v>
      </c>
      <c r="AK25" s="25">
        <f t="shared" si="15"/>
        <v>7</v>
      </c>
      <c r="AL25" s="1"/>
    </row>
    <row r="26" spans="1:38" ht="24.9" customHeight="1" thickBot="1" x14ac:dyDescent="0.3">
      <c r="A26" s="29">
        <f t="shared" si="11"/>
        <v>16</v>
      </c>
      <c r="B26" s="21" t="str">
        <f>'10.Spieltag'!B26</f>
        <v>Silja04</v>
      </c>
      <c r="C26" s="17" t="s">
        <v>76</v>
      </c>
      <c r="D26" s="18" t="s">
        <v>19</v>
      </c>
      <c r="E26" s="19" t="str">
        <f t="shared" si="1"/>
        <v>5</v>
      </c>
      <c r="F26" s="17" t="s">
        <v>77</v>
      </c>
      <c r="G26" s="18" t="s">
        <v>76</v>
      </c>
      <c r="H26" s="19" t="str">
        <f t="shared" si="2"/>
        <v>5</v>
      </c>
      <c r="I26" s="17" t="s">
        <v>2</v>
      </c>
      <c r="J26" s="18" t="s">
        <v>19</v>
      </c>
      <c r="K26" s="19">
        <f t="shared" si="3"/>
        <v>0</v>
      </c>
      <c r="L26" s="17" t="s">
        <v>19</v>
      </c>
      <c r="M26" s="18" t="s">
        <v>77</v>
      </c>
      <c r="N26" s="68">
        <f t="shared" si="4"/>
        <v>0</v>
      </c>
      <c r="O26" s="17" t="s">
        <v>19</v>
      </c>
      <c r="P26" s="18" t="s">
        <v>76</v>
      </c>
      <c r="Q26" s="88">
        <f t="shared" si="12"/>
        <v>0</v>
      </c>
      <c r="R26" s="17" t="s">
        <v>2</v>
      </c>
      <c r="S26" s="18" t="s">
        <v>19</v>
      </c>
      <c r="T26" s="19" t="str">
        <f t="shared" si="5"/>
        <v>2</v>
      </c>
      <c r="U26" s="17" t="s">
        <v>2</v>
      </c>
      <c r="V26" s="18" t="s">
        <v>77</v>
      </c>
      <c r="W26" s="19" t="str">
        <f t="shared" si="6"/>
        <v>2</v>
      </c>
      <c r="X26" s="17" t="s">
        <v>77</v>
      </c>
      <c r="Y26" s="18" t="s">
        <v>2</v>
      </c>
      <c r="Z26" s="19" t="str">
        <f t="shared" si="7"/>
        <v>2</v>
      </c>
      <c r="AA26" s="17" t="s">
        <v>76</v>
      </c>
      <c r="AB26" s="18" t="s">
        <v>2</v>
      </c>
      <c r="AC26" s="19">
        <f t="shared" si="8"/>
        <v>0</v>
      </c>
      <c r="AD26" s="20"/>
      <c r="AE26" s="18"/>
      <c r="AF26" s="19"/>
      <c r="AG26" s="21">
        <f t="shared" si="13"/>
        <v>16</v>
      </c>
      <c r="AH26" s="22">
        <f>'10.Spieltag'!AJ26</f>
        <v>137</v>
      </c>
      <c r="AI26" s="29">
        <f>'10.Spieltag'!AK26</f>
        <v>20</v>
      </c>
      <c r="AJ26" s="24">
        <f t="shared" si="14"/>
        <v>153</v>
      </c>
      <c r="AK26" s="25">
        <f t="shared" si="15"/>
        <v>16</v>
      </c>
      <c r="AL26" s="1"/>
    </row>
    <row r="27" spans="1:38" ht="28.2" customHeight="1" thickBot="1" x14ac:dyDescent="0.3">
      <c r="A27" s="29">
        <f t="shared" si="11"/>
        <v>3</v>
      </c>
      <c r="B27" s="21" t="str">
        <f>'10.Spieltag'!B27</f>
        <v>SkillFailer</v>
      </c>
      <c r="C27" s="17"/>
      <c r="D27" s="18"/>
      <c r="E27" s="19"/>
      <c r="F27" s="17" t="s">
        <v>76</v>
      </c>
      <c r="G27" s="18" t="s">
        <v>2</v>
      </c>
      <c r="H27" s="19" t="str">
        <f t="shared" si="2"/>
        <v>2</v>
      </c>
      <c r="I27" s="17" t="s">
        <v>77</v>
      </c>
      <c r="J27" s="18" t="s">
        <v>79</v>
      </c>
      <c r="K27" s="19" t="str">
        <f t="shared" si="3"/>
        <v>2</v>
      </c>
      <c r="L27" s="17" t="s">
        <v>2</v>
      </c>
      <c r="M27" s="18" t="s">
        <v>76</v>
      </c>
      <c r="N27" s="68">
        <f t="shared" si="4"/>
        <v>0</v>
      </c>
      <c r="O27" s="17" t="s">
        <v>2</v>
      </c>
      <c r="P27" s="18" t="s">
        <v>76</v>
      </c>
      <c r="Q27" s="88">
        <f t="shared" si="12"/>
        <v>0</v>
      </c>
      <c r="R27" s="17" t="s">
        <v>76</v>
      </c>
      <c r="S27" s="18" t="s">
        <v>19</v>
      </c>
      <c r="T27" s="19">
        <f t="shared" si="5"/>
        <v>0</v>
      </c>
      <c r="U27" s="17" t="s">
        <v>2</v>
      </c>
      <c r="V27" s="18" t="s">
        <v>77</v>
      </c>
      <c r="W27" s="19" t="str">
        <f t="shared" si="6"/>
        <v>2</v>
      </c>
      <c r="X27" s="17" t="s">
        <v>76</v>
      </c>
      <c r="Y27" s="18" t="s">
        <v>19</v>
      </c>
      <c r="Z27" s="19" t="str">
        <f t="shared" si="7"/>
        <v>2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8</v>
      </c>
      <c r="AH27" s="22">
        <f>'10.Spieltag'!AJ27</f>
        <v>180</v>
      </c>
      <c r="AI27" s="29">
        <f>'10.Spieltag'!AK27</f>
        <v>2</v>
      </c>
      <c r="AJ27" s="24">
        <f t="shared" si="14"/>
        <v>188</v>
      </c>
      <c r="AK27" s="25">
        <f t="shared" si="15"/>
        <v>3</v>
      </c>
      <c r="AL27" s="1"/>
    </row>
    <row r="28" spans="1:38" ht="28.2" customHeight="1" thickBot="1" x14ac:dyDescent="0.3">
      <c r="A28" s="29">
        <f t="shared" si="11"/>
        <v>17</v>
      </c>
      <c r="B28" s="21" t="str">
        <f>'10.Spieltag'!B28</f>
        <v>Skopp04</v>
      </c>
      <c r="C28" s="17" t="s">
        <v>76</v>
      </c>
      <c r="D28" s="18" t="s">
        <v>2</v>
      </c>
      <c r="E28" s="19" t="str">
        <f t="shared" si="1"/>
        <v>2</v>
      </c>
      <c r="F28" s="17" t="s">
        <v>76</v>
      </c>
      <c r="G28" s="18" t="s">
        <v>76</v>
      </c>
      <c r="H28" s="19">
        <f t="shared" si="2"/>
        <v>0</v>
      </c>
      <c r="I28" s="17" t="s">
        <v>77</v>
      </c>
      <c r="J28" s="18" t="s">
        <v>19</v>
      </c>
      <c r="K28" s="19" t="str">
        <f t="shared" si="3"/>
        <v>3</v>
      </c>
      <c r="L28" s="17" t="s">
        <v>76</v>
      </c>
      <c r="M28" s="18" t="s">
        <v>77</v>
      </c>
      <c r="N28" s="68">
        <f t="shared" si="4"/>
        <v>0</v>
      </c>
      <c r="O28" s="17" t="s">
        <v>19</v>
      </c>
      <c r="P28" s="18" t="s">
        <v>77</v>
      </c>
      <c r="Q28" s="88">
        <f t="shared" si="12"/>
        <v>0</v>
      </c>
      <c r="R28" s="17" t="s">
        <v>19</v>
      </c>
      <c r="S28" s="18" t="s">
        <v>19</v>
      </c>
      <c r="T28" s="19">
        <f t="shared" si="5"/>
        <v>0</v>
      </c>
      <c r="U28" s="17" t="s">
        <v>19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>
        <f t="shared" si="7"/>
        <v>0</v>
      </c>
      <c r="AA28" s="17" t="s">
        <v>76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'10.Spieltag'!AJ28</f>
        <v>145</v>
      </c>
      <c r="AI28" s="29">
        <f>'10.Spieltag'!AK28</f>
        <v>14</v>
      </c>
      <c r="AJ28" s="24">
        <f t="shared" si="14"/>
        <v>152</v>
      </c>
      <c r="AK28" s="25">
        <f t="shared" si="15"/>
        <v>17</v>
      </c>
      <c r="AL28" s="1"/>
    </row>
    <row r="29" spans="1:38" ht="28.2" customHeight="1" thickBot="1" x14ac:dyDescent="0.3">
      <c r="A29" s="29">
        <f t="shared" si="11"/>
        <v>15</v>
      </c>
      <c r="B29" s="21" t="str">
        <f>'10.Spieltag'!B29</f>
        <v>Tanja 04</v>
      </c>
      <c r="C29" s="17" t="s">
        <v>19</v>
      </c>
      <c r="D29" s="18" t="s">
        <v>76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77</v>
      </c>
      <c r="J29" s="18" t="s">
        <v>19</v>
      </c>
      <c r="K29" s="19" t="str">
        <f t="shared" si="3"/>
        <v>3</v>
      </c>
      <c r="L29" s="17" t="s">
        <v>19</v>
      </c>
      <c r="M29" s="18" t="s">
        <v>76</v>
      </c>
      <c r="N29" s="68">
        <f t="shared" si="4"/>
        <v>0</v>
      </c>
      <c r="O29" s="17" t="s">
        <v>19</v>
      </c>
      <c r="P29" s="18" t="s">
        <v>77</v>
      </c>
      <c r="Q29" s="88">
        <f t="shared" si="12"/>
        <v>0</v>
      </c>
      <c r="R29" s="17" t="s">
        <v>19</v>
      </c>
      <c r="S29" s="18" t="s">
        <v>77</v>
      </c>
      <c r="T29" s="19" t="str">
        <f t="shared" si="5"/>
        <v>2</v>
      </c>
      <c r="U29" s="17" t="s">
        <v>2</v>
      </c>
      <c r="V29" s="18" t="s">
        <v>76</v>
      </c>
      <c r="W29" s="19" t="str">
        <f t="shared" si="6"/>
        <v>5</v>
      </c>
      <c r="X29" s="17" t="s">
        <v>19</v>
      </c>
      <c r="Y29" s="18" t="s">
        <v>76</v>
      </c>
      <c r="Z29" s="19">
        <f t="shared" si="7"/>
        <v>0</v>
      </c>
      <c r="AA29" s="17" t="s">
        <v>77</v>
      </c>
      <c r="AB29" s="18" t="s">
        <v>19</v>
      </c>
      <c r="AC29" s="19">
        <f t="shared" si="8"/>
        <v>0</v>
      </c>
      <c r="AD29" s="20"/>
      <c r="AE29" s="18"/>
      <c r="AF29" s="19"/>
      <c r="AG29" s="21">
        <f t="shared" si="13"/>
        <v>10</v>
      </c>
      <c r="AH29" s="22">
        <f>'10.Spieltag'!AJ29</f>
        <v>144</v>
      </c>
      <c r="AI29" s="29">
        <f>'10.Spieltag'!AK29</f>
        <v>16</v>
      </c>
      <c r="AJ29" s="24">
        <f t="shared" si="14"/>
        <v>154</v>
      </c>
      <c r="AK29" s="25">
        <f t="shared" si="15"/>
        <v>15</v>
      </c>
      <c r="AL29" s="1"/>
    </row>
    <row r="30" spans="1:38" ht="28.2" customHeight="1" thickBot="1" x14ac:dyDescent="0.3">
      <c r="A30" s="29">
        <f t="shared" si="11"/>
        <v>4</v>
      </c>
      <c r="B30" s="21" t="str">
        <f>'10.Spieltag'!B30</f>
        <v>UltraGE</v>
      </c>
      <c r="C30" s="17" t="s">
        <v>76</v>
      </c>
      <c r="D30" s="18" t="s">
        <v>19</v>
      </c>
      <c r="E30" s="19" t="str">
        <f t="shared" si="1"/>
        <v>5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2</v>
      </c>
      <c r="K30" s="19" t="str">
        <f t="shared" si="3"/>
        <v>3</v>
      </c>
      <c r="L30" s="17" t="s">
        <v>19</v>
      </c>
      <c r="M30" s="18" t="s">
        <v>76</v>
      </c>
      <c r="N30" s="68">
        <f t="shared" si="4"/>
        <v>0</v>
      </c>
      <c r="O30" s="17" t="s">
        <v>2</v>
      </c>
      <c r="P30" s="18" t="s">
        <v>76</v>
      </c>
      <c r="Q30" s="88">
        <f t="shared" si="12"/>
        <v>0</v>
      </c>
      <c r="R30" s="17" t="s">
        <v>2</v>
      </c>
      <c r="S30" s="18" t="s">
        <v>76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5</v>
      </c>
      <c r="X30" s="17" t="s">
        <v>76</v>
      </c>
      <c r="Y30" s="18" t="s">
        <v>19</v>
      </c>
      <c r="Z30" s="19" t="str">
        <f t="shared" si="7"/>
        <v>2</v>
      </c>
      <c r="AA30" s="17" t="s">
        <v>19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20</v>
      </c>
      <c r="AH30" s="22">
        <f>'10.Spieltag'!AJ30</f>
        <v>167</v>
      </c>
      <c r="AI30" s="29">
        <f>'10.Spieltag'!AK30</f>
        <v>5</v>
      </c>
      <c r="AJ30" s="24">
        <f t="shared" ref="AJ30" si="17">AG30+AH30</f>
        <v>187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'10.Spieltag'!B31</f>
        <v>Jens-2711</v>
      </c>
      <c r="C31" s="17" t="s">
        <v>77</v>
      </c>
      <c r="D31" s="18" t="s">
        <v>2</v>
      </c>
      <c r="E31" s="19" t="str">
        <f t="shared" si="1"/>
        <v>2</v>
      </c>
      <c r="F31" s="17" t="s">
        <v>76</v>
      </c>
      <c r="G31" s="18" t="s">
        <v>19</v>
      </c>
      <c r="H31" s="19" t="str">
        <f t="shared" si="2"/>
        <v>3</v>
      </c>
      <c r="I31" s="17" t="s">
        <v>76</v>
      </c>
      <c r="J31" s="18" t="s">
        <v>19</v>
      </c>
      <c r="K31" s="19" t="str">
        <f t="shared" si="3"/>
        <v>2</v>
      </c>
      <c r="L31" s="17" t="s">
        <v>19</v>
      </c>
      <c r="M31" s="18" t="s">
        <v>76</v>
      </c>
      <c r="N31" s="68">
        <f t="shared" si="4"/>
        <v>0</v>
      </c>
      <c r="O31" s="17" t="s">
        <v>19</v>
      </c>
      <c r="P31" s="18" t="s">
        <v>77</v>
      </c>
      <c r="Q31" s="88">
        <f t="shared" si="12"/>
        <v>0</v>
      </c>
      <c r="R31" s="17" t="s">
        <v>2</v>
      </c>
      <c r="S31" s="18" t="s">
        <v>76</v>
      </c>
      <c r="T31" s="19" t="str">
        <f t="shared" si="5"/>
        <v>2</v>
      </c>
      <c r="U31" s="17" t="s">
        <v>19</v>
      </c>
      <c r="V31" s="18" t="s">
        <v>19</v>
      </c>
      <c r="W31" s="19">
        <f t="shared" si="6"/>
        <v>0</v>
      </c>
      <c r="X31" s="17" t="s">
        <v>76</v>
      </c>
      <c r="Y31" s="18" t="s">
        <v>19</v>
      </c>
      <c r="Z31" s="19" t="str">
        <f t="shared" si="7"/>
        <v>2</v>
      </c>
      <c r="AA31" s="17" t="s">
        <v>76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11</v>
      </c>
      <c r="AH31" s="22">
        <f>'10.Spieltag'!AJ31</f>
        <v>13</v>
      </c>
      <c r="AI31" s="29">
        <f>'10.Spieltag'!AK31</f>
        <v>24</v>
      </c>
      <c r="AJ31" s="24">
        <f t="shared" ref="AJ31" si="20">AG31+AH31</f>
        <v>24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2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1" priority="117" rank="3"/>
  </conditionalFormatting>
  <conditionalFormatting sqref="O6 Q6:AB6 C6:L6 P1 M1:N1 C4:AB5">
    <cfRule type="cellIs" dxfId="9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39"/>
  <sheetViews>
    <sheetView topLeftCell="A16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33</v>
      </c>
      <c r="B4" s="16"/>
      <c r="C4" s="70" t="s">
        <v>15</v>
      </c>
      <c r="D4" s="71"/>
      <c r="E4" s="71"/>
      <c r="F4" s="70" t="s">
        <v>13</v>
      </c>
      <c r="G4" s="71"/>
      <c r="H4" s="71"/>
      <c r="I4" s="70" t="s">
        <v>68</v>
      </c>
      <c r="J4" s="71"/>
      <c r="K4" s="71"/>
      <c r="L4" s="70" t="s">
        <v>57</v>
      </c>
      <c r="M4" s="71"/>
      <c r="N4" s="71"/>
      <c r="O4" s="70" t="s">
        <v>14</v>
      </c>
      <c r="P4" s="71"/>
      <c r="Q4" s="71"/>
      <c r="R4" s="70" t="s">
        <v>72</v>
      </c>
      <c r="S4" s="71"/>
      <c r="T4" s="71"/>
      <c r="U4" s="70" t="s">
        <v>59</v>
      </c>
      <c r="V4" s="71"/>
      <c r="W4" s="71"/>
      <c r="X4" s="70" t="s">
        <v>56</v>
      </c>
      <c r="Y4" s="71"/>
      <c r="Z4" s="71"/>
      <c r="AA4" s="70" t="s">
        <v>18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71"/>
      <c r="E6" s="71"/>
      <c r="F6" s="70" t="s">
        <v>58</v>
      </c>
      <c r="G6" s="71"/>
      <c r="H6" s="71"/>
      <c r="I6" s="70" t="s">
        <v>12</v>
      </c>
      <c r="J6" s="71"/>
      <c r="K6" s="71"/>
      <c r="L6" s="70" t="s">
        <v>16</v>
      </c>
      <c r="M6" s="71"/>
      <c r="N6" s="71"/>
      <c r="O6" s="70" t="s">
        <v>11</v>
      </c>
      <c r="P6" s="71"/>
      <c r="Q6" s="71"/>
      <c r="R6" s="70" t="s">
        <v>17</v>
      </c>
      <c r="S6" s="71"/>
      <c r="T6" s="71"/>
      <c r="U6" s="70" t="s">
        <v>73</v>
      </c>
      <c r="V6" s="71"/>
      <c r="W6" s="71"/>
      <c r="X6" s="70" t="s">
        <v>71</v>
      </c>
      <c r="Y6" s="71"/>
      <c r="Z6" s="71"/>
      <c r="AA6" s="70" t="s">
        <v>21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2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77</v>
      </c>
      <c r="J7" s="79" t="s">
        <v>79</v>
      </c>
      <c r="K7" s="80" t="s">
        <v>1</v>
      </c>
      <c r="L7" s="79" t="s">
        <v>77</v>
      </c>
      <c r="M7" s="79" t="s">
        <v>19</v>
      </c>
      <c r="N7" s="80" t="s">
        <v>1</v>
      </c>
      <c r="O7" s="79" t="s">
        <v>76</v>
      </c>
      <c r="P7" s="79" t="s">
        <v>19</v>
      </c>
      <c r="Q7" s="80" t="s">
        <v>1</v>
      </c>
      <c r="R7" s="79" t="s">
        <v>19</v>
      </c>
      <c r="S7" s="79" t="s">
        <v>77</v>
      </c>
      <c r="T7" s="80" t="s">
        <v>1</v>
      </c>
      <c r="U7" s="79" t="s">
        <v>79</v>
      </c>
      <c r="V7" s="79" t="s">
        <v>76</v>
      </c>
      <c r="W7" s="80" t="s">
        <v>1</v>
      </c>
      <c r="X7" s="79" t="s">
        <v>79</v>
      </c>
      <c r="Y7" s="79" t="s">
        <v>77</v>
      </c>
      <c r="Z7" s="80" t="s">
        <v>1</v>
      </c>
      <c r="AA7" s="79" t="s">
        <v>76</v>
      </c>
      <c r="AB7" s="79" t="s">
        <v>20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'11.Spieltag'!B8</f>
        <v>Archie04</v>
      </c>
      <c r="C8" s="17" t="s">
        <v>2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3</v>
      </c>
      <c r="I8" s="17" t="s">
        <v>76</v>
      </c>
      <c r="J8" s="18" t="s">
        <v>79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19</v>
      </c>
      <c r="M8" s="18" t="s">
        <v>76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88">
        <f>IF(OR(EXACT($O$7,O8)*(EXACT($P$7,P8)))=TRUE,$AO$9,IF(($P$7-$O$7=P8-O8),$AO$8,IF(OR(EXACT($O$7&gt;$P$7,O8&gt;P8)*EXACT($O$7=$P$7,O8=P8)*EXACT($O$7&lt;$P$7,O8&lt;P8)),$AO$7,0)))*2*2</f>
        <v>0</v>
      </c>
      <c r="R8" s="17" t="s">
        <v>76</v>
      </c>
      <c r="S8" s="18" t="s">
        <v>76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79</v>
      </c>
      <c r="V8" s="18" t="s">
        <v>76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5</v>
      </c>
      <c r="X8" s="17" t="s">
        <v>76</v>
      </c>
      <c r="Y8" s="18" t="s">
        <v>19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12</v>
      </c>
      <c r="AH8" s="22">
        <f>'11.Spieltag'!AJ8</f>
        <v>145</v>
      </c>
      <c r="AI8" s="29">
        <f>'11.Spieltag'!AK8</f>
        <v>21</v>
      </c>
      <c r="AJ8" s="24">
        <f t="shared" ref="AJ8" si="10">AG8+AH8</f>
        <v>157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8</v>
      </c>
      <c r="B9" s="21" t="str">
        <f>'11.Spieltag'!B9</f>
        <v>cilli37</v>
      </c>
      <c r="C9" s="17" t="s">
        <v>2</v>
      </c>
      <c r="D9" s="18" t="s">
        <v>77</v>
      </c>
      <c r="E9" s="19">
        <f t="shared" si="1"/>
        <v>0</v>
      </c>
      <c r="F9" s="17" t="s">
        <v>19</v>
      </c>
      <c r="G9" s="18" t="s">
        <v>19</v>
      </c>
      <c r="H9" s="19" t="str">
        <f t="shared" si="2"/>
        <v>3</v>
      </c>
      <c r="I9" s="17" t="s">
        <v>76</v>
      </c>
      <c r="J9" s="18" t="s">
        <v>79</v>
      </c>
      <c r="K9" s="19" t="str">
        <f t="shared" si="3"/>
        <v>2</v>
      </c>
      <c r="L9" s="17" t="s">
        <v>19</v>
      </c>
      <c r="M9" s="18" t="s">
        <v>76</v>
      </c>
      <c r="N9" s="68">
        <f t="shared" si="4"/>
        <v>0</v>
      </c>
      <c r="O9" s="17" t="s">
        <v>76</v>
      </c>
      <c r="P9" s="18" t="s">
        <v>19</v>
      </c>
      <c r="Q9" s="88">
        <f t="shared" ref="Q9:Q31" si="12">IF(OR(EXACT($O$7,O9)*(EXACT($P$7,P9)))=TRUE,$AO$9,IF(($P$7-$O$7=P9-O9),$AO$8,IF(OR(EXACT($O$7&gt;$P$7,O9&gt;P9)*EXACT($O$7=$P$7,O9=P9)*EXACT($O$7&lt;$P$7,O9&lt;P9)),$AO$7,0)))*2*2</f>
        <v>20</v>
      </c>
      <c r="R9" s="17" t="s">
        <v>19</v>
      </c>
      <c r="S9" s="18" t="s">
        <v>76</v>
      </c>
      <c r="T9" s="19" t="str">
        <f t="shared" si="5"/>
        <v>2</v>
      </c>
      <c r="U9" s="17" t="s">
        <v>2</v>
      </c>
      <c r="V9" s="18" t="s">
        <v>76</v>
      </c>
      <c r="W9" s="19" t="str">
        <f t="shared" si="6"/>
        <v>2</v>
      </c>
      <c r="X9" s="17" t="s">
        <v>19</v>
      </c>
      <c r="Y9" s="18" t="s">
        <v>19</v>
      </c>
      <c r="Z9" s="19">
        <f t="shared" si="7"/>
        <v>0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29</v>
      </c>
      <c r="AH9" s="22">
        <f>'11.Spieltag'!AJ9</f>
        <v>165</v>
      </c>
      <c r="AI9" s="29">
        <f>'11.Spieltag'!AK9</f>
        <v>10</v>
      </c>
      <c r="AJ9" s="24">
        <f t="shared" ref="AJ9:AJ29" si="14">AG9+AH9</f>
        <v>194</v>
      </c>
      <c r="AK9" s="25">
        <f t="shared" ref="AK9:AK31" si="15">RANK(AJ9,$AJ$8:$AJ$31)</f>
        <v>8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18</v>
      </c>
      <c r="B10" s="21" t="str">
        <f>'11.Spieltag'!B10</f>
        <v>fabian04</v>
      </c>
      <c r="C10" s="17" t="s">
        <v>2</v>
      </c>
      <c r="D10" s="18" t="s">
        <v>76</v>
      </c>
      <c r="E10" s="19">
        <f t="shared" si="1"/>
        <v>0</v>
      </c>
      <c r="F10" s="17" t="s">
        <v>77</v>
      </c>
      <c r="G10" s="18" t="s">
        <v>19</v>
      </c>
      <c r="H10" s="19">
        <f t="shared" si="2"/>
        <v>0</v>
      </c>
      <c r="I10" s="17" t="s">
        <v>76</v>
      </c>
      <c r="J10" s="18" t="s">
        <v>79</v>
      </c>
      <c r="K10" s="19" t="str">
        <f t="shared" si="3"/>
        <v>2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2</v>
      </c>
      <c r="Q10" s="88">
        <f t="shared" si="12"/>
        <v>8</v>
      </c>
      <c r="R10" s="17" t="s">
        <v>19</v>
      </c>
      <c r="S10" s="18" t="s">
        <v>76</v>
      </c>
      <c r="T10" s="19" t="str">
        <f t="shared" si="5"/>
        <v>2</v>
      </c>
      <c r="U10" s="17" t="s">
        <v>19</v>
      </c>
      <c r="V10" s="18" t="s">
        <v>77</v>
      </c>
      <c r="W10" s="19" t="str">
        <f t="shared" si="6"/>
        <v>2</v>
      </c>
      <c r="X10" s="17" t="s">
        <v>76</v>
      </c>
      <c r="Y10" s="18" t="s">
        <v>19</v>
      </c>
      <c r="Z10" s="19">
        <f t="shared" si="7"/>
        <v>0</v>
      </c>
      <c r="AA10" s="17" t="s">
        <v>77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16</v>
      </c>
      <c r="AH10" s="22">
        <f>'11.Spieltag'!AJ10</f>
        <v>155</v>
      </c>
      <c r="AI10" s="29">
        <f>'11.Spieltag'!AK10</f>
        <v>13</v>
      </c>
      <c r="AJ10" s="24">
        <f t="shared" si="14"/>
        <v>171</v>
      </c>
      <c r="AK10" s="25">
        <f t="shared" si="15"/>
        <v>18</v>
      </c>
      <c r="AL10" s="1"/>
    </row>
    <row r="11" spans="1:42" ht="24.9" customHeight="1" thickBot="1" x14ac:dyDescent="0.3">
      <c r="A11" s="29">
        <f t="shared" si="11"/>
        <v>9</v>
      </c>
      <c r="B11" s="21" t="str">
        <f>'11.Spieltag'!B11</f>
        <v>FlorianS04</v>
      </c>
      <c r="C11" s="17" t="s">
        <v>19</v>
      </c>
      <c r="D11" s="18" t="s">
        <v>77</v>
      </c>
      <c r="E11" s="19">
        <f t="shared" si="1"/>
        <v>0</v>
      </c>
      <c r="F11" s="17" t="s">
        <v>76</v>
      </c>
      <c r="G11" s="18" t="s">
        <v>76</v>
      </c>
      <c r="H11" s="19" t="str">
        <f t="shared" si="2"/>
        <v>5</v>
      </c>
      <c r="I11" s="17" t="s">
        <v>76</v>
      </c>
      <c r="J11" s="18" t="s">
        <v>2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88">
        <f t="shared" si="12"/>
        <v>20</v>
      </c>
      <c r="R11" s="17" t="s">
        <v>76</v>
      </c>
      <c r="S11" s="18" t="s">
        <v>19</v>
      </c>
      <c r="T11" s="19">
        <f t="shared" si="5"/>
        <v>0</v>
      </c>
      <c r="U11" s="17" t="s">
        <v>76</v>
      </c>
      <c r="V11" s="18" t="s">
        <v>76</v>
      </c>
      <c r="W11" s="19">
        <f t="shared" si="6"/>
        <v>0</v>
      </c>
      <c r="X11" s="17" t="s">
        <v>76</v>
      </c>
      <c r="Y11" s="18" t="s">
        <v>19</v>
      </c>
      <c r="Z11" s="19">
        <f t="shared" si="7"/>
        <v>0</v>
      </c>
      <c r="AA11" s="17" t="s">
        <v>19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27</v>
      </c>
      <c r="AH11" s="22">
        <f>'11.Spieltag'!AJ11</f>
        <v>159</v>
      </c>
      <c r="AI11" s="29">
        <f>'11.Spieltag'!AK11</f>
        <v>12</v>
      </c>
      <c r="AJ11" s="24">
        <f t="shared" si="14"/>
        <v>186</v>
      </c>
      <c r="AK11" s="25">
        <f t="shared" si="15"/>
        <v>9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'11.Spieltag'!B12</f>
        <v>Franzi04</v>
      </c>
      <c r="C12" s="17" t="s">
        <v>2</v>
      </c>
      <c r="D12" s="18" t="s">
        <v>77</v>
      </c>
      <c r="E12" s="19">
        <f t="shared" si="1"/>
        <v>0</v>
      </c>
      <c r="F12" s="17" t="s">
        <v>19</v>
      </c>
      <c r="G12" s="18" t="s">
        <v>76</v>
      </c>
      <c r="H12" s="19">
        <f t="shared" si="2"/>
        <v>0</v>
      </c>
      <c r="I12" s="17" t="s">
        <v>77</v>
      </c>
      <c r="J12" s="18" t="s">
        <v>2</v>
      </c>
      <c r="K12" s="19" t="str">
        <f t="shared" si="3"/>
        <v>2</v>
      </c>
      <c r="L12" s="17" t="s">
        <v>19</v>
      </c>
      <c r="M12" s="18" t="s">
        <v>76</v>
      </c>
      <c r="N12" s="68">
        <f t="shared" si="4"/>
        <v>0</v>
      </c>
      <c r="O12" s="17" t="s">
        <v>76</v>
      </c>
      <c r="P12" s="18" t="s">
        <v>19</v>
      </c>
      <c r="Q12" s="88">
        <f t="shared" si="12"/>
        <v>20</v>
      </c>
      <c r="R12" s="17" t="s">
        <v>77</v>
      </c>
      <c r="S12" s="18" t="s">
        <v>19</v>
      </c>
      <c r="T12" s="19">
        <f t="shared" si="5"/>
        <v>0</v>
      </c>
      <c r="U12" s="17" t="s">
        <v>2</v>
      </c>
      <c r="V12" s="18" t="s">
        <v>76</v>
      </c>
      <c r="W12" s="19" t="str">
        <f t="shared" si="6"/>
        <v>2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26</v>
      </c>
      <c r="AH12" s="22">
        <f>'11.Spieltag'!AJ12</f>
        <v>171</v>
      </c>
      <c r="AI12" s="29">
        <f>'11.Spieltag'!AK12</f>
        <v>8</v>
      </c>
      <c r="AJ12" s="24">
        <f t="shared" si="14"/>
        <v>197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13</v>
      </c>
      <c r="B13" s="21" t="str">
        <f>'11.Spieltag'!B13</f>
        <v>Gudrun</v>
      </c>
      <c r="C13" s="17" t="s">
        <v>2</v>
      </c>
      <c r="D13" s="18" t="s">
        <v>77</v>
      </c>
      <c r="E13" s="19">
        <f t="shared" si="1"/>
        <v>0</v>
      </c>
      <c r="F13" s="17" t="s">
        <v>19</v>
      </c>
      <c r="G13" s="18" t="s">
        <v>76</v>
      </c>
      <c r="H13" s="19">
        <f t="shared" si="2"/>
        <v>0</v>
      </c>
      <c r="I13" s="17" t="s">
        <v>77</v>
      </c>
      <c r="J13" s="18" t="s">
        <v>79</v>
      </c>
      <c r="K13" s="19" t="str">
        <f t="shared" si="3"/>
        <v>5</v>
      </c>
      <c r="L13" s="17" t="s">
        <v>2</v>
      </c>
      <c r="M13" s="18" t="s">
        <v>76</v>
      </c>
      <c r="N13" s="68">
        <f t="shared" si="4"/>
        <v>0</v>
      </c>
      <c r="O13" s="17" t="s">
        <v>76</v>
      </c>
      <c r="P13" s="18" t="s">
        <v>2</v>
      </c>
      <c r="Q13" s="88">
        <f t="shared" si="12"/>
        <v>8</v>
      </c>
      <c r="R13" s="17" t="s">
        <v>76</v>
      </c>
      <c r="S13" s="18" t="s">
        <v>19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3</v>
      </c>
      <c r="X13" s="17" t="s">
        <v>19</v>
      </c>
      <c r="Y13" s="18" t="s">
        <v>76</v>
      </c>
      <c r="Z13" s="19" t="str">
        <f t="shared" si="7"/>
        <v>2</v>
      </c>
      <c r="AA13" s="17" t="s">
        <v>19</v>
      </c>
      <c r="AB13" s="18" t="s">
        <v>77</v>
      </c>
      <c r="AC13" s="19">
        <f t="shared" si="8"/>
        <v>0</v>
      </c>
      <c r="AD13" s="20"/>
      <c r="AE13" s="18"/>
      <c r="AF13" s="19"/>
      <c r="AG13" s="21">
        <f t="shared" si="13"/>
        <v>18</v>
      </c>
      <c r="AH13" s="22">
        <f>'11.Spieltag'!AJ13</f>
        <v>162</v>
      </c>
      <c r="AI13" s="29">
        <f>'11.Spieltag'!AK13</f>
        <v>11</v>
      </c>
      <c r="AJ13" s="24">
        <f t="shared" si="14"/>
        <v>180</v>
      </c>
      <c r="AK13" s="25">
        <f t="shared" si="15"/>
        <v>13</v>
      </c>
      <c r="AL13" s="1"/>
    </row>
    <row r="14" spans="1:42" ht="24.9" customHeight="1" thickBot="1" x14ac:dyDescent="0.3">
      <c r="A14" s="29">
        <f t="shared" si="11"/>
        <v>15</v>
      </c>
      <c r="B14" s="21" t="str">
        <f>'11.Spieltag'!B14</f>
        <v>Hans 04</v>
      </c>
      <c r="C14" s="17" t="s">
        <v>2</v>
      </c>
      <c r="D14" s="18" t="s">
        <v>77</v>
      </c>
      <c r="E14" s="19">
        <f t="shared" si="1"/>
        <v>0</v>
      </c>
      <c r="F14" s="17" t="s">
        <v>19</v>
      </c>
      <c r="G14" s="18" t="s">
        <v>19</v>
      </c>
      <c r="H14" s="19" t="str">
        <f t="shared" si="2"/>
        <v>3</v>
      </c>
      <c r="I14" s="17" t="s">
        <v>76</v>
      </c>
      <c r="J14" s="18" t="s">
        <v>79</v>
      </c>
      <c r="K14" s="19" t="str">
        <f t="shared" si="3"/>
        <v>2</v>
      </c>
      <c r="L14" s="17" t="s">
        <v>19</v>
      </c>
      <c r="M14" s="18" t="s">
        <v>76</v>
      </c>
      <c r="N14" s="68">
        <f t="shared" si="4"/>
        <v>0</v>
      </c>
      <c r="O14" s="17" t="s">
        <v>76</v>
      </c>
      <c r="P14" s="18" t="s">
        <v>19</v>
      </c>
      <c r="Q14" s="88">
        <f t="shared" si="12"/>
        <v>20</v>
      </c>
      <c r="R14" s="17" t="s">
        <v>19</v>
      </c>
      <c r="S14" s="18" t="s">
        <v>76</v>
      </c>
      <c r="T14" s="19" t="str">
        <f t="shared" si="5"/>
        <v>2</v>
      </c>
      <c r="U14" s="17" t="s">
        <v>2</v>
      </c>
      <c r="V14" s="18" t="s">
        <v>76</v>
      </c>
      <c r="W14" s="19" t="str">
        <f t="shared" si="6"/>
        <v>2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29</v>
      </c>
      <c r="AH14" s="22">
        <f>'11.Spieltag'!AJ14</f>
        <v>147</v>
      </c>
      <c r="AI14" s="29">
        <f>'11.Spieltag'!AK14</f>
        <v>18</v>
      </c>
      <c r="AJ14" s="24">
        <f t="shared" si="14"/>
        <v>176</v>
      </c>
      <c r="AK14" s="25">
        <f t="shared" si="15"/>
        <v>15</v>
      </c>
      <c r="AL14" s="1"/>
    </row>
    <row r="15" spans="1:42" ht="24.9" customHeight="1" thickBot="1" x14ac:dyDescent="0.3">
      <c r="A15" s="29">
        <f t="shared" si="11"/>
        <v>2</v>
      </c>
      <c r="B15" s="21" t="str">
        <f>'11.Spieltag'!B15</f>
        <v>Lola04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>
        <f t="shared" si="2"/>
        <v>0</v>
      </c>
      <c r="I15" s="17" t="s">
        <v>77</v>
      </c>
      <c r="J15" s="18" t="s">
        <v>2</v>
      </c>
      <c r="K15" s="19" t="str">
        <f t="shared" si="3"/>
        <v>2</v>
      </c>
      <c r="L15" s="17" t="s">
        <v>19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88">
        <f t="shared" si="12"/>
        <v>20</v>
      </c>
      <c r="R15" s="17" t="s">
        <v>76</v>
      </c>
      <c r="S15" s="18" t="s">
        <v>2</v>
      </c>
      <c r="T15" s="19">
        <f t="shared" si="5"/>
        <v>0</v>
      </c>
      <c r="U15" s="17" t="s">
        <v>2</v>
      </c>
      <c r="V15" s="18" t="s">
        <v>77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27</v>
      </c>
      <c r="AH15" s="22">
        <f>'11.Spieltag'!AJ15</f>
        <v>191</v>
      </c>
      <c r="AI15" s="29">
        <f>'11.Spieltag'!AK15</f>
        <v>2</v>
      </c>
      <c r="AJ15" s="24">
        <f t="shared" si="14"/>
        <v>218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10</v>
      </c>
      <c r="B16" s="21" t="str">
        <f>'11.Spieltag'!B16</f>
        <v>Master1</v>
      </c>
      <c r="C16" s="17" t="s">
        <v>79</v>
      </c>
      <c r="D16" s="18" t="s">
        <v>76</v>
      </c>
      <c r="E16" s="19">
        <f t="shared" si="1"/>
        <v>0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 t="str">
        <f t="shared" si="3"/>
        <v>2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88">
        <f t="shared" si="12"/>
        <v>8</v>
      </c>
      <c r="R16" s="17" t="s">
        <v>76</v>
      </c>
      <c r="S16" s="18" t="s">
        <v>2</v>
      </c>
      <c r="T16" s="19">
        <f t="shared" si="5"/>
        <v>0</v>
      </c>
      <c r="U16" s="17" t="s">
        <v>79</v>
      </c>
      <c r="V16" s="18" t="s">
        <v>77</v>
      </c>
      <c r="W16" s="19" t="str">
        <f t="shared" si="6"/>
        <v>2</v>
      </c>
      <c r="X16" s="17" t="s">
        <v>19</v>
      </c>
      <c r="Y16" s="18" t="s">
        <v>76</v>
      </c>
      <c r="Z16" s="19" t="str">
        <f t="shared" si="7"/>
        <v>2</v>
      </c>
      <c r="AA16" s="17" t="s">
        <v>2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14</v>
      </c>
      <c r="AH16" s="22">
        <f>'11.Spieltag'!AJ16</f>
        <v>170</v>
      </c>
      <c r="AI16" s="29">
        <f>'11.Spieltag'!AK16</f>
        <v>9</v>
      </c>
      <c r="AJ16" s="24">
        <f t="shared" si="14"/>
        <v>184</v>
      </c>
      <c r="AK16" s="25">
        <f t="shared" si="15"/>
        <v>10</v>
      </c>
      <c r="AL16" s="1"/>
    </row>
    <row r="17" spans="1:38" ht="24.9" customHeight="1" thickBot="1" x14ac:dyDescent="0.3">
      <c r="A17" s="29">
        <f t="shared" si="11"/>
        <v>19</v>
      </c>
      <c r="B17" s="21" t="str">
        <f>'11.Spieltag'!B17</f>
        <v>Mike04</v>
      </c>
      <c r="C17" s="17" t="s">
        <v>2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>
        <f t="shared" si="2"/>
        <v>0</v>
      </c>
      <c r="I17" s="17" t="s">
        <v>77</v>
      </c>
      <c r="J17" s="18" t="s">
        <v>2</v>
      </c>
      <c r="K17" s="19" t="str">
        <f t="shared" si="3"/>
        <v>2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2</v>
      </c>
      <c r="Q17" s="88">
        <f t="shared" si="12"/>
        <v>8</v>
      </c>
      <c r="R17" s="17" t="s">
        <v>77</v>
      </c>
      <c r="S17" s="18" t="s">
        <v>19</v>
      </c>
      <c r="T17" s="19">
        <f t="shared" si="5"/>
        <v>0</v>
      </c>
      <c r="U17" s="17" t="s">
        <v>2</v>
      </c>
      <c r="V17" s="18" t="s">
        <v>77</v>
      </c>
      <c r="W17" s="19" t="str">
        <f t="shared" si="6"/>
        <v>3</v>
      </c>
      <c r="X17" s="17" t="s">
        <v>76</v>
      </c>
      <c r="Y17" s="18" t="s">
        <v>76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13</v>
      </c>
      <c r="AH17" s="22">
        <f>'11.Spieltag'!AJ17</f>
        <v>155</v>
      </c>
      <c r="AI17" s="29">
        <f>'11.Spieltag'!AK17</f>
        <v>13</v>
      </c>
      <c r="AJ17" s="24">
        <f t="shared" si="14"/>
        <v>168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4</v>
      </c>
      <c r="B18" s="21" t="str">
        <f>'11.Spieltag'!B18</f>
        <v>norman 04</v>
      </c>
      <c r="C18" s="17" t="s">
        <v>2</v>
      </c>
      <c r="D18" s="18" t="s">
        <v>77</v>
      </c>
      <c r="E18" s="19">
        <f t="shared" si="1"/>
        <v>0</v>
      </c>
      <c r="F18" s="17" t="s">
        <v>19</v>
      </c>
      <c r="G18" s="18" t="s">
        <v>76</v>
      </c>
      <c r="H18" s="19">
        <f t="shared" si="2"/>
        <v>0</v>
      </c>
      <c r="I18" s="17" t="s">
        <v>77</v>
      </c>
      <c r="J18" s="18" t="s">
        <v>2</v>
      </c>
      <c r="K18" s="19" t="str">
        <f t="shared" si="3"/>
        <v>2</v>
      </c>
      <c r="L18" s="17" t="s">
        <v>2</v>
      </c>
      <c r="M18" s="18" t="s">
        <v>76</v>
      </c>
      <c r="N18" s="68">
        <f t="shared" si="4"/>
        <v>0</v>
      </c>
      <c r="O18" s="17" t="s">
        <v>76</v>
      </c>
      <c r="P18" s="18" t="s">
        <v>19</v>
      </c>
      <c r="Q18" s="88">
        <f t="shared" si="12"/>
        <v>20</v>
      </c>
      <c r="R18" s="17" t="s">
        <v>76</v>
      </c>
      <c r="S18" s="18" t="s">
        <v>19</v>
      </c>
      <c r="T18" s="19">
        <f t="shared" si="5"/>
        <v>0</v>
      </c>
      <c r="U18" s="17" t="s">
        <v>2</v>
      </c>
      <c r="V18" s="18" t="s">
        <v>77</v>
      </c>
      <c r="W18" s="19" t="str">
        <f t="shared" si="6"/>
        <v>3</v>
      </c>
      <c r="X18" s="17" t="s">
        <v>19</v>
      </c>
      <c r="Y18" s="18" t="s">
        <v>19</v>
      </c>
      <c r="Z18" s="19">
        <f t="shared" si="7"/>
        <v>0</v>
      </c>
      <c r="AA18" s="17" t="s">
        <v>19</v>
      </c>
      <c r="AB18" s="18" t="s">
        <v>77</v>
      </c>
      <c r="AC18" s="19">
        <f t="shared" si="8"/>
        <v>0</v>
      </c>
      <c r="AD18" s="20"/>
      <c r="AE18" s="18"/>
      <c r="AF18" s="19"/>
      <c r="AG18" s="21">
        <f t="shared" si="13"/>
        <v>25</v>
      </c>
      <c r="AH18" s="22">
        <f>'11.Spieltag'!AJ18</f>
        <v>178</v>
      </c>
      <c r="AI18" s="29">
        <f>'11.Spieltag'!AK18</f>
        <v>6</v>
      </c>
      <c r="AJ18" s="24">
        <f t="shared" si="14"/>
        <v>203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'11.Spieltag'!B19</f>
        <v>Rainer04</v>
      </c>
      <c r="C19" s="17" t="s">
        <v>79</v>
      </c>
      <c r="D19" s="18" t="s">
        <v>77</v>
      </c>
      <c r="E19" s="19">
        <f t="shared" si="1"/>
        <v>0</v>
      </c>
      <c r="F19" s="17" t="s">
        <v>2</v>
      </c>
      <c r="G19" s="18" t="s">
        <v>76</v>
      </c>
      <c r="H19" s="19">
        <f t="shared" si="2"/>
        <v>0</v>
      </c>
      <c r="I19" s="17" t="s">
        <v>76</v>
      </c>
      <c r="J19" s="18" t="s">
        <v>2</v>
      </c>
      <c r="K19" s="19" t="str">
        <f t="shared" si="3"/>
        <v>2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88">
        <f t="shared" si="12"/>
        <v>20</v>
      </c>
      <c r="R19" s="17" t="s">
        <v>76</v>
      </c>
      <c r="S19" s="18" t="s">
        <v>76</v>
      </c>
      <c r="T19" s="19">
        <f t="shared" si="5"/>
        <v>0</v>
      </c>
      <c r="U19" s="17" t="s">
        <v>79</v>
      </c>
      <c r="V19" s="18" t="s">
        <v>77</v>
      </c>
      <c r="W19" s="19" t="str">
        <f t="shared" si="6"/>
        <v>2</v>
      </c>
      <c r="X19" s="17" t="s">
        <v>19</v>
      </c>
      <c r="Y19" s="18" t="s">
        <v>76</v>
      </c>
      <c r="Z19" s="19" t="str">
        <f t="shared" si="7"/>
        <v>2</v>
      </c>
      <c r="AA19" s="17" t="s">
        <v>2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26</v>
      </c>
      <c r="AH19" s="22">
        <f>'11.Spieltag'!AJ19</f>
        <v>201</v>
      </c>
      <c r="AI19" s="29">
        <f>'11.Spieltag'!AK19</f>
        <v>1</v>
      </c>
      <c r="AJ19" s="24">
        <f t="shared" si="14"/>
        <v>227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17</v>
      </c>
      <c r="B20" s="21" t="str">
        <f>'11.Spieltag'!B20</f>
        <v>Reinhold</v>
      </c>
      <c r="C20" s="17" t="s">
        <v>79</v>
      </c>
      <c r="D20" s="18" t="s">
        <v>76</v>
      </c>
      <c r="E20" s="19">
        <f t="shared" si="1"/>
        <v>0</v>
      </c>
      <c r="F20" s="17" t="s">
        <v>79</v>
      </c>
      <c r="G20" s="18" t="s">
        <v>19</v>
      </c>
      <c r="H20" s="19">
        <f t="shared" si="2"/>
        <v>0</v>
      </c>
      <c r="I20" s="17" t="s">
        <v>76</v>
      </c>
      <c r="J20" s="18" t="s">
        <v>19</v>
      </c>
      <c r="K20" s="19" t="str">
        <f t="shared" si="3"/>
        <v>2</v>
      </c>
      <c r="L20" s="17" t="s">
        <v>2</v>
      </c>
      <c r="M20" s="18" t="s">
        <v>76</v>
      </c>
      <c r="N20" s="68">
        <f t="shared" si="4"/>
        <v>0</v>
      </c>
      <c r="O20" s="17" t="s">
        <v>76</v>
      </c>
      <c r="P20" s="18" t="s">
        <v>19</v>
      </c>
      <c r="Q20" s="88">
        <f t="shared" si="12"/>
        <v>20</v>
      </c>
      <c r="R20" s="17" t="s">
        <v>19</v>
      </c>
      <c r="S20" s="18" t="s">
        <v>19</v>
      </c>
      <c r="T20" s="19">
        <f t="shared" si="5"/>
        <v>0</v>
      </c>
      <c r="U20" s="17" t="s">
        <v>19</v>
      </c>
      <c r="V20" s="18" t="s">
        <v>77</v>
      </c>
      <c r="W20" s="19" t="str">
        <f t="shared" si="6"/>
        <v>2</v>
      </c>
      <c r="X20" s="17" t="s">
        <v>2</v>
      </c>
      <c r="Y20" s="18" t="s">
        <v>76</v>
      </c>
      <c r="Z20" s="19" t="str">
        <f t="shared" si="7"/>
        <v>2</v>
      </c>
      <c r="AA20" s="17" t="s">
        <v>2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26</v>
      </c>
      <c r="AH20" s="22">
        <f>'11.Spieltag'!AJ20</f>
        <v>147</v>
      </c>
      <c r="AI20" s="29">
        <f>'11.Spieltag'!AK20</f>
        <v>18</v>
      </c>
      <c r="AJ20" s="24">
        <f t="shared" si="14"/>
        <v>173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16</v>
      </c>
      <c r="B21" s="21" t="str">
        <f>'11.Spieltag'!B21</f>
        <v>Ricardo04</v>
      </c>
      <c r="C21" s="17" t="s">
        <v>79</v>
      </c>
      <c r="D21" s="18" t="s">
        <v>77</v>
      </c>
      <c r="E21" s="19">
        <f t="shared" si="1"/>
        <v>0</v>
      </c>
      <c r="F21" s="17" t="s">
        <v>76</v>
      </c>
      <c r="G21" s="18" t="s">
        <v>76</v>
      </c>
      <c r="H21" s="19" t="str">
        <f t="shared" si="2"/>
        <v>5</v>
      </c>
      <c r="I21" s="17" t="s">
        <v>77</v>
      </c>
      <c r="J21" s="18" t="s">
        <v>20</v>
      </c>
      <c r="K21" s="19" t="str">
        <f t="shared" si="3"/>
        <v>2</v>
      </c>
      <c r="L21" s="17" t="s">
        <v>19</v>
      </c>
      <c r="M21" s="18" t="s">
        <v>77</v>
      </c>
      <c r="N21" s="68">
        <f t="shared" si="4"/>
        <v>0</v>
      </c>
      <c r="O21" s="17" t="s">
        <v>76</v>
      </c>
      <c r="P21" s="18" t="s">
        <v>19</v>
      </c>
      <c r="Q21" s="88">
        <f t="shared" si="12"/>
        <v>20</v>
      </c>
      <c r="R21" s="17" t="s">
        <v>76</v>
      </c>
      <c r="S21" s="18" t="s">
        <v>19</v>
      </c>
      <c r="T21" s="19">
        <f t="shared" si="5"/>
        <v>0</v>
      </c>
      <c r="U21" s="17" t="s">
        <v>2</v>
      </c>
      <c r="V21" s="18" t="s">
        <v>77</v>
      </c>
      <c r="W21" s="19" t="str">
        <f t="shared" si="6"/>
        <v>3</v>
      </c>
      <c r="X21" s="17" t="s">
        <v>76</v>
      </c>
      <c r="Y21" s="18" t="s">
        <v>19</v>
      </c>
      <c r="Z21" s="19">
        <f t="shared" si="7"/>
        <v>0</v>
      </c>
      <c r="AA21" s="17" t="s">
        <v>79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30</v>
      </c>
      <c r="AH21" s="22">
        <f>'11.Spieltag'!AJ21</f>
        <v>144</v>
      </c>
      <c r="AI21" s="29">
        <f>'11.Spieltag'!AK21</f>
        <v>22</v>
      </c>
      <c r="AJ21" s="24">
        <f t="shared" si="14"/>
        <v>174</v>
      </c>
      <c r="AK21" s="25">
        <f t="shared" si="15"/>
        <v>16</v>
      </c>
      <c r="AL21" s="1"/>
    </row>
    <row r="22" spans="1:38" ht="24.9" customHeight="1" thickBot="1" x14ac:dyDescent="0.3">
      <c r="A22" s="29">
        <f t="shared" si="11"/>
        <v>23</v>
      </c>
      <c r="B22" s="21" t="str">
        <f>'11.Spieltag'!B22</f>
        <v>SchalkeKalle</v>
      </c>
      <c r="C22" s="17" t="s">
        <v>2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2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76</v>
      </c>
      <c r="P22" s="18" t="s">
        <v>19</v>
      </c>
      <c r="Q22" s="88">
        <f t="shared" si="12"/>
        <v>20</v>
      </c>
      <c r="R22" s="17" t="s">
        <v>76</v>
      </c>
      <c r="S22" s="18" t="s">
        <v>76</v>
      </c>
      <c r="T22" s="19">
        <f t="shared" si="5"/>
        <v>0</v>
      </c>
      <c r="U22" s="17" t="s">
        <v>2</v>
      </c>
      <c r="V22" s="18" t="s">
        <v>77</v>
      </c>
      <c r="W22" s="19" t="str">
        <f t="shared" si="6"/>
        <v>3</v>
      </c>
      <c r="X22" s="17" t="s">
        <v>76</v>
      </c>
      <c r="Y22" s="18" t="s">
        <v>77</v>
      </c>
      <c r="Z22" s="19" t="str">
        <f t="shared" si="7"/>
        <v>2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27</v>
      </c>
      <c r="AH22" s="22">
        <f>'11.Spieltag'!AJ22</f>
        <v>126</v>
      </c>
      <c r="AI22" s="29">
        <f>'11.Spieltag'!AK22</f>
        <v>23</v>
      </c>
      <c r="AJ22" s="24">
        <f t="shared" si="14"/>
        <v>153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4</v>
      </c>
      <c r="B23" s="21" t="str">
        <f>'11.Spieltag'!B23</f>
        <v>Schalt04</v>
      </c>
      <c r="C23" s="17" t="s">
        <v>2</v>
      </c>
      <c r="D23" s="18" t="s">
        <v>77</v>
      </c>
      <c r="E23" s="19">
        <f t="shared" si="1"/>
        <v>0</v>
      </c>
      <c r="F23" s="17" t="s">
        <v>19</v>
      </c>
      <c r="G23" s="18" t="s">
        <v>76</v>
      </c>
      <c r="H23" s="19">
        <f t="shared" si="2"/>
        <v>0</v>
      </c>
      <c r="I23" s="17" t="s">
        <v>76</v>
      </c>
      <c r="J23" s="18" t="s">
        <v>2</v>
      </c>
      <c r="K23" s="19" t="str">
        <f t="shared" si="3"/>
        <v>2</v>
      </c>
      <c r="L23" s="17" t="s">
        <v>19</v>
      </c>
      <c r="M23" s="18" t="s">
        <v>76</v>
      </c>
      <c r="N23" s="68">
        <f t="shared" si="4"/>
        <v>0</v>
      </c>
      <c r="O23" s="17" t="s">
        <v>76</v>
      </c>
      <c r="P23" s="18" t="s">
        <v>19</v>
      </c>
      <c r="Q23" s="88">
        <f t="shared" si="12"/>
        <v>20</v>
      </c>
      <c r="R23" s="17" t="s">
        <v>76</v>
      </c>
      <c r="S23" s="18" t="s">
        <v>76</v>
      </c>
      <c r="T23" s="19">
        <f t="shared" si="5"/>
        <v>0</v>
      </c>
      <c r="U23" s="17" t="s">
        <v>19</v>
      </c>
      <c r="V23" s="18" t="s">
        <v>76</v>
      </c>
      <c r="W23" s="19" t="str">
        <f t="shared" si="6"/>
        <v>2</v>
      </c>
      <c r="X23" s="17" t="s">
        <v>76</v>
      </c>
      <c r="Y23" s="18" t="s">
        <v>2</v>
      </c>
      <c r="Z23" s="19">
        <f t="shared" si="7"/>
        <v>0</v>
      </c>
      <c r="AA23" s="17" t="s">
        <v>79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24</v>
      </c>
      <c r="AH23" s="22">
        <f>'11.Spieltag'!AJ23</f>
        <v>179</v>
      </c>
      <c r="AI23" s="29">
        <f>'11.Spieltag'!AK23</f>
        <v>5</v>
      </c>
      <c r="AJ23" s="24">
        <f t="shared" si="14"/>
        <v>203</v>
      </c>
      <c r="AK23" s="25">
        <f t="shared" si="15"/>
        <v>4</v>
      </c>
      <c r="AL23" s="1"/>
    </row>
    <row r="24" spans="1:38" ht="24.9" customHeight="1" thickBot="1" x14ac:dyDescent="0.3">
      <c r="A24" s="29">
        <f t="shared" si="11"/>
        <v>22</v>
      </c>
      <c r="B24" s="21" t="str">
        <f>'11.Spieltag'!B24</f>
        <v>shiny</v>
      </c>
      <c r="C24" s="17" t="s">
        <v>2</v>
      </c>
      <c r="D24" s="18" t="s">
        <v>77</v>
      </c>
      <c r="E24" s="19">
        <f t="shared" si="1"/>
        <v>0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79</v>
      </c>
      <c r="K24" s="19" t="str">
        <f t="shared" si="3"/>
        <v>2</v>
      </c>
      <c r="L24" s="17" t="s">
        <v>2</v>
      </c>
      <c r="M24" s="18" t="s">
        <v>76</v>
      </c>
      <c r="N24" s="68">
        <f t="shared" si="4"/>
        <v>0</v>
      </c>
      <c r="O24" s="17" t="s">
        <v>76</v>
      </c>
      <c r="P24" s="18" t="s">
        <v>76</v>
      </c>
      <c r="Q24" s="88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79</v>
      </c>
      <c r="V24" s="18" t="s">
        <v>77</v>
      </c>
      <c r="W24" s="19" t="str">
        <f t="shared" si="6"/>
        <v>2</v>
      </c>
      <c r="X24" s="17" t="s">
        <v>19</v>
      </c>
      <c r="Y24" s="18" t="s">
        <v>76</v>
      </c>
      <c r="Z24" s="19" t="str">
        <f t="shared" si="7"/>
        <v>2</v>
      </c>
      <c r="AA24" s="17" t="s">
        <v>2</v>
      </c>
      <c r="AB24" s="18" t="s">
        <v>77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'11.Spieltag'!AJ24</f>
        <v>147</v>
      </c>
      <c r="AI24" s="29">
        <f>'11.Spieltag'!AK24</f>
        <v>18</v>
      </c>
      <c r="AJ24" s="24">
        <f t="shared" si="14"/>
        <v>155</v>
      </c>
      <c r="AK24" s="25">
        <f t="shared" si="15"/>
        <v>22</v>
      </c>
      <c r="AL24" s="1"/>
    </row>
    <row r="25" spans="1:38" ht="24.9" customHeight="1" thickBot="1" x14ac:dyDescent="0.3">
      <c r="A25" s="29">
        <f t="shared" si="11"/>
        <v>10</v>
      </c>
      <c r="B25" s="21" t="str">
        <f>'11.Spieltag'!B25</f>
        <v>Silfa04</v>
      </c>
      <c r="C25" s="17" t="s">
        <v>79</v>
      </c>
      <c r="D25" s="18" t="s">
        <v>76</v>
      </c>
      <c r="E25" s="19">
        <f t="shared" si="1"/>
        <v>0</v>
      </c>
      <c r="F25" s="17" t="s">
        <v>19</v>
      </c>
      <c r="G25" s="18" t="s">
        <v>2</v>
      </c>
      <c r="H25" s="19">
        <f t="shared" si="2"/>
        <v>0</v>
      </c>
      <c r="I25" s="17" t="s">
        <v>77</v>
      </c>
      <c r="J25" s="18" t="s">
        <v>2</v>
      </c>
      <c r="K25" s="19" t="str">
        <f t="shared" si="3"/>
        <v>2</v>
      </c>
      <c r="L25" s="17" t="s">
        <v>19</v>
      </c>
      <c r="M25" s="18" t="s">
        <v>76</v>
      </c>
      <c r="N25" s="68">
        <f t="shared" si="4"/>
        <v>0</v>
      </c>
      <c r="O25" s="17" t="s">
        <v>76</v>
      </c>
      <c r="P25" s="18" t="s">
        <v>2</v>
      </c>
      <c r="Q25" s="88">
        <f t="shared" si="12"/>
        <v>8</v>
      </c>
      <c r="R25" s="17" t="s">
        <v>19</v>
      </c>
      <c r="S25" s="18" t="s">
        <v>19</v>
      </c>
      <c r="T25" s="19">
        <f t="shared" si="5"/>
        <v>0</v>
      </c>
      <c r="U25" s="17" t="s">
        <v>2</v>
      </c>
      <c r="V25" s="18" t="s">
        <v>76</v>
      </c>
      <c r="W25" s="19" t="str">
        <f t="shared" si="6"/>
        <v>2</v>
      </c>
      <c r="X25" s="17" t="s">
        <v>77</v>
      </c>
      <c r="Y25" s="18" t="s">
        <v>19</v>
      </c>
      <c r="Z25" s="19">
        <f t="shared" si="7"/>
        <v>0</v>
      </c>
      <c r="AA25" s="17" t="s">
        <v>19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12</v>
      </c>
      <c r="AH25" s="22">
        <f>'11.Spieltag'!AJ25</f>
        <v>172</v>
      </c>
      <c r="AI25" s="29">
        <f>'11.Spieltag'!AK25</f>
        <v>7</v>
      </c>
      <c r="AJ25" s="24">
        <f t="shared" si="14"/>
        <v>184</v>
      </c>
      <c r="AK25" s="25">
        <f t="shared" si="15"/>
        <v>10</v>
      </c>
      <c r="AL25" s="1"/>
    </row>
    <row r="26" spans="1:38" ht="24.9" customHeight="1" thickBot="1" x14ac:dyDescent="0.3">
      <c r="A26" s="29">
        <f t="shared" si="11"/>
        <v>19</v>
      </c>
      <c r="B26" s="21" t="str">
        <f>'11.Spieltag'!B26</f>
        <v>Silja04</v>
      </c>
      <c r="C26" s="17" t="s">
        <v>2</v>
      </c>
      <c r="D26" s="18" t="s">
        <v>77</v>
      </c>
      <c r="E26" s="19">
        <f t="shared" si="1"/>
        <v>0</v>
      </c>
      <c r="F26" s="17" t="s">
        <v>19</v>
      </c>
      <c r="G26" s="18" t="s">
        <v>76</v>
      </c>
      <c r="H26" s="19">
        <f t="shared" si="2"/>
        <v>0</v>
      </c>
      <c r="I26" s="17" t="s">
        <v>77</v>
      </c>
      <c r="J26" s="18" t="s">
        <v>79</v>
      </c>
      <c r="K26" s="19" t="str">
        <f t="shared" si="3"/>
        <v>5</v>
      </c>
      <c r="L26" s="17" t="s">
        <v>2</v>
      </c>
      <c r="M26" s="18" t="s">
        <v>76</v>
      </c>
      <c r="N26" s="68">
        <f t="shared" si="4"/>
        <v>0</v>
      </c>
      <c r="O26" s="17" t="s">
        <v>77</v>
      </c>
      <c r="P26" s="18" t="s">
        <v>19</v>
      </c>
      <c r="Q26" s="88">
        <f t="shared" si="12"/>
        <v>8</v>
      </c>
      <c r="R26" s="17" t="s">
        <v>77</v>
      </c>
      <c r="S26" s="18" t="s">
        <v>2</v>
      </c>
      <c r="T26" s="19">
        <f t="shared" si="5"/>
        <v>0</v>
      </c>
      <c r="U26" s="17" t="s">
        <v>2</v>
      </c>
      <c r="V26" s="18" t="s">
        <v>76</v>
      </c>
      <c r="W26" s="19" t="str">
        <f t="shared" si="6"/>
        <v>2</v>
      </c>
      <c r="X26" s="17" t="s">
        <v>77</v>
      </c>
      <c r="Y26" s="18" t="s">
        <v>19</v>
      </c>
      <c r="Z26" s="19">
        <f t="shared" si="7"/>
        <v>0</v>
      </c>
      <c r="AA26" s="17" t="s">
        <v>2</v>
      </c>
      <c r="AB26" s="18" t="s">
        <v>76</v>
      </c>
      <c r="AC26" s="19">
        <f t="shared" si="8"/>
        <v>0</v>
      </c>
      <c r="AD26" s="20"/>
      <c r="AE26" s="18"/>
      <c r="AF26" s="19"/>
      <c r="AG26" s="21">
        <f t="shared" si="13"/>
        <v>15</v>
      </c>
      <c r="AH26" s="22">
        <f>'11.Spieltag'!AJ26</f>
        <v>153</v>
      </c>
      <c r="AI26" s="29">
        <f>'11.Spieltag'!AK26</f>
        <v>16</v>
      </c>
      <c r="AJ26" s="24">
        <f t="shared" si="14"/>
        <v>168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4</v>
      </c>
      <c r="B27" s="21" t="str">
        <f>'11.Spieltag'!B27</f>
        <v>SkillFailer</v>
      </c>
      <c r="C27" s="17" t="s">
        <v>2</v>
      </c>
      <c r="D27" s="18" t="s">
        <v>76</v>
      </c>
      <c r="E27" s="19">
        <f t="shared" si="1"/>
        <v>0</v>
      </c>
      <c r="F27" s="17" t="s">
        <v>19</v>
      </c>
      <c r="G27" s="18" t="s">
        <v>76</v>
      </c>
      <c r="H27" s="19">
        <f t="shared" si="2"/>
        <v>0</v>
      </c>
      <c r="I27" s="17" t="s">
        <v>77</v>
      </c>
      <c r="J27" s="18" t="s">
        <v>79</v>
      </c>
      <c r="K27" s="19" t="str">
        <f t="shared" si="3"/>
        <v>5</v>
      </c>
      <c r="L27" s="17" t="s">
        <v>2</v>
      </c>
      <c r="M27" s="18" t="s">
        <v>76</v>
      </c>
      <c r="N27" s="68">
        <f t="shared" si="4"/>
        <v>0</v>
      </c>
      <c r="O27" s="17" t="s">
        <v>76</v>
      </c>
      <c r="P27" s="18" t="s">
        <v>2</v>
      </c>
      <c r="Q27" s="88">
        <f t="shared" si="12"/>
        <v>8</v>
      </c>
      <c r="R27" s="17" t="s">
        <v>77</v>
      </c>
      <c r="S27" s="18" t="s">
        <v>98</v>
      </c>
      <c r="T27" s="19">
        <f t="shared" si="5"/>
        <v>0</v>
      </c>
      <c r="U27" s="17" t="s">
        <v>20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15</v>
      </c>
      <c r="AH27" s="22">
        <f>'11.Spieltag'!AJ27</f>
        <v>188</v>
      </c>
      <c r="AI27" s="29">
        <f>'11.Spieltag'!AK27</f>
        <v>3</v>
      </c>
      <c r="AJ27" s="24">
        <f t="shared" si="14"/>
        <v>203</v>
      </c>
      <c r="AK27" s="25">
        <f t="shared" si="15"/>
        <v>4</v>
      </c>
      <c r="AL27" s="1"/>
    </row>
    <row r="28" spans="1:38" ht="28.2" customHeight="1" thickBot="1" x14ac:dyDescent="0.3">
      <c r="A28" s="29">
        <f t="shared" si="11"/>
        <v>14</v>
      </c>
      <c r="B28" s="21" t="str">
        <f>'11.Spieltag'!B28</f>
        <v>Skopp04</v>
      </c>
      <c r="C28" s="17" t="s">
        <v>79</v>
      </c>
      <c r="D28" s="18" t="s">
        <v>77</v>
      </c>
      <c r="E28" s="19">
        <f t="shared" si="1"/>
        <v>0</v>
      </c>
      <c r="F28" s="17" t="s">
        <v>19</v>
      </c>
      <c r="G28" s="18" t="s">
        <v>76</v>
      </c>
      <c r="H28" s="19">
        <f t="shared" si="2"/>
        <v>0</v>
      </c>
      <c r="I28" s="17" t="s">
        <v>77</v>
      </c>
      <c r="J28" s="18" t="s">
        <v>2</v>
      </c>
      <c r="K28" s="19" t="str">
        <f t="shared" si="3"/>
        <v>2</v>
      </c>
      <c r="L28" s="17" t="s">
        <v>77</v>
      </c>
      <c r="M28" s="18" t="s">
        <v>77</v>
      </c>
      <c r="N28" s="68">
        <f t="shared" si="4"/>
        <v>0</v>
      </c>
      <c r="O28" s="17" t="s">
        <v>76</v>
      </c>
      <c r="P28" s="18" t="s">
        <v>19</v>
      </c>
      <c r="Q28" s="88">
        <f t="shared" si="12"/>
        <v>20</v>
      </c>
      <c r="R28" s="17" t="s">
        <v>77</v>
      </c>
      <c r="S28" s="18" t="s">
        <v>19</v>
      </c>
      <c r="T28" s="19">
        <f t="shared" si="5"/>
        <v>0</v>
      </c>
      <c r="U28" s="17" t="s">
        <v>79</v>
      </c>
      <c r="V28" s="18" t="s">
        <v>76</v>
      </c>
      <c r="W28" s="19" t="str">
        <f t="shared" si="6"/>
        <v>5</v>
      </c>
      <c r="X28" s="17" t="s">
        <v>19</v>
      </c>
      <c r="Y28" s="18" t="s">
        <v>19</v>
      </c>
      <c r="Z28" s="19">
        <f t="shared" si="7"/>
        <v>0</v>
      </c>
      <c r="AA28" s="17" t="s">
        <v>19</v>
      </c>
      <c r="AB28" s="18" t="s">
        <v>77</v>
      </c>
      <c r="AC28" s="19">
        <f t="shared" si="8"/>
        <v>0</v>
      </c>
      <c r="AD28" s="20"/>
      <c r="AE28" s="18"/>
      <c r="AF28" s="19"/>
      <c r="AG28" s="21">
        <f t="shared" si="13"/>
        <v>27</v>
      </c>
      <c r="AH28" s="22">
        <f>'11.Spieltag'!AJ28</f>
        <v>152</v>
      </c>
      <c r="AI28" s="29">
        <f>'11.Spieltag'!AK28</f>
        <v>17</v>
      </c>
      <c r="AJ28" s="24">
        <f t="shared" si="14"/>
        <v>179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12</v>
      </c>
      <c r="B29" s="21" t="str">
        <f>'11.Spieltag'!B29</f>
        <v>Tanja 04</v>
      </c>
      <c r="C29" s="17" t="s">
        <v>79</v>
      </c>
      <c r="D29" s="18" t="s">
        <v>77</v>
      </c>
      <c r="E29" s="19">
        <f t="shared" si="1"/>
        <v>0</v>
      </c>
      <c r="F29" s="17" t="s">
        <v>19</v>
      </c>
      <c r="G29" s="18" t="s">
        <v>76</v>
      </c>
      <c r="H29" s="19">
        <f t="shared" si="2"/>
        <v>0</v>
      </c>
      <c r="I29" s="17" t="s">
        <v>77</v>
      </c>
      <c r="J29" s="18" t="s">
        <v>2</v>
      </c>
      <c r="K29" s="19" t="str">
        <f t="shared" si="3"/>
        <v>2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19</v>
      </c>
      <c r="Q29" s="88">
        <f t="shared" si="12"/>
        <v>20</v>
      </c>
      <c r="R29" s="17" t="s">
        <v>76</v>
      </c>
      <c r="S29" s="18" t="s">
        <v>76</v>
      </c>
      <c r="T29" s="19">
        <f t="shared" si="5"/>
        <v>0</v>
      </c>
      <c r="U29" s="17" t="s">
        <v>2</v>
      </c>
      <c r="V29" s="18" t="s">
        <v>77</v>
      </c>
      <c r="W29" s="19" t="str">
        <f t="shared" si="6"/>
        <v>3</v>
      </c>
      <c r="X29" s="17" t="s">
        <v>19</v>
      </c>
      <c r="Y29" s="18" t="s">
        <v>76</v>
      </c>
      <c r="Z29" s="19" t="str">
        <f t="shared" si="7"/>
        <v>2</v>
      </c>
      <c r="AA29" s="17" t="s">
        <v>19</v>
      </c>
      <c r="AB29" s="18" t="s">
        <v>77</v>
      </c>
      <c r="AC29" s="19">
        <f t="shared" si="8"/>
        <v>0</v>
      </c>
      <c r="AD29" s="20"/>
      <c r="AE29" s="18"/>
      <c r="AF29" s="19"/>
      <c r="AG29" s="21">
        <f t="shared" si="13"/>
        <v>27</v>
      </c>
      <c r="AH29" s="22">
        <f>'11.Spieltag'!AJ29</f>
        <v>154</v>
      </c>
      <c r="AI29" s="29">
        <f>'11.Spieltag'!AK29</f>
        <v>15</v>
      </c>
      <c r="AJ29" s="24">
        <f t="shared" si="14"/>
        <v>181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3</v>
      </c>
      <c r="B30" s="21" t="str">
        <f>'11.Spieltag'!B30</f>
        <v>UltraGE</v>
      </c>
      <c r="C30" s="17" t="s">
        <v>79</v>
      </c>
      <c r="D30" s="18" t="s">
        <v>76</v>
      </c>
      <c r="E30" s="19">
        <f t="shared" si="1"/>
        <v>0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2</v>
      </c>
      <c r="K30" s="19" t="str">
        <f t="shared" si="3"/>
        <v>2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88">
        <f t="shared" si="12"/>
        <v>20</v>
      </c>
      <c r="R30" s="17" t="s">
        <v>76</v>
      </c>
      <c r="S30" s="18" t="s">
        <v>19</v>
      </c>
      <c r="T30" s="19">
        <f t="shared" si="5"/>
        <v>0</v>
      </c>
      <c r="U30" s="17" t="s">
        <v>2</v>
      </c>
      <c r="V30" s="18" t="s">
        <v>76</v>
      </c>
      <c r="W30" s="19" t="str">
        <f t="shared" si="6"/>
        <v>2</v>
      </c>
      <c r="X30" s="17" t="s">
        <v>76</v>
      </c>
      <c r="Y30" s="18" t="s">
        <v>19</v>
      </c>
      <c r="Z30" s="19">
        <f t="shared" si="7"/>
        <v>0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24</v>
      </c>
      <c r="AH30" s="22">
        <f>'11.Spieltag'!AJ30</f>
        <v>187</v>
      </c>
      <c r="AI30" s="29">
        <f>'11.Spieltag'!AK30</f>
        <v>4</v>
      </c>
      <c r="AJ30" s="24">
        <f t="shared" ref="AJ30" si="17">AG30+AH30</f>
        <v>211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'11.Spieltag'!B31</f>
        <v>Jens-2711</v>
      </c>
      <c r="C31" s="17" t="s">
        <v>2</v>
      </c>
      <c r="D31" s="18" t="s">
        <v>77</v>
      </c>
      <c r="E31" s="19">
        <f t="shared" si="1"/>
        <v>0</v>
      </c>
      <c r="F31" s="17" t="s">
        <v>76</v>
      </c>
      <c r="G31" s="18" t="s">
        <v>76</v>
      </c>
      <c r="H31" s="19" t="str">
        <f t="shared" si="2"/>
        <v>5</v>
      </c>
      <c r="I31" s="17" t="s">
        <v>77</v>
      </c>
      <c r="J31" s="18" t="s">
        <v>19</v>
      </c>
      <c r="K31" s="19" t="str">
        <f t="shared" si="3"/>
        <v>2</v>
      </c>
      <c r="L31" s="17" t="s">
        <v>19</v>
      </c>
      <c r="M31" s="18" t="s">
        <v>76</v>
      </c>
      <c r="N31" s="68">
        <f t="shared" si="4"/>
        <v>0</v>
      </c>
      <c r="O31" s="17" t="s">
        <v>76</v>
      </c>
      <c r="P31" s="18" t="s">
        <v>2</v>
      </c>
      <c r="Q31" s="88">
        <f t="shared" si="12"/>
        <v>8</v>
      </c>
      <c r="R31" s="17" t="s">
        <v>19</v>
      </c>
      <c r="S31" s="18" t="s">
        <v>76</v>
      </c>
      <c r="T31" s="19" t="str">
        <f t="shared" si="5"/>
        <v>2</v>
      </c>
      <c r="U31" s="17" t="s">
        <v>2</v>
      </c>
      <c r="V31" s="18" t="s">
        <v>77</v>
      </c>
      <c r="W31" s="19" t="str">
        <f t="shared" si="6"/>
        <v>3</v>
      </c>
      <c r="X31" s="17" t="s">
        <v>77</v>
      </c>
      <c r="Y31" s="18" t="s">
        <v>19</v>
      </c>
      <c r="Z31" s="19">
        <f t="shared" si="7"/>
        <v>0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20</v>
      </c>
      <c r="AH31" s="22">
        <f>'11.Spieltag'!AJ31</f>
        <v>24</v>
      </c>
      <c r="AI31" s="29">
        <f>'11.Spieltag'!AK31</f>
        <v>24</v>
      </c>
      <c r="AJ31" s="24">
        <f t="shared" ref="AJ31" si="20">AG31+AH31</f>
        <v>44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9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8" priority="116" rank="3"/>
  </conditionalFormatting>
  <conditionalFormatting sqref="C4:AB6">
    <cfRule type="cellIs" dxfId="87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P39"/>
  <sheetViews>
    <sheetView workbookViewId="0">
      <selection activeCell="S23" sqref="S2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35</v>
      </c>
      <c r="B4" s="16"/>
      <c r="C4" s="70" t="s">
        <v>11</v>
      </c>
      <c r="D4" s="71"/>
      <c r="E4" s="71"/>
      <c r="F4" s="70" t="s">
        <v>18</v>
      </c>
      <c r="G4" s="71"/>
      <c r="H4" s="71"/>
      <c r="I4" s="70" t="s">
        <v>73</v>
      </c>
      <c r="J4" s="71"/>
      <c r="K4" s="71"/>
      <c r="L4" s="70" t="s">
        <v>74</v>
      </c>
      <c r="M4" s="71"/>
      <c r="N4" s="71"/>
      <c r="O4" s="70" t="s">
        <v>71</v>
      </c>
      <c r="P4" s="71"/>
      <c r="Q4" s="71"/>
      <c r="R4" s="70" t="s">
        <v>12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21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72</v>
      </c>
      <c r="D6" s="71"/>
      <c r="E6" s="71"/>
      <c r="F6" s="70" t="s">
        <v>68</v>
      </c>
      <c r="G6" s="71"/>
      <c r="H6" s="71"/>
      <c r="I6" s="70" t="s">
        <v>56</v>
      </c>
      <c r="J6" s="71"/>
      <c r="K6" s="71"/>
      <c r="L6" s="70" t="s">
        <v>59</v>
      </c>
      <c r="M6" s="71"/>
      <c r="N6" s="71"/>
      <c r="O6" s="70" t="s">
        <v>15</v>
      </c>
      <c r="P6" s="71"/>
      <c r="Q6" s="71"/>
      <c r="R6" s="70" t="s">
        <v>13</v>
      </c>
      <c r="S6" s="71"/>
      <c r="T6" s="71"/>
      <c r="U6" s="70" t="s">
        <v>58</v>
      </c>
      <c r="V6" s="71"/>
      <c r="W6" s="71"/>
      <c r="X6" s="70" t="s">
        <v>14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76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76</v>
      </c>
      <c r="J7" s="79" t="s">
        <v>76</v>
      </c>
      <c r="K7" s="80" t="s">
        <v>1</v>
      </c>
      <c r="L7" s="79" t="s">
        <v>19</v>
      </c>
      <c r="M7" s="79" t="s">
        <v>2</v>
      </c>
      <c r="N7" s="80" t="s">
        <v>1</v>
      </c>
      <c r="O7" s="79" t="s">
        <v>76</v>
      </c>
      <c r="P7" s="79" t="s">
        <v>19</v>
      </c>
      <c r="Q7" s="80" t="s">
        <v>1</v>
      </c>
      <c r="R7" s="79" t="s">
        <v>76</v>
      </c>
      <c r="S7" s="79" t="s">
        <v>19</v>
      </c>
      <c r="T7" s="80" t="s">
        <v>1</v>
      </c>
      <c r="U7" s="79" t="s">
        <v>79</v>
      </c>
      <c r="V7" s="79" t="s">
        <v>19</v>
      </c>
      <c r="W7" s="80" t="s">
        <v>1</v>
      </c>
      <c r="X7" s="79" t="s">
        <v>19</v>
      </c>
      <c r="Y7" s="79" t="s">
        <v>2</v>
      </c>
      <c r="Z7" s="80" t="s">
        <v>1</v>
      </c>
      <c r="AA7" s="79" t="s">
        <v>19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'12.Spieltag'!B8</f>
        <v>Archie04</v>
      </c>
      <c r="C8" s="17" t="s">
        <v>79</v>
      </c>
      <c r="D8" s="18" t="s">
        <v>77</v>
      </c>
      <c r="E8" s="88">
        <f>IF(OR(EXACT($C$7,C8)*(EXACT($D$7,D8)))=TRUE,$AO$9,IF(($D$7-$C$7=D8-C8),$AO$8,IF(OR(EXACT($C$7&gt;$D$7,C8&gt;D8)*EXACT($C$7=$D$7,C8=D8)*EXACT($C$7&lt;$D$7,C8&lt;D8)),$AO$7,0)))*2*2</f>
        <v>8</v>
      </c>
      <c r="F8" s="17" t="s">
        <v>2</v>
      </c>
      <c r="G8" s="18" t="s">
        <v>76</v>
      </c>
      <c r="H8" s="19">
        <f t="shared" ref="H8:H31" si="1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>
        <f t="shared" ref="K8:K31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20</v>
      </c>
      <c r="N8" s="68" t="str">
        <f t="shared" ref="N8:N31" si="3">IF(OR(EXACT($L$7,L8)*(EXACT($M$7,M8)))=TRUE,$AO$9,IF(($M$7-$L$7=M8-L8),$AO$8,IF(OR(EXACT($L$7&gt;$M$7,L8&gt;M8)*EXACT($L$7=$M$7,L8=M8)*EXACT($L$7&lt;$M$7,L8&lt;M8)),$AO$7,0)))</f>
        <v>2</v>
      </c>
      <c r="O8" s="17" t="s">
        <v>19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79</v>
      </c>
      <c r="S8" s="18" t="s">
        <v>77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19</v>
      </c>
      <c r="V8" s="18" t="s">
        <v>19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18</v>
      </c>
      <c r="AH8" s="22">
        <f>'12.Spieltag'!AJ8</f>
        <v>157</v>
      </c>
      <c r="AI8" s="29">
        <f>'12.Spieltag'!AK8</f>
        <v>21</v>
      </c>
      <c r="AJ8" s="24">
        <f t="shared" ref="AJ8" si="10">AG8+AH8</f>
        <v>175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7</v>
      </c>
      <c r="B9" s="21" t="str">
        <f>'12.Spieltag'!B9</f>
        <v>cilli37</v>
      </c>
      <c r="C9" s="17" t="s">
        <v>19</v>
      </c>
      <c r="D9" s="18" t="s">
        <v>76</v>
      </c>
      <c r="E9" s="88">
        <f t="shared" ref="E9:E31" si="12">IF(OR(EXACT($C$7,C9)*(EXACT($D$7,D9)))=TRUE,$AO$9,IF(($D$7-$C$7=D9-C9),$AO$8,IF(OR(EXACT($C$7&gt;$D$7,C9&gt;D9)*EXACT($C$7=$D$7,C9=D9)*EXACT($C$7&lt;$D$7,C9&lt;D9)),$AO$7,0)))*2*2</f>
        <v>20</v>
      </c>
      <c r="F9" s="17" t="s">
        <v>19</v>
      </c>
      <c r="G9" s="18" t="s">
        <v>77</v>
      </c>
      <c r="H9" s="19">
        <f t="shared" si="1"/>
        <v>0</v>
      </c>
      <c r="I9" s="17" t="s">
        <v>76</v>
      </c>
      <c r="J9" s="18" t="s">
        <v>19</v>
      </c>
      <c r="K9" s="19">
        <f t="shared" si="2"/>
        <v>0</v>
      </c>
      <c r="L9" s="17" t="s">
        <v>76</v>
      </c>
      <c r="M9" s="18" t="s">
        <v>79</v>
      </c>
      <c r="N9" s="68" t="str">
        <f t="shared" si="3"/>
        <v>2</v>
      </c>
      <c r="O9" s="17" t="s">
        <v>19</v>
      </c>
      <c r="P9" s="18" t="s">
        <v>19</v>
      </c>
      <c r="Q9" s="19">
        <f t="shared" si="4"/>
        <v>0</v>
      </c>
      <c r="R9" s="17" t="s">
        <v>79</v>
      </c>
      <c r="S9" s="18" t="s">
        <v>76</v>
      </c>
      <c r="T9" s="19">
        <f t="shared" si="5"/>
        <v>0</v>
      </c>
      <c r="U9" s="17" t="s">
        <v>2</v>
      </c>
      <c r="V9" s="18" t="s">
        <v>19</v>
      </c>
      <c r="W9" s="19" t="str">
        <f t="shared" si="6"/>
        <v>2</v>
      </c>
      <c r="X9" s="17" t="s">
        <v>2</v>
      </c>
      <c r="Y9" s="18" t="s">
        <v>76</v>
      </c>
      <c r="Z9" s="19">
        <f t="shared" si="7"/>
        <v>0</v>
      </c>
      <c r="AA9" s="17" t="s">
        <v>76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24</v>
      </c>
      <c r="AH9" s="22">
        <f>'12.Spieltag'!AJ9</f>
        <v>194</v>
      </c>
      <c r="AI9" s="29">
        <f>'12.Spieltag'!AK9</f>
        <v>8</v>
      </c>
      <c r="AJ9" s="24">
        <f t="shared" ref="AJ9:AJ29" si="14">AG9+AH9</f>
        <v>218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17</v>
      </c>
      <c r="B10" s="21" t="str">
        <f>'12.Spieltag'!B10</f>
        <v>fabian04</v>
      </c>
      <c r="C10" s="17" t="s">
        <v>2</v>
      </c>
      <c r="D10" s="18" t="s">
        <v>76</v>
      </c>
      <c r="E10" s="88">
        <f t="shared" si="12"/>
        <v>8</v>
      </c>
      <c r="F10" s="17" t="s">
        <v>2</v>
      </c>
      <c r="G10" s="18" t="s">
        <v>76</v>
      </c>
      <c r="H10" s="19">
        <f t="shared" si="1"/>
        <v>0</v>
      </c>
      <c r="I10" s="17" t="s">
        <v>19</v>
      </c>
      <c r="J10" s="18" t="s">
        <v>77</v>
      </c>
      <c r="K10" s="19">
        <f t="shared" si="2"/>
        <v>0</v>
      </c>
      <c r="L10" s="17" t="s">
        <v>77</v>
      </c>
      <c r="M10" s="18" t="s">
        <v>99</v>
      </c>
      <c r="N10" s="68" t="str">
        <f t="shared" si="3"/>
        <v>2</v>
      </c>
      <c r="O10" s="17" t="s">
        <v>76</v>
      </c>
      <c r="P10" s="18" t="s">
        <v>19</v>
      </c>
      <c r="Q10" s="19" t="str">
        <f t="shared" si="4"/>
        <v>5</v>
      </c>
      <c r="R10" s="17" t="s">
        <v>2</v>
      </c>
      <c r="S10" s="18" t="s">
        <v>19</v>
      </c>
      <c r="T10" s="19">
        <f t="shared" si="5"/>
        <v>0</v>
      </c>
      <c r="U10" s="17" t="s">
        <v>76</v>
      </c>
      <c r="V10" s="18" t="s">
        <v>19</v>
      </c>
      <c r="W10" s="19">
        <f t="shared" si="6"/>
        <v>0</v>
      </c>
      <c r="X10" s="17" t="s">
        <v>19</v>
      </c>
      <c r="Y10" s="18" t="s">
        <v>77</v>
      </c>
      <c r="Z10" s="19">
        <f t="shared" si="7"/>
        <v>0</v>
      </c>
      <c r="AA10" s="17" t="s">
        <v>2</v>
      </c>
      <c r="AB10" s="18" t="s">
        <v>19</v>
      </c>
      <c r="AC10" s="19" t="str">
        <f t="shared" si="8"/>
        <v>3</v>
      </c>
      <c r="AD10" s="20"/>
      <c r="AE10" s="18"/>
      <c r="AF10" s="19"/>
      <c r="AG10" s="21">
        <f t="shared" si="13"/>
        <v>18</v>
      </c>
      <c r="AH10" s="22">
        <f>'12.Spieltag'!AJ10</f>
        <v>171</v>
      </c>
      <c r="AI10" s="29">
        <f>'12.Spieltag'!AK10</f>
        <v>18</v>
      </c>
      <c r="AJ10" s="24">
        <f t="shared" si="14"/>
        <v>189</v>
      </c>
      <c r="AK10" s="25">
        <f t="shared" si="15"/>
        <v>17</v>
      </c>
      <c r="AL10" s="1"/>
    </row>
    <row r="11" spans="1:42" ht="24.9" customHeight="1" thickBot="1" x14ac:dyDescent="0.3">
      <c r="A11" s="29">
        <f t="shared" si="11"/>
        <v>9</v>
      </c>
      <c r="B11" s="21" t="str">
        <f>'12.Spieltag'!B11</f>
        <v>FlorianS04</v>
      </c>
      <c r="C11" s="17" t="s">
        <v>2</v>
      </c>
      <c r="D11" s="18" t="s">
        <v>77</v>
      </c>
      <c r="E11" s="88">
        <f t="shared" si="12"/>
        <v>8</v>
      </c>
      <c r="F11" s="17" t="s">
        <v>76</v>
      </c>
      <c r="G11" s="18" t="s">
        <v>19</v>
      </c>
      <c r="H11" s="19">
        <f t="shared" si="1"/>
        <v>0</v>
      </c>
      <c r="I11" s="17" t="s">
        <v>19</v>
      </c>
      <c r="J11" s="18" t="s">
        <v>76</v>
      </c>
      <c r="K11" s="19">
        <f t="shared" si="2"/>
        <v>0</v>
      </c>
      <c r="L11" s="17" t="s">
        <v>76</v>
      </c>
      <c r="M11" s="18" t="s">
        <v>19</v>
      </c>
      <c r="N11" s="68" t="str">
        <f t="shared" si="3"/>
        <v>3</v>
      </c>
      <c r="O11" s="17" t="s">
        <v>76</v>
      </c>
      <c r="P11" s="18" t="s">
        <v>76</v>
      </c>
      <c r="Q11" s="19">
        <f t="shared" si="4"/>
        <v>0</v>
      </c>
      <c r="R11" s="17" t="s">
        <v>79</v>
      </c>
      <c r="S11" s="18" t="s">
        <v>19</v>
      </c>
      <c r="T11" s="19">
        <f t="shared" si="5"/>
        <v>0</v>
      </c>
      <c r="U11" s="17" t="s">
        <v>76</v>
      </c>
      <c r="V11" s="18" t="s">
        <v>19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19</v>
      </c>
      <c r="AB11" s="18" t="s">
        <v>76</v>
      </c>
      <c r="AC11" s="19" t="str">
        <f t="shared" si="8"/>
        <v>5</v>
      </c>
      <c r="AD11" s="20"/>
      <c r="AE11" s="18"/>
      <c r="AF11" s="19"/>
      <c r="AG11" s="21">
        <f t="shared" si="13"/>
        <v>16</v>
      </c>
      <c r="AH11" s="22">
        <f>'12.Spieltag'!AJ11</f>
        <v>186</v>
      </c>
      <c r="AI11" s="29">
        <f>'12.Spieltag'!AK11</f>
        <v>9</v>
      </c>
      <c r="AJ11" s="24">
        <f t="shared" si="14"/>
        <v>202</v>
      </c>
      <c r="AK11" s="25">
        <f t="shared" si="15"/>
        <v>9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8</v>
      </c>
      <c r="B12" s="21" t="str">
        <f>'12.Spieltag'!B12</f>
        <v>Franzi04</v>
      </c>
      <c r="C12" s="17" t="s">
        <v>19</v>
      </c>
      <c r="D12" s="18" t="s">
        <v>77</v>
      </c>
      <c r="E12" s="88">
        <f t="shared" si="12"/>
        <v>8</v>
      </c>
      <c r="F12" s="17" t="s">
        <v>19</v>
      </c>
      <c r="G12" s="18" t="s">
        <v>77</v>
      </c>
      <c r="H12" s="19">
        <f t="shared" si="1"/>
        <v>0</v>
      </c>
      <c r="I12" s="17" t="s">
        <v>76</v>
      </c>
      <c r="J12" s="18" t="s">
        <v>19</v>
      </c>
      <c r="K12" s="19">
        <f t="shared" si="2"/>
        <v>0</v>
      </c>
      <c r="L12" s="17" t="s">
        <v>77</v>
      </c>
      <c r="M12" s="18" t="s">
        <v>2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5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19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77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15</v>
      </c>
      <c r="AH12" s="22">
        <f>'12.Spieltag'!AJ12</f>
        <v>197</v>
      </c>
      <c r="AI12" s="29">
        <f>'12.Spieltag'!AK12</f>
        <v>7</v>
      </c>
      <c r="AJ12" s="24">
        <f t="shared" si="14"/>
        <v>212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16</v>
      </c>
      <c r="B13" s="21" t="str">
        <f>'12.Spieltag'!B13</f>
        <v>Gudrun</v>
      </c>
      <c r="C13" s="17" t="s">
        <v>2</v>
      </c>
      <c r="D13" s="18" t="s">
        <v>76</v>
      </c>
      <c r="E13" s="88">
        <f t="shared" si="12"/>
        <v>8</v>
      </c>
      <c r="F13" s="17" t="s">
        <v>19</v>
      </c>
      <c r="G13" s="18" t="s">
        <v>76</v>
      </c>
      <c r="H13" s="19">
        <f t="shared" si="1"/>
        <v>0</v>
      </c>
      <c r="I13" s="17" t="s">
        <v>76</v>
      </c>
      <c r="J13" s="18" t="s">
        <v>19</v>
      </c>
      <c r="K13" s="19">
        <f t="shared" si="2"/>
        <v>0</v>
      </c>
      <c r="L13" s="17" t="s">
        <v>77</v>
      </c>
      <c r="M13" s="18" t="s">
        <v>2</v>
      </c>
      <c r="N13" s="68" t="str">
        <f t="shared" si="3"/>
        <v>2</v>
      </c>
      <c r="O13" s="17" t="s">
        <v>77</v>
      </c>
      <c r="P13" s="18" t="s">
        <v>19</v>
      </c>
      <c r="Q13" s="19">
        <v>3</v>
      </c>
      <c r="R13" s="17" t="s">
        <v>2</v>
      </c>
      <c r="S13" s="18" t="s">
        <v>76</v>
      </c>
      <c r="T13" s="19">
        <f t="shared" si="5"/>
        <v>0</v>
      </c>
      <c r="U13" s="17" t="s">
        <v>19</v>
      </c>
      <c r="V13" s="18" t="s">
        <v>19</v>
      </c>
      <c r="W13" s="19">
        <f t="shared" si="6"/>
        <v>0</v>
      </c>
      <c r="X13" s="17" t="s">
        <v>19</v>
      </c>
      <c r="Y13" s="18" t="s">
        <v>76</v>
      </c>
      <c r="Z13" s="19">
        <f t="shared" si="7"/>
        <v>0</v>
      </c>
      <c r="AA13" s="17" t="s">
        <v>77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13</v>
      </c>
      <c r="AH13" s="22">
        <f>'12.Spieltag'!AJ13</f>
        <v>180</v>
      </c>
      <c r="AI13" s="29">
        <f>'12.Spieltag'!AK13</f>
        <v>13</v>
      </c>
      <c r="AJ13" s="24">
        <f t="shared" si="14"/>
        <v>193</v>
      </c>
      <c r="AK13" s="25">
        <f t="shared" si="15"/>
        <v>16</v>
      </c>
      <c r="AL13" s="1"/>
    </row>
    <row r="14" spans="1:42" ht="24.9" customHeight="1" thickBot="1" x14ac:dyDescent="0.3">
      <c r="A14" s="29">
        <f t="shared" si="11"/>
        <v>11</v>
      </c>
      <c r="B14" s="21" t="str">
        <f>'12.Spieltag'!B14</f>
        <v>Hans 04</v>
      </c>
      <c r="C14" s="17" t="s">
        <v>19</v>
      </c>
      <c r="D14" s="18" t="s">
        <v>76</v>
      </c>
      <c r="E14" s="88">
        <f t="shared" si="12"/>
        <v>20</v>
      </c>
      <c r="F14" s="17" t="s">
        <v>2</v>
      </c>
      <c r="G14" s="18" t="s">
        <v>76</v>
      </c>
      <c r="H14" s="19">
        <f t="shared" si="1"/>
        <v>0</v>
      </c>
      <c r="I14" s="17" t="s">
        <v>76</v>
      </c>
      <c r="J14" s="18" t="s">
        <v>19</v>
      </c>
      <c r="K14" s="19">
        <f t="shared" si="2"/>
        <v>0</v>
      </c>
      <c r="L14" s="17" t="s">
        <v>76</v>
      </c>
      <c r="M14" s="18" t="s">
        <v>2</v>
      </c>
      <c r="N14" s="68" t="str">
        <f t="shared" si="3"/>
        <v>2</v>
      </c>
      <c r="O14" s="17" t="s">
        <v>19</v>
      </c>
      <c r="P14" s="18" t="s">
        <v>2</v>
      </c>
      <c r="Q14" s="19" t="str">
        <f t="shared" si="4"/>
        <v>3</v>
      </c>
      <c r="R14" s="17" t="s">
        <v>2</v>
      </c>
      <c r="S14" s="18" t="s">
        <v>76</v>
      </c>
      <c r="T14" s="19">
        <f t="shared" si="5"/>
        <v>0</v>
      </c>
      <c r="U14" s="17" t="s">
        <v>19</v>
      </c>
      <c r="V14" s="18" t="s">
        <v>19</v>
      </c>
      <c r="W14" s="19">
        <f t="shared" si="6"/>
        <v>0</v>
      </c>
      <c r="X14" s="17" t="s">
        <v>2</v>
      </c>
      <c r="Y14" s="18" t="s">
        <v>19</v>
      </c>
      <c r="Z14" s="19">
        <f t="shared" si="7"/>
        <v>0</v>
      </c>
      <c r="AA14" s="17" t="s">
        <v>19</v>
      </c>
      <c r="AB14" s="18" t="s">
        <v>2</v>
      </c>
      <c r="AC14" s="19">
        <f t="shared" si="8"/>
        <v>0</v>
      </c>
      <c r="AD14" s="20"/>
      <c r="AE14" s="18"/>
      <c r="AF14" s="19"/>
      <c r="AG14" s="21">
        <f t="shared" si="13"/>
        <v>25</v>
      </c>
      <c r="AH14" s="22">
        <f>'12.Spieltag'!AJ14</f>
        <v>176</v>
      </c>
      <c r="AI14" s="29">
        <f>'12.Spieltag'!AK14</f>
        <v>15</v>
      </c>
      <c r="AJ14" s="24">
        <f t="shared" si="14"/>
        <v>201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'12.Spieltag'!B15</f>
        <v>Lola04</v>
      </c>
      <c r="C15" s="17" t="s">
        <v>76</v>
      </c>
      <c r="D15" s="18" t="s">
        <v>77</v>
      </c>
      <c r="E15" s="88">
        <f t="shared" si="12"/>
        <v>12</v>
      </c>
      <c r="F15" s="17" t="s">
        <v>2</v>
      </c>
      <c r="G15" s="18" t="s">
        <v>76</v>
      </c>
      <c r="H15" s="19">
        <f t="shared" si="1"/>
        <v>0</v>
      </c>
      <c r="I15" s="17" t="s">
        <v>76</v>
      </c>
      <c r="J15" s="18" t="s">
        <v>76</v>
      </c>
      <c r="K15" s="19" t="str">
        <f t="shared" si="2"/>
        <v>5</v>
      </c>
      <c r="L15" s="17" t="s">
        <v>76</v>
      </c>
      <c r="M15" s="18" t="s">
        <v>2</v>
      </c>
      <c r="N15" s="68" t="str">
        <f t="shared" si="3"/>
        <v>2</v>
      </c>
      <c r="O15" s="17" t="s">
        <v>76</v>
      </c>
      <c r="P15" s="18" t="s">
        <v>19</v>
      </c>
      <c r="Q15" s="19" t="str">
        <f t="shared" si="4"/>
        <v>5</v>
      </c>
      <c r="R15" s="17" t="s">
        <v>19</v>
      </c>
      <c r="S15" s="18" t="s">
        <v>76</v>
      </c>
      <c r="T15" s="19">
        <f t="shared" si="5"/>
        <v>0</v>
      </c>
      <c r="U15" s="17" t="s">
        <v>19</v>
      </c>
      <c r="V15" s="18" t="s">
        <v>76</v>
      </c>
      <c r="W15" s="19" t="str">
        <f t="shared" si="6"/>
        <v>2</v>
      </c>
      <c r="X15" s="17" t="s">
        <v>2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5</v>
      </c>
      <c r="AD15" s="20"/>
      <c r="AE15" s="18"/>
      <c r="AF15" s="19"/>
      <c r="AG15" s="21">
        <f t="shared" si="13"/>
        <v>31</v>
      </c>
      <c r="AH15" s="22">
        <f>'12.Spieltag'!AJ15</f>
        <v>218</v>
      </c>
      <c r="AI15" s="29">
        <f>'12.Spieltag'!AK15</f>
        <v>2</v>
      </c>
      <c r="AJ15" s="24">
        <f t="shared" si="14"/>
        <v>249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12</v>
      </c>
      <c r="B16" s="21" t="str">
        <f>'12.Spieltag'!B16</f>
        <v>Master1</v>
      </c>
      <c r="C16" s="17" t="s">
        <v>2</v>
      </c>
      <c r="D16" s="18" t="s">
        <v>76</v>
      </c>
      <c r="E16" s="88">
        <f t="shared" si="12"/>
        <v>8</v>
      </c>
      <c r="F16" s="17" t="s">
        <v>19</v>
      </c>
      <c r="G16" s="18" t="s">
        <v>76</v>
      </c>
      <c r="H16" s="19">
        <f t="shared" si="1"/>
        <v>0</v>
      </c>
      <c r="I16" s="17" t="s">
        <v>76</v>
      </c>
      <c r="J16" s="18" t="s">
        <v>19</v>
      </c>
      <c r="K16" s="19">
        <f t="shared" si="2"/>
        <v>0</v>
      </c>
      <c r="L16" s="17" t="s">
        <v>76</v>
      </c>
      <c r="M16" s="18" t="s">
        <v>2</v>
      </c>
      <c r="N16" s="68" t="str">
        <f t="shared" si="3"/>
        <v>2</v>
      </c>
      <c r="O16" s="17" t="s">
        <v>19</v>
      </c>
      <c r="P16" s="18" t="s">
        <v>76</v>
      </c>
      <c r="Q16" s="19">
        <f t="shared" si="4"/>
        <v>0</v>
      </c>
      <c r="R16" s="17" t="s">
        <v>79</v>
      </c>
      <c r="S16" s="18" t="s">
        <v>76</v>
      </c>
      <c r="T16" s="19">
        <f t="shared" si="5"/>
        <v>0</v>
      </c>
      <c r="U16" s="17" t="s">
        <v>76</v>
      </c>
      <c r="V16" s="18" t="s">
        <v>19</v>
      </c>
      <c r="W16" s="19">
        <f t="shared" si="6"/>
        <v>0</v>
      </c>
      <c r="X16" s="17" t="s">
        <v>19</v>
      </c>
      <c r="Y16" s="18" t="s">
        <v>77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5</v>
      </c>
      <c r="AD16" s="20"/>
      <c r="AE16" s="18"/>
      <c r="AF16" s="19"/>
      <c r="AG16" s="21">
        <f t="shared" si="13"/>
        <v>15</v>
      </c>
      <c r="AH16" s="22">
        <f>'12.Spieltag'!AJ16</f>
        <v>184</v>
      </c>
      <c r="AI16" s="29">
        <f>'12.Spieltag'!AK16</f>
        <v>10</v>
      </c>
      <c r="AJ16" s="24">
        <f t="shared" si="14"/>
        <v>199</v>
      </c>
      <c r="AK16" s="25">
        <f t="shared" si="15"/>
        <v>12</v>
      </c>
      <c r="AL16" s="1"/>
    </row>
    <row r="17" spans="1:38" ht="24.9" customHeight="1" thickBot="1" x14ac:dyDescent="0.3">
      <c r="A17" s="29">
        <f t="shared" si="11"/>
        <v>19</v>
      </c>
      <c r="B17" s="21" t="str">
        <f>'12.Spieltag'!B17</f>
        <v>Mike04</v>
      </c>
      <c r="C17" s="17" t="s">
        <v>2</v>
      </c>
      <c r="D17" s="18" t="s">
        <v>76</v>
      </c>
      <c r="E17" s="88">
        <f t="shared" si="12"/>
        <v>8</v>
      </c>
      <c r="F17" s="17" t="s">
        <v>19</v>
      </c>
      <c r="G17" s="18" t="s">
        <v>77</v>
      </c>
      <c r="H17" s="19">
        <f t="shared" si="1"/>
        <v>0</v>
      </c>
      <c r="I17" s="17" t="s">
        <v>76</v>
      </c>
      <c r="J17" s="18" t="s">
        <v>76</v>
      </c>
      <c r="K17" s="19" t="str">
        <f t="shared" si="2"/>
        <v>5</v>
      </c>
      <c r="L17" s="17" t="s">
        <v>77</v>
      </c>
      <c r="M17" s="18" t="s">
        <v>2</v>
      </c>
      <c r="N17" s="68" t="str">
        <f t="shared" si="3"/>
        <v>2</v>
      </c>
      <c r="O17" s="17" t="s">
        <v>77</v>
      </c>
      <c r="P17" s="18" t="s">
        <v>19</v>
      </c>
      <c r="Q17" s="19" t="str">
        <f t="shared" si="4"/>
        <v>2</v>
      </c>
      <c r="R17" s="17" t="s">
        <v>19</v>
      </c>
      <c r="S17" s="18" t="s">
        <v>77</v>
      </c>
      <c r="T17" s="19">
        <f t="shared" si="5"/>
        <v>0</v>
      </c>
      <c r="U17" s="17" t="s">
        <v>19</v>
      </c>
      <c r="V17" s="18" t="s">
        <v>77</v>
      </c>
      <c r="W17" s="19" t="str">
        <f t="shared" si="6"/>
        <v>3</v>
      </c>
      <c r="X17" s="17" t="s">
        <v>19</v>
      </c>
      <c r="Y17" s="18" t="s">
        <v>76</v>
      </c>
      <c r="Z17" s="19">
        <f t="shared" si="7"/>
        <v>0</v>
      </c>
      <c r="AA17" s="17" t="s">
        <v>77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20</v>
      </c>
      <c r="AH17" s="22">
        <f>'12.Spieltag'!AJ17</f>
        <v>168</v>
      </c>
      <c r="AI17" s="29">
        <f>'12.Spieltag'!AK17</f>
        <v>19</v>
      </c>
      <c r="AJ17" s="24">
        <f t="shared" si="14"/>
        <v>188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'12.Spieltag'!B18</f>
        <v>norman 04</v>
      </c>
      <c r="C18" s="17" t="s">
        <v>19</v>
      </c>
      <c r="D18" s="18" t="s">
        <v>76</v>
      </c>
      <c r="E18" s="88">
        <f t="shared" si="12"/>
        <v>20</v>
      </c>
      <c r="F18" s="17" t="s">
        <v>19</v>
      </c>
      <c r="G18" s="18" t="s">
        <v>77</v>
      </c>
      <c r="H18" s="19">
        <f t="shared" si="1"/>
        <v>0</v>
      </c>
      <c r="I18" s="17" t="s">
        <v>76</v>
      </c>
      <c r="J18" s="18" t="s">
        <v>76</v>
      </c>
      <c r="K18" s="19" t="str">
        <f t="shared" si="2"/>
        <v>5</v>
      </c>
      <c r="L18" s="17" t="s">
        <v>76</v>
      </c>
      <c r="M18" s="18" t="s">
        <v>2</v>
      </c>
      <c r="N18" s="68" t="str">
        <f t="shared" si="3"/>
        <v>2</v>
      </c>
      <c r="O18" s="17" t="s">
        <v>76</v>
      </c>
      <c r="P18" s="18" t="s">
        <v>2</v>
      </c>
      <c r="Q18" s="19" t="str">
        <f t="shared" si="4"/>
        <v>2</v>
      </c>
      <c r="R18" s="17" t="s">
        <v>2</v>
      </c>
      <c r="S18" s="18" t="s">
        <v>76</v>
      </c>
      <c r="T18" s="19">
        <f t="shared" si="5"/>
        <v>0</v>
      </c>
      <c r="U18" s="17" t="s">
        <v>76</v>
      </c>
      <c r="V18" s="18" t="s">
        <v>77</v>
      </c>
      <c r="W18" s="19" t="str">
        <f t="shared" si="6"/>
        <v>2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31</v>
      </c>
      <c r="AH18" s="22">
        <f>'12.Spieltag'!AJ18</f>
        <v>203</v>
      </c>
      <c r="AI18" s="29">
        <f>'12.Spieltag'!AK18</f>
        <v>4</v>
      </c>
      <c r="AJ18" s="24">
        <f t="shared" si="14"/>
        <v>234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1</v>
      </c>
      <c r="B19" s="21" t="str">
        <f>'12.Spieltag'!B19</f>
        <v>Rainer04</v>
      </c>
      <c r="C19" s="17" t="s">
        <v>19</v>
      </c>
      <c r="D19" s="18" t="s">
        <v>76</v>
      </c>
      <c r="E19" s="88">
        <f t="shared" si="12"/>
        <v>20</v>
      </c>
      <c r="F19" s="17" t="s">
        <v>19</v>
      </c>
      <c r="G19" s="18" t="s">
        <v>77</v>
      </c>
      <c r="H19" s="19">
        <f t="shared" si="1"/>
        <v>0</v>
      </c>
      <c r="I19" s="17" t="s">
        <v>19</v>
      </c>
      <c r="J19" s="18" t="s">
        <v>76</v>
      </c>
      <c r="K19" s="19">
        <f t="shared" si="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76</v>
      </c>
      <c r="P19" s="18" t="s">
        <v>19</v>
      </c>
      <c r="Q19" s="19" t="str">
        <f t="shared" si="4"/>
        <v>5</v>
      </c>
      <c r="R19" s="17" t="s">
        <v>2</v>
      </c>
      <c r="S19" s="18" t="s">
        <v>76</v>
      </c>
      <c r="T19" s="19">
        <f t="shared" si="5"/>
        <v>0</v>
      </c>
      <c r="U19" s="17" t="s">
        <v>19</v>
      </c>
      <c r="V19" s="18" t="s">
        <v>76</v>
      </c>
      <c r="W19" s="19" t="str">
        <f t="shared" si="6"/>
        <v>2</v>
      </c>
      <c r="X19" s="17" t="s">
        <v>76</v>
      </c>
      <c r="Y19" s="18" t="s">
        <v>19</v>
      </c>
      <c r="Z19" s="19" t="str">
        <f t="shared" si="7"/>
        <v>3</v>
      </c>
      <c r="AA19" s="17" t="s">
        <v>76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32</v>
      </c>
      <c r="AH19" s="22">
        <f>'12.Spieltag'!AJ19</f>
        <v>227</v>
      </c>
      <c r="AI19" s="29">
        <f>'12.Spieltag'!AK19</f>
        <v>1</v>
      </c>
      <c r="AJ19" s="24">
        <f t="shared" si="14"/>
        <v>259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20</v>
      </c>
      <c r="B20" s="21" t="str">
        <f>'12.Spieltag'!B20</f>
        <v>Reinhold</v>
      </c>
      <c r="C20" s="17" t="s">
        <v>79</v>
      </c>
      <c r="D20" s="18" t="s">
        <v>76</v>
      </c>
      <c r="E20" s="88">
        <f t="shared" si="12"/>
        <v>8</v>
      </c>
      <c r="F20" s="17" t="s">
        <v>19</v>
      </c>
      <c r="G20" s="18" t="s">
        <v>76</v>
      </c>
      <c r="H20" s="19">
        <f t="shared" si="1"/>
        <v>0</v>
      </c>
      <c r="I20" s="17" t="s">
        <v>19</v>
      </c>
      <c r="J20" s="18" t="s">
        <v>76</v>
      </c>
      <c r="K20" s="19">
        <f t="shared" si="2"/>
        <v>0</v>
      </c>
      <c r="L20" s="17" t="s">
        <v>77</v>
      </c>
      <c r="M20" s="18" t="s">
        <v>19</v>
      </c>
      <c r="N20" s="68" t="str">
        <f t="shared" si="3"/>
        <v>2</v>
      </c>
      <c r="O20" s="17" t="s">
        <v>19</v>
      </c>
      <c r="P20" s="18" t="s">
        <v>76</v>
      </c>
      <c r="Q20" s="19">
        <f t="shared" si="4"/>
        <v>0</v>
      </c>
      <c r="R20" s="17" t="s">
        <v>2</v>
      </c>
      <c r="S20" s="18" t="s">
        <v>2</v>
      </c>
      <c r="T20" s="19">
        <f t="shared" si="5"/>
        <v>0</v>
      </c>
      <c r="U20" s="17" t="s">
        <v>19</v>
      </c>
      <c r="V20" s="18" t="s">
        <v>76</v>
      </c>
      <c r="W20" s="19" t="str">
        <f t="shared" si="6"/>
        <v>2</v>
      </c>
      <c r="X20" s="17" t="s">
        <v>2</v>
      </c>
      <c r="Y20" s="18" t="s">
        <v>19</v>
      </c>
      <c r="Z20" s="19">
        <f t="shared" si="7"/>
        <v>0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12</v>
      </c>
      <c r="AH20" s="22">
        <f>'12.Spieltag'!AJ20</f>
        <v>173</v>
      </c>
      <c r="AI20" s="29">
        <f>'12.Spieltag'!AK20</f>
        <v>17</v>
      </c>
      <c r="AJ20" s="24">
        <f t="shared" si="14"/>
        <v>185</v>
      </c>
      <c r="AK20" s="25">
        <f t="shared" si="15"/>
        <v>20</v>
      </c>
      <c r="AL20" s="1"/>
    </row>
    <row r="21" spans="1:38" ht="24.9" customHeight="1" thickBot="1" x14ac:dyDescent="0.3">
      <c r="A21" s="29">
        <f t="shared" si="11"/>
        <v>21</v>
      </c>
      <c r="B21" s="21" t="str">
        <f>'12.Spieltag'!B21</f>
        <v>Ricardo04</v>
      </c>
      <c r="C21" s="17" t="s">
        <v>2</v>
      </c>
      <c r="D21" s="18" t="s">
        <v>77</v>
      </c>
      <c r="E21" s="88">
        <f t="shared" si="12"/>
        <v>8</v>
      </c>
      <c r="F21" s="17" t="s">
        <v>19</v>
      </c>
      <c r="G21" s="18" t="s">
        <v>76</v>
      </c>
      <c r="H21" s="19">
        <f t="shared" si="1"/>
        <v>0</v>
      </c>
      <c r="I21" s="17" t="s">
        <v>76</v>
      </c>
      <c r="J21" s="18" t="s">
        <v>19</v>
      </c>
      <c r="K21" s="19">
        <f t="shared" si="2"/>
        <v>0</v>
      </c>
      <c r="L21" s="17" t="s">
        <v>77</v>
      </c>
      <c r="M21" s="18" t="s">
        <v>79</v>
      </c>
      <c r="N21" s="68" t="str">
        <f t="shared" si="3"/>
        <v>2</v>
      </c>
      <c r="O21" s="17" t="s">
        <v>19</v>
      </c>
      <c r="P21" s="18" t="s">
        <v>76</v>
      </c>
      <c r="Q21" s="19">
        <f t="shared" si="4"/>
        <v>0</v>
      </c>
      <c r="R21" s="17" t="s">
        <v>2</v>
      </c>
      <c r="S21" s="18" t="s">
        <v>77</v>
      </c>
      <c r="T21" s="19">
        <f t="shared" si="5"/>
        <v>0</v>
      </c>
      <c r="U21" s="17" t="s">
        <v>76</v>
      </c>
      <c r="V21" s="18" t="s">
        <v>19</v>
      </c>
      <c r="W21" s="19">
        <f t="shared" si="6"/>
        <v>0</v>
      </c>
      <c r="X21" s="17" t="s">
        <v>19</v>
      </c>
      <c r="Y21" s="18" t="s">
        <v>76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10</v>
      </c>
      <c r="AH21" s="22">
        <f>'12.Spieltag'!AJ21</f>
        <v>174</v>
      </c>
      <c r="AI21" s="29">
        <f>'12.Spieltag'!AK21</f>
        <v>16</v>
      </c>
      <c r="AJ21" s="24">
        <f t="shared" si="14"/>
        <v>184</v>
      </c>
      <c r="AK21" s="25">
        <f t="shared" si="15"/>
        <v>21</v>
      </c>
      <c r="AL21" s="1"/>
    </row>
    <row r="22" spans="1:38" ht="24.9" customHeight="1" thickBot="1" x14ac:dyDescent="0.3">
      <c r="A22" s="29">
        <f t="shared" si="11"/>
        <v>22</v>
      </c>
      <c r="B22" s="21" t="str">
        <f>'12.Spieltag'!B22</f>
        <v>SchalkeKalle</v>
      </c>
      <c r="C22" s="17" t="s">
        <v>19</v>
      </c>
      <c r="D22" s="18" t="s">
        <v>77</v>
      </c>
      <c r="E22" s="88">
        <f t="shared" si="12"/>
        <v>8</v>
      </c>
      <c r="F22" s="17" t="s">
        <v>76</v>
      </c>
      <c r="G22" s="18" t="s">
        <v>76</v>
      </c>
      <c r="H22" s="19" t="str">
        <f t="shared" si="1"/>
        <v>5</v>
      </c>
      <c r="I22" s="17" t="s">
        <v>76</v>
      </c>
      <c r="J22" s="18" t="s">
        <v>19</v>
      </c>
      <c r="K22" s="19">
        <f t="shared" si="2"/>
        <v>0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79</v>
      </c>
      <c r="S22" s="18" t="s">
        <v>76</v>
      </c>
      <c r="T22" s="19">
        <f t="shared" si="5"/>
        <v>0</v>
      </c>
      <c r="U22" s="17" t="s">
        <v>19</v>
      </c>
      <c r="V22" s="18" t="s">
        <v>76</v>
      </c>
      <c r="W22" s="19" t="str">
        <f t="shared" si="6"/>
        <v>2</v>
      </c>
      <c r="X22" s="17" t="s">
        <v>76</v>
      </c>
      <c r="Y22" s="18" t="s">
        <v>19</v>
      </c>
      <c r="Z22" s="19" t="str">
        <f t="shared" si="7"/>
        <v>3</v>
      </c>
      <c r="AA22" s="17" t="s">
        <v>19</v>
      </c>
      <c r="AB22" s="18" t="s">
        <v>76</v>
      </c>
      <c r="AC22" s="19" t="str">
        <f t="shared" si="8"/>
        <v>5</v>
      </c>
      <c r="AD22" s="20"/>
      <c r="AE22" s="18"/>
      <c r="AF22" s="19"/>
      <c r="AG22" s="21">
        <f t="shared" si="13"/>
        <v>23</v>
      </c>
      <c r="AH22" s="22">
        <f>'12.Spieltag'!AJ22</f>
        <v>153</v>
      </c>
      <c r="AI22" s="29">
        <f>'12.Spieltag'!AK22</f>
        <v>23</v>
      </c>
      <c r="AJ22" s="24">
        <f t="shared" si="14"/>
        <v>176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6</v>
      </c>
      <c r="B23" s="21" t="str">
        <f>'12.Spieltag'!B23</f>
        <v>Schalt04</v>
      </c>
      <c r="C23" s="17" t="s">
        <v>76</v>
      </c>
      <c r="D23" s="18" t="s">
        <v>77</v>
      </c>
      <c r="E23" s="88">
        <f t="shared" si="12"/>
        <v>12</v>
      </c>
      <c r="F23" s="17" t="s">
        <v>2</v>
      </c>
      <c r="G23" s="18" t="s">
        <v>76</v>
      </c>
      <c r="H23" s="19">
        <f t="shared" si="1"/>
        <v>0</v>
      </c>
      <c r="I23" s="17" t="s">
        <v>76</v>
      </c>
      <c r="J23" s="18" t="s">
        <v>2</v>
      </c>
      <c r="K23" s="19">
        <f t="shared" si="2"/>
        <v>0</v>
      </c>
      <c r="L23" s="17" t="s">
        <v>77</v>
      </c>
      <c r="M23" s="18" t="s">
        <v>79</v>
      </c>
      <c r="N23" s="68" t="str">
        <f t="shared" si="3"/>
        <v>2</v>
      </c>
      <c r="O23" s="17" t="s">
        <v>76</v>
      </c>
      <c r="P23" s="18" t="s">
        <v>76</v>
      </c>
      <c r="Q23" s="19">
        <f t="shared" si="4"/>
        <v>0</v>
      </c>
      <c r="R23" s="17" t="s">
        <v>19</v>
      </c>
      <c r="S23" s="18" t="s">
        <v>76</v>
      </c>
      <c r="T23" s="19">
        <f t="shared" si="5"/>
        <v>0</v>
      </c>
      <c r="U23" s="17" t="s">
        <v>76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 t="str">
        <f t="shared" si="7"/>
        <v>3</v>
      </c>
      <c r="AA23" s="17" t="s">
        <v>76</v>
      </c>
      <c r="AB23" s="18" t="s">
        <v>2</v>
      </c>
      <c r="AC23" s="19">
        <f t="shared" si="8"/>
        <v>0</v>
      </c>
      <c r="AD23" s="20"/>
      <c r="AE23" s="18"/>
      <c r="AF23" s="19"/>
      <c r="AG23" s="21">
        <f t="shared" si="13"/>
        <v>17</v>
      </c>
      <c r="AH23" s="22">
        <f>'12.Spieltag'!AJ23</f>
        <v>203</v>
      </c>
      <c r="AI23" s="29">
        <f>'12.Spieltag'!AK23</f>
        <v>4</v>
      </c>
      <c r="AJ23" s="24">
        <f t="shared" si="14"/>
        <v>220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17</v>
      </c>
      <c r="B24" s="21" t="str">
        <f>'12.Spieltag'!B24</f>
        <v>shiny</v>
      </c>
      <c r="C24" s="17" t="s">
        <v>19</v>
      </c>
      <c r="D24" s="18" t="s">
        <v>76</v>
      </c>
      <c r="E24" s="88">
        <f t="shared" si="12"/>
        <v>20</v>
      </c>
      <c r="F24" s="17" t="s">
        <v>2</v>
      </c>
      <c r="G24" s="18" t="s">
        <v>76</v>
      </c>
      <c r="H24" s="19">
        <f t="shared" si="1"/>
        <v>0</v>
      </c>
      <c r="I24" s="17" t="s">
        <v>76</v>
      </c>
      <c r="J24" s="18" t="s">
        <v>76</v>
      </c>
      <c r="K24" s="19" t="str">
        <f t="shared" si="2"/>
        <v>5</v>
      </c>
      <c r="L24" s="17" t="s">
        <v>77</v>
      </c>
      <c r="M24" s="18" t="s">
        <v>79</v>
      </c>
      <c r="N24" s="68" t="str">
        <f t="shared" si="3"/>
        <v>2</v>
      </c>
      <c r="O24" s="17" t="s">
        <v>76</v>
      </c>
      <c r="P24" s="18" t="s">
        <v>19</v>
      </c>
      <c r="Q24" s="19" t="str">
        <f t="shared" si="4"/>
        <v>5</v>
      </c>
      <c r="R24" s="17" t="s">
        <v>2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2</v>
      </c>
      <c r="X24" s="17" t="s">
        <v>76</v>
      </c>
      <c r="Y24" s="18" t="s">
        <v>76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34</v>
      </c>
      <c r="AH24" s="22">
        <f>'12.Spieltag'!AJ24</f>
        <v>155</v>
      </c>
      <c r="AI24" s="29">
        <f>'12.Spieltag'!AK24</f>
        <v>22</v>
      </c>
      <c r="AJ24" s="24">
        <f t="shared" si="14"/>
        <v>189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12</v>
      </c>
      <c r="B25" s="21" t="str">
        <f>'12.Spieltag'!B25</f>
        <v>Silfa04</v>
      </c>
      <c r="C25" s="17" t="s">
        <v>2</v>
      </c>
      <c r="D25" s="18" t="s">
        <v>76</v>
      </c>
      <c r="E25" s="88">
        <f t="shared" si="12"/>
        <v>8</v>
      </c>
      <c r="F25" s="17" t="s">
        <v>19</v>
      </c>
      <c r="G25" s="18" t="s">
        <v>76</v>
      </c>
      <c r="H25" s="19">
        <f t="shared" si="1"/>
        <v>0</v>
      </c>
      <c r="I25" s="17" t="s">
        <v>76</v>
      </c>
      <c r="J25" s="18" t="s">
        <v>76</v>
      </c>
      <c r="K25" s="19" t="str">
        <f t="shared" si="2"/>
        <v>5</v>
      </c>
      <c r="L25" s="17" t="s">
        <v>76</v>
      </c>
      <c r="M25" s="18" t="s">
        <v>79</v>
      </c>
      <c r="N25" s="68" t="str">
        <f t="shared" si="3"/>
        <v>2</v>
      </c>
      <c r="O25" s="17" t="s">
        <v>2</v>
      </c>
      <c r="P25" s="18" t="s">
        <v>19</v>
      </c>
      <c r="Q25" s="19">
        <f t="shared" si="4"/>
        <v>0</v>
      </c>
      <c r="R25" s="17" t="s">
        <v>79</v>
      </c>
      <c r="S25" s="18" t="s">
        <v>77</v>
      </c>
      <c r="T25" s="19">
        <f t="shared" si="5"/>
        <v>0</v>
      </c>
      <c r="U25" s="17" t="s">
        <v>76</v>
      </c>
      <c r="V25" s="18" t="s">
        <v>19</v>
      </c>
      <c r="W25" s="19">
        <f t="shared" si="6"/>
        <v>0</v>
      </c>
      <c r="X25" s="17" t="s">
        <v>77</v>
      </c>
      <c r="Y25" s="18" t="s">
        <v>77</v>
      </c>
      <c r="Z25" s="19">
        <f t="shared" si="7"/>
        <v>0</v>
      </c>
      <c r="AA25" s="17" t="s">
        <v>77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15</v>
      </c>
      <c r="AH25" s="22">
        <f>'12.Spieltag'!AJ25</f>
        <v>184</v>
      </c>
      <c r="AI25" s="29">
        <f>'12.Spieltag'!AK25</f>
        <v>10</v>
      </c>
      <c r="AJ25" s="24">
        <f t="shared" si="14"/>
        <v>199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9</v>
      </c>
      <c r="B26" s="21" t="str">
        <f>'12.Spieltag'!B26</f>
        <v>Silja04</v>
      </c>
      <c r="C26" s="17" t="s">
        <v>19</v>
      </c>
      <c r="D26" s="18" t="s">
        <v>76</v>
      </c>
      <c r="E26" s="88">
        <f t="shared" si="12"/>
        <v>20</v>
      </c>
      <c r="F26" s="17" t="s">
        <v>19</v>
      </c>
      <c r="G26" s="18" t="s">
        <v>77</v>
      </c>
      <c r="H26" s="19">
        <f t="shared" si="1"/>
        <v>0</v>
      </c>
      <c r="I26" s="17" t="s">
        <v>19</v>
      </c>
      <c r="J26" s="18" t="s">
        <v>76</v>
      </c>
      <c r="K26" s="19">
        <f t="shared" si="2"/>
        <v>0</v>
      </c>
      <c r="L26" s="17" t="s">
        <v>77</v>
      </c>
      <c r="M26" s="18" t="s">
        <v>2</v>
      </c>
      <c r="N26" s="68" t="str">
        <f t="shared" si="3"/>
        <v>2</v>
      </c>
      <c r="O26" s="17" t="s">
        <v>77</v>
      </c>
      <c r="P26" s="18" t="s">
        <v>2</v>
      </c>
      <c r="Q26" s="19" t="str">
        <f t="shared" si="4"/>
        <v>2</v>
      </c>
      <c r="R26" s="17" t="s">
        <v>2</v>
      </c>
      <c r="S26" s="18" t="s">
        <v>76</v>
      </c>
      <c r="T26" s="19">
        <f t="shared" si="5"/>
        <v>0</v>
      </c>
      <c r="U26" s="17" t="s">
        <v>79</v>
      </c>
      <c r="V26" s="18" t="s">
        <v>19</v>
      </c>
      <c r="W26" s="19" t="str">
        <f t="shared" si="6"/>
        <v>5</v>
      </c>
      <c r="X26" s="17" t="s">
        <v>19</v>
      </c>
      <c r="Y26" s="18" t="s">
        <v>77</v>
      </c>
      <c r="Z26" s="19">
        <f t="shared" si="7"/>
        <v>0</v>
      </c>
      <c r="AA26" s="17" t="s">
        <v>19</v>
      </c>
      <c r="AB26" s="18" t="s">
        <v>76</v>
      </c>
      <c r="AC26" s="19" t="str">
        <f t="shared" si="8"/>
        <v>5</v>
      </c>
      <c r="AD26" s="20"/>
      <c r="AE26" s="18"/>
      <c r="AF26" s="19"/>
      <c r="AG26" s="21">
        <f t="shared" si="13"/>
        <v>34</v>
      </c>
      <c r="AH26" s="22">
        <f>'12.Spieltag'!AJ26</f>
        <v>168</v>
      </c>
      <c r="AI26" s="29">
        <f>'12.Spieltag'!AK26</f>
        <v>19</v>
      </c>
      <c r="AJ26" s="24">
        <f t="shared" si="14"/>
        <v>202</v>
      </c>
      <c r="AK26" s="25">
        <f t="shared" si="15"/>
        <v>9</v>
      </c>
      <c r="AL26" s="1"/>
    </row>
    <row r="27" spans="1:38" ht="28.2" customHeight="1" thickBot="1" x14ac:dyDescent="0.3">
      <c r="A27" s="29">
        <f t="shared" si="11"/>
        <v>5</v>
      </c>
      <c r="B27" s="21" t="str">
        <f>'12.Spieltag'!B27</f>
        <v>SkillFailer</v>
      </c>
      <c r="C27" s="17" t="s">
        <v>98</v>
      </c>
      <c r="D27" s="18" t="s">
        <v>76</v>
      </c>
      <c r="E27" s="88">
        <f t="shared" si="12"/>
        <v>8</v>
      </c>
      <c r="F27" s="17" t="s">
        <v>19</v>
      </c>
      <c r="G27" s="18" t="s">
        <v>76</v>
      </c>
      <c r="H27" s="19">
        <f t="shared" si="1"/>
        <v>0</v>
      </c>
      <c r="I27" s="17" t="s">
        <v>76</v>
      </c>
      <c r="J27" s="18" t="s">
        <v>19</v>
      </c>
      <c r="K27" s="19">
        <f t="shared" si="2"/>
        <v>0</v>
      </c>
      <c r="L27" s="17" t="s">
        <v>76</v>
      </c>
      <c r="M27" s="18" t="s">
        <v>2</v>
      </c>
      <c r="N27" s="68" t="str">
        <f t="shared" si="3"/>
        <v>2</v>
      </c>
      <c r="O27" s="17" t="s">
        <v>76</v>
      </c>
      <c r="P27" s="18" t="s">
        <v>19</v>
      </c>
      <c r="Q27" s="19" t="str">
        <f t="shared" si="4"/>
        <v>5</v>
      </c>
      <c r="R27" s="17" t="s">
        <v>79</v>
      </c>
      <c r="S27" s="18" t="s">
        <v>76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 t="str">
        <f t="shared" si="7"/>
        <v>3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20</v>
      </c>
      <c r="AH27" s="22">
        <f>'12.Spieltag'!AJ27</f>
        <v>203</v>
      </c>
      <c r="AI27" s="29">
        <f>'12.Spieltag'!AK27</f>
        <v>4</v>
      </c>
      <c r="AJ27" s="24">
        <f t="shared" si="14"/>
        <v>223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14</v>
      </c>
      <c r="B28" s="21" t="str">
        <f>'12.Spieltag'!B28</f>
        <v>Skopp04</v>
      </c>
      <c r="C28" s="17" t="s">
        <v>2</v>
      </c>
      <c r="D28" s="18" t="s">
        <v>76</v>
      </c>
      <c r="E28" s="88">
        <f t="shared" si="12"/>
        <v>8</v>
      </c>
      <c r="F28" s="17" t="s">
        <v>76</v>
      </c>
      <c r="G28" s="18" t="s">
        <v>77</v>
      </c>
      <c r="H28" s="19">
        <f t="shared" si="1"/>
        <v>0</v>
      </c>
      <c r="I28" s="17" t="s">
        <v>76</v>
      </c>
      <c r="J28" s="18" t="s">
        <v>76</v>
      </c>
      <c r="K28" s="19" t="str">
        <f t="shared" si="2"/>
        <v>5</v>
      </c>
      <c r="L28" s="17" t="s">
        <v>77</v>
      </c>
      <c r="M28" s="18" t="s">
        <v>19</v>
      </c>
      <c r="N28" s="68" t="str">
        <f t="shared" si="3"/>
        <v>2</v>
      </c>
      <c r="O28" s="17" t="s">
        <v>77</v>
      </c>
      <c r="P28" s="18" t="s">
        <v>19</v>
      </c>
      <c r="Q28" s="19" t="str">
        <f t="shared" si="4"/>
        <v>2</v>
      </c>
      <c r="R28" s="17" t="s">
        <v>79</v>
      </c>
      <c r="S28" s="18" t="s">
        <v>76</v>
      </c>
      <c r="T28" s="19">
        <f t="shared" si="5"/>
        <v>0</v>
      </c>
      <c r="U28" s="17" t="s">
        <v>19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>
        <f t="shared" si="7"/>
        <v>0</v>
      </c>
      <c r="AA28" s="17" t="s">
        <v>19</v>
      </c>
      <c r="AB28" s="18" t="s">
        <v>19</v>
      </c>
      <c r="AC28" s="19">
        <f t="shared" si="8"/>
        <v>0</v>
      </c>
      <c r="AD28" s="20"/>
      <c r="AE28" s="18"/>
      <c r="AF28" s="19"/>
      <c r="AG28" s="21">
        <f t="shared" si="13"/>
        <v>19</v>
      </c>
      <c r="AH28" s="22">
        <f>'12.Spieltag'!AJ28</f>
        <v>179</v>
      </c>
      <c r="AI28" s="29">
        <f>'12.Spieltag'!AK28</f>
        <v>14</v>
      </c>
      <c r="AJ28" s="24">
        <f t="shared" si="14"/>
        <v>198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15</v>
      </c>
      <c r="B29" s="21" t="str">
        <f>'12.Spieltag'!B29</f>
        <v>Tanja 04</v>
      </c>
      <c r="C29" s="17" t="s">
        <v>2</v>
      </c>
      <c r="D29" s="18" t="s">
        <v>77</v>
      </c>
      <c r="E29" s="88">
        <f t="shared" si="12"/>
        <v>8</v>
      </c>
      <c r="F29" s="17" t="s">
        <v>19</v>
      </c>
      <c r="G29" s="18" t="s">
        <v>77</v>
      </c>
      <c r="H29" s="19">
        <f t="shared" si="1"/>
        <v>0</v>
      </c>
      <c r="I29" s="17" t="s">
        <v>76</v>
      </c>
      <c r="J29" s="18" t="s">
        <v>19</v>
      </c>
      <c r="K29" s="19">
        <f t="shared" si="2"/>
        <v>0</v>
      </c>
      <c r="L29" s="17" t="s">
        <v>76</v>
      </c>
      <c r="M29" s="18" t="s">
        <v>2</v>
      </c>
      <c r="N29" s="68" t="str">
        <f t="shared" si="3"/>
        <v>2</v>
      </c>
      <c r="O29" s="17" t="s">
        <v>77</v>
      </c>
      <c r="P29" s="18" t="s">
        <v>19</v>
      </c>
      <c r="Q29" s="19" t="str">
        <f t="shared" si="4"/>
        <v>2</v>
      </c>
      <c r="R29" s="17" t="s">
        <v>2</v>
      </c>
      <c r="S29" s="18" t="s">
        <v>77</v>
      </c>
      <c r="T29" s="19">
        <f t="shared" si="5"/>
        <v>0</v>
      </c>
      <c r="U29" s="17" t="s">
        <v>19</v>
      </c>
      <c r="V29" s="18" t="s">
        <v>77</v>
      </c>
      <c r="W29" s="19" t="str">
        <f t="shared" si="6"/>
        <v>3</v>
      </c>
      <c r="X29" s="17" t="s">
        <v>19</v>
      </c>
      <c r="Y29" s="18" t="s">
        <v>77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15</v>
      </c>
      <c r="AH29" s="22">
        <f>'12.Spieltag'!AJ29</f>
        <v>181</v>
      </c>
      <c r="AI29" s="29">
        <f>'12.Spieltag'!AK29</f>
        <v>12</v>
      </c>
      <c r="AJ29" s="24">
        <f t="shared" si="14"/>
        <v>196</v>
      </c>
      <c r="AK29" s="25">
        <f t="shared" si="15"/>
        <v>15</v>
      </c>
      <c r="AL29" s="1"/>
    </row>
    <row r="30" spans="1:38" ht="28.2" customHeight="1" thickBot="1" x14ac:dyDescent="0.3">
      <c r="A30" s="29">
        <f t="shared" si="11"/>
        <v>4</v>
      </c>
      <c r="B30" s="21" t="str">
        <f>'12.Spieltag'!B30</f>
        <v>UltraGE</v>
      </c>
      <c r="C30" s="17" t="s">
        <v>2</v>
      </c>
      <c r="D30" s="18" t="s">
        <v>76</v>
      </c>
      <c r="E30" s="88">
        <f t="shared" si="12"/>
        <v>8</v>
      </c>
      <c r="F30" s="17" t="s">
        <v>19</v>
      </c>
      <c r="G30" s="18" t="s">
        <v>76</v>
      </c>
      <c r="H30" s="19">
        <f t="shared" si="1"/>
        <v>0</v>
      </c>
      <c r="I30" s="17" t="s">
        <v>76</v>
      </c>
      <c r="J30" s="18" t="s">
        <v>19</v>
      </c>
      <c r="K30" s="19">
        <f t="shared" si="2"/>
        <v>0</v>
      </c>
      <c r="L30" s="17" t="s">
        <v>76</v>
      </c>
      <c r="M30" s="18" t="s">
        <v>2</v>
      </c>
      <c r="N30" s="68" t="str">
        <f t="shared" si="3"/>
        <v>2</v>
      </c>
      <c r="O30" s="17" t="s">
        <v>76</v>
      </c>
      <c r="P30" s="18" t="s">
        <v>19</v>
      </c>
      <c r="Q30" s="19" t="str">
        <f t="shared" si="4"/>
        <v>5</v>
      </c>
      <c r="R30" s="17" t="s">
        <v>2</v>
      </c>
      <c r="S30" s="18" t="s">
        <v>76</v>
      </c>
      <c r="T30" s="19">
        <f t="shared" si="5"/>
        <v>0</v>
      </c>
      <c r="U30" s="17" t="s">
        <v>19</v>
      </c>
      <c r="V30" s="18" t="s">
        <v>76</v>
      </c>
      <c r="W30" s="19" t="str">
        <f t="shared" si="6"/>
        <v>2</v>
      </c>
      <c r="X30" s="17" t="s">
        <v>19</v>
      </c>
      <c r="Y30" s="18" t="s">
        <v>76</v>
      </c>
      <c r="Z30" s="19">
        <f t="shared" si="7"/>
        <v>0</v>
      </c>
      <c r="AA30" s="17" t="s">
        <v>76</v>
      </c>
      <c r="AB30" s="18" t="s">
        <v>2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17</v>
      </c>
      <c r="AH30" s="22">
        <f>'12.Spieltag'!AJ30</f>
        <v>211</v>
      </c>
      <c r="AI30" s="29">
        <f>'12.Spieltag'!AK30</f>
        <v>3</v>
      </c>
      <c r="AJ30" s="24">
        <f t="shared" ref="AJ30" si="17">AG30+AH30</f>
        <v>228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'12.Spieltag'!B31</f>
        <v>Jens-2711</v>
      </c>
      <c r="C31" s="17" t="s">
        <v>19</v>
      </c>
      <c r="D31" s="18" t="s">
        <v>77</v>
      </c>
      <c r="E31" s="88">
        <f t="shared" si="12"/>
        <v>8</v>
      </c>
      <c r="F31" s="17" t="s">
        <v>19</v>
      </c>
      <c r="G31" s="18" t="s">
        <v>76</v>
      </c>
      <c r="H31" s="19">
        <f t="shared" si="1"/>
        <v>0</v>
      </c>
      <c r="I31" s="17" t="s">
        <v>19</v>
      </c>
      <c r="J31" s="18" t="s">
        <v>76</v>
      </c>
      <c r="K31" s="19">
        <f t="shared" si="2"/>
        <v>0</v>
      </c>
      <c r="L31" s="17" t="s">
        <v>77</v>
      </c>
      <c r="M31" s="18" t="s">
        <v>2</v>
      </c>
      <c r="N31" s="68" t="str">
        <f t="shared" si="3"/>
        <v>2</v>
      </c>
      <c r="O31" s="17" t="s">
        <v>76</v>
      </c>
      <c r="P31" s="18" t="s">
        <v>76</v>
      </c>
      <c r="Q31" s="19">
        <f t="shared" si="4"/>
        <v>0</v>
      </c>
      <c r="R31" s="17" t="s">
        <v>79</v>
      </c>
      <c r="S31" s="18" t="s">
        <v>77</v>
      </c>
      <c r="T31" s="19">
        <f t="shared" si="5"/>
        <v>0</v>
      </c>
      <c r="U31" s="17" t="s">
        <v>76</v>
      </c>
      <c r="V31" s="18" t="s">
        <v>19</v>
      </c>
      <c r="W31" s="19">
        <f t="shared" si="6"/>
        <v>0</v>
      </c>
      <c r="X31" s="17" t="s">
        <v>19</v>
      </c>
      <c r="Y31" s="18" t="s">
        <v>19</v>
      </c>
      <c r="Z31" s="19">
        <f t="shared" si="7"/>
        <v>0</v>
      </c>
      <c r="AA31" s="17" t="s">
        <v>19</v>
      </c>
      <c r="AB31" s="18" t="s">
        <v>76</v>
      </c>
      <c r="AC31" s="19" t="str">
        <f t="shared" si="8"/>
        <v>5</v>
      </c>
      <c r="AD31" s="20"/>
      <c r="AE31" s="18"/>
      <c r="AF31" s="19"/>
      <c r="AG31" s="21">
        <f t="shared" ref="AG31" si="19">E31+H31+K31+N31+Q31+T31+W31+Z31+AC31+AF31</f>
        <v>15</v>
      </c>
      <c r="AH31" s="22">
        <f>'12.Spieltag'!AJ31</f>
        <v>44</v>
      </c>
      <c r="AI31" s="29">
        <f>'12.Spieltag'!AK31</f>
        <v>24</v>
      </c>
      <c r="AJ31" s="24">
        <f t="shared" ref="AJ31" si="20">AG31+AH31</f>
        <v>59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6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5" priority="115" rank="3"/>
  </conditionalFormatting>
  <conditionalFormatting sqref="C4:AB6">
    <cfRule type="cellIs" dxfId="84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P39"/>
  <sheetViews>
    <sheetView topLeftCell="A4" workbookViewId="0">
      <selection activeCell="AF7" sqref="AF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Y1" s="71"/>
      <c r="Z1" s="71"/>
      <c r="AB1" s="71"/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34</v>
      </c>
      <c r="B4" s="16"/>
      <c r="C4" s="70" t="s">
        <v>57</v>
      </c>
      <c r="D4" s="71"/>
      <c r="E4" s="71"/>
      <c r="F4" s="70" t="s">
        <v>56</v>
      </c>
      <c r="G4" s="71"/>
      <c r="H4" s="71"/>
      <c r="I4" s="70" t="s">
        <v>15</v>
      </c>
      <c r="J4" s="71"/>
      <c r="K4" s="71"/>
      <c r="L4" s="70" t="s">
        <v>58</v>
      </c>
      <c r="M4" s="71"/>
      <c r="N4" s="71"/>
      <c r="O4" s="70" t="s">
        <v>59</v>
      </c>
      <c r="P4" s="71"/>
      <c r="Q4" s="71"/>
      <c r="R4" s="70" t="s">
        <v>17</v>
      </c>
      <c r="S4" s="71"/>
      <c r="T4" s="71"/>
      <c r="U4" s="70" t="s">
        <v>13</v>
      </c>
      <c r="V4" s="71"/>
      <c r="W4" s="71"/>
      <c r="X4" s="70" t="s">
        <v>72</v>
      </c>
      <c r="Y4" s="71"/>
      <c r="Z4" s="71"/>
      <c r="AA4" s="70" t="s">
        <v>14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L5" s="13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71</v>
      </c>
      <c r="D6" s="71"/>
      <c r="E6" s="71"/>
      <c r="F6" s="70" t="s">
        <v>21</v>
      </c>
      <c r="G6" s="71"/>
      <c r="H6" s="71"/>
      <c r="I6" s="70" t="s">
        <v>68</v>
      </c>
      <c r="L6" s="70" t="s">
        <v>16</v>
      </c>
      <c r="N6" s="71"/>
      <c r="O6" s="70" t="s">
        <v>18</v>
      </c>
      <c r="P6" s="71"/>
      <c r="Q6" s="71"/>
      <c r="R6" s="70" t="s">
        <v>12</v>
      </c>
      <c r="S6" s="71"/>
      <c r="T6" s="71"/>
      <c r="U6" s="70" t="s">
        <v>11</v>
      </c>
      <c r="V6" s="71"/>
      <c r="W6" s="71"/>
      <c r="X6" s="70" t="s">
        <v>73</v>
      </c>
      <c r="Y6" s="71"/>
      <c r="Z6" s="71"/>
      <c r="AA6" s="70" t="s">
        <v>74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19</v>
      </c>
      <c r="E7" s="80" t="s">
        <v>1</v>
      </c>
      <c r="F7" s="79" t="s">
        <v>19</v>
      </c>
      <c r="G7" s="79" t="s">
        <v>76</v>
      </c>
      <c r="H7" s="80" t="s">
        <v>1</v>
      </c>
      <c r="I7" s="79" t="s">
        <v>20</v>
      </c>
      <c r="J7" s="79" t="s">
        <v>77</v>
      </c>
      <c r="K7" s="80" t="s">
        <v>1</v>
      </c>
      <c r="L7" s="79" t="s">
        <v>76</v>
      </c>
      <c r="M7" s="79" t="s">
        <v>77</v>
      </c>
      <c r="N7" s="80" t="s">
        <v>1</v>
      </c>
      <c r="O7" s="79" t="s">
        <v>2</v>
      </c>
      <c r="P7" s="79" t="s">
        <v>76</v>
      </c>
      <c r="Q7" s="80" t="s">
        <v>1</v>
      </c>
      <c r="R7" s="79" t="s">
        <v>19</v>
      </c>
      <c r="S7" s="79" t="s">
        <v>76</v>
      </c>
      <c r="T7" s="80" t="s">
        <v>1</v>
      </c>
      <c r="U7" s="79" t="s">
        <v>19</v>
      </c>
      <c r="V7" s="79" t="s">
        <v>76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77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'13.Spieltag'!B8</f>
        <v>Archie04</v>
      </c>
      <c r="C8" s="17" t="s">
        <v>19</v>
      </c>
      <c r="D8" s="18" t="s">
        <v>77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 t="s">
        <v>2</v>
      </c>
      <c r="J8" s="18" t="s">
        <v>76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79</v>
      </c>
      <c r="P8" s="18" t="s">
        <v>76</v>
      </c>
      <c r="Q8" s="19" t="str">
        <f t="shared" ref="Q8:Q31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2</v>
      </c>
      <c r="T8" s="19">
        <f t="shared" ref="T8:T31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8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76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2</v>
      </c>
      <c r="AA8" s="17" t="s">
        <v>2</v>
      </c>
      <c r="AB8" s="18" t="s">
        <v>77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11</v>
      </c>
      <c r="AH8" s="22">
        <f>'13.Spieltag'!AJ8</f>
        <v>175</v>
      </c>
      <c r="AI8" s="29">
        <f>'13.Spieltag'!AK8</f>
        <v>23</v>
      </c>
      <c r="AJ8" s="24">
        <f t="shared" ref="AJ8" si="10">AG8+AH8</f>
        <v>186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8</v>
      </c>
      <c r="B9" s="21" t="str">
        <f>'13.Spieltag'!B9</f>
        <v>cilli37</v>
      </c>
      <c r="C9" s="17" t="s">
        <v>2</v>
      </c>
      <c r="D9" s="18" t="s">
        <v>76</v>
      </c>
      <c r="E9" s="19">
        <f t="shared" si="1"/>
        <v>0</v>
      </c>
      <c r="F9" s="17" t="s">
        <v>19</v>
      </c>
      <c r="G9" s="18" t="s">
        <v>19</v>
      </c>
      <c r="H9" s="19">
        <f t="shared" si="2"/>
        <v>0</v>
      </c>
      <c r="I9" s="17" t="s">
        <v>2</v>
      </c>
      <c r="J9" s="18" t="s">
        <v>19</v>
      </c>
      <c r="K9" s="19" t="str">
        <f t="shared" si="3"/>
        <v>2</v>
      </c>
      <c r="L9" s="17" t="s">
        <v>19</v>
      </c>
      <c r="M9" s="18" t="s">
        <v>76</v>
      </c>
      <c r="N9" s="68" t="str">
        <f t="shared" si="4"/>
        <v>3</v>
      </c>
      <c r="O9" s="17" t="s">
        <v>79</v>
      </c>
      <c r="P9" s="18" t="s">
        <v>19</v>
      </c>
      <c r="Q9" s="19" t="str">
        <f t="shared" si="5"/>
        <v>3</v>
      </c>
      <c r="R9" s="17" t="s">
        <v>2</v>
      </c>
      <c r="S9" s="18" t="s">
        <v>2</v>
      </c>
      <c r="T9" s="19">
        <f t="shared" si="6"/>
        <v>0</v>
      </c>
      <c r="U9" s="17" t="s">
        <v>76</v>
      </c>
      <c r="V9" s="18" t="s">
        <v>19</v>
      </c>
      <c r="W9" s="88">
        <f t="shared" ref="W9:W31" si="12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76</v>
      </c>
      <c r="Z9" s="19" t="str">
        <f t="shared" si="7"/>
        <v>2</v>
      </c>
      <c r="AA9" s="17" t="s">
        <v>19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10</v>
      </c>
      <c r="AH9" s="22">
        <f>'13.Spieltag'!AJ9</f>
        <v>218</v>
      </c>
      <c r="AI9" s="29">
        <f>'13.Spieltag'!AK9</f>
        <v>7</v>
      </c>
      <c r="AJ9" s="24">
        <f t="shared" ref="AJ9:AJ29" si="14">AG9+AH9</f>
        <v>228</v>
      </c>
      <c r="AK9" s="25">
        <f t="shared" ref="AK9:AK31" si="15">RANK(AJ9,$AJ$8:$AJ$31)</f>
        <v>8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15</v>
      </c>
      <c r="B10" s="21" t="str">
        <f>'13.Spieltag'!B10</f>
        <v>fabian04</v>
      </c>
      <c r="C10" s="17" t="s">
        <v>19</v>
      </c>
      <c r="D10" s="18" t="s">
        <v>19</v>
      </c>
      <c r="E10" s="19" t="str">
        <f t="shared" si="1"/>
        <v>5</v>
      </c>
      <c r="F10" s="17" t="s">
        <v>76</v>
      </c>
      <c r="G10" s="18" t="s">
        <v>2</v>
      </c>
      <c r="H10" s="19">
        <f t="shared" si="2"/>
        <v>0</v>
      </c>
      <c r="I10" s="17" t="s">
        <v>2</v>
      </c>
      <c r="J10" s="18" t="s">
        <v>19</v>
      </c>
      <c r="K10" s="19" t="str">
        <f t="shared" si="3"/>
        <v>2</v>
      </c>
      <c r="L10" s="17" t="s">
        <v>2</v>
      </c>
      <c r="M10" s="18" t="s">
        <v>19</v>
      </c>
      <c r="N10" s="68" t="str">
        <f t="shared" si="4"/>
        <v>3</v>
      </c>
      <c r="O10" s="17" t="s">
        <v>79</v>
      </c>
      <c r="P10" s="18" t="s">
        <v>76</v>
      </c>
      <c r="Q10" s="19" t="str">
        <f t="shared" si="5"/>
        <v>2</v>
      </c>
      <c r="R10" s="17" t="s">
        <v>76</v>
      </c>
      <c r="S10" s="18" t="s">
        <v>2</v>
      </c>
      <c r="T10" s="19">
        <f t="shared" si="6"/>
        <v>0</v>
      </c>
      <c r="U10" s="17" t="s">
        <v>76</v>
      </c>
      <c r="V10" s="18" t="s">
        <v>19</v>
      </c>
      <c r="W10" s="88">
        <f t="shared" si="12"/>
        <v>0</v>
      </c>
      <c r="X10" s="17" t="s">
        <v>2</v>
      </c>
      <c r="Y10" s="18" t="s">
        <v>76</v>
      </c>
      <c r="Z10" s="19" t="str">
        <f t="shared" si="7"/>
        <v>3</v>
      </c>
      <c r="AA10" s="17" t="s">
        <v>19</v>
      </c>
      <c r="AB10" s="18" t="s">
        <v>77</v>
      </c>
      <c r="AC10" s="19">
        <f t="shared" si="8"/>
        <v>0</v>
      </c>
      <c r="AD10" s="20"/>
      <c r="AE10" s="18"/>
      <c r="AF10" s="19"/>
      <c r="AG10" s="21">
        <f t="shared" si="13"/>
        <v>15</v>
      </c>
      <c r="AH10" s="22">
        <f>'13.Spieltag'!AJ10</f>
        <v>189</v>
      </c>
      <c r="AI10" s="29">
        <f>'13.Spieltag'!AK10</f>
        <v>17</v>
      </c>
      <c r="AJ10" s="24">
        <f t="shared" si="14"/>
        <v>204</v>
      </c>
      <c r="AK10" s="25">
        <f t="shared" si="15"/>
        <v>15</v>
      </c>
      <c r="AL10" s="1"/>
    </row>
    <row r="11" spans="1:42" ht="24.9" customHeight="1" thickBot="1" x14ac:dyDescent="0.3">
      <c r="A11" s="29">
        <f t="shared" si="11"/>
        <v>10</v>
      </c>
      <c r="B11" s="21" t="str">
        <f>'13.Spieltag'!B11</f>
        <v>FlorianS04</v>
      </c>
      <c r="C11" s="17" t="s">
        <v>19</v>
      </c>
      <c r="D11" s="18" t="s">
        <v>76</v>
      </c>
      <c r="E11" s="19">
        <f t="shared" si="1"/>
        <v>0</v>
      </c>
      <c r="F11" s="17" t="s">
        <v>76</v>
      </c>
      <c r="G11" s="18" t="s">
        <v>19</v>
      </c>
      <c r="H11" s="19">
        <f t="shared" si="2"/>
        <v>0</v>
      </c>
      <c r="I11" s="17" t="s">
        <v>2</v>
      </c>
      <c r="J11" s="18" t="s">
        <v>19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2</v>
      </c>
      <c r="P11" s="18" t="s">
        <v>19</v>
      </c>
      <c r="Q11" s="19" t="str">
        <f t="shared" si="5"/>
        <v>2</v>
      </c>
      <c r="R11" s="17" t="s">
        <v>19</v>
      </c>
      <c r="S11" s="18" t="s">
        <v>19</v>
      </c>
      <c r="T11" s="19">
        <f t="shared" si="6"/>
        <v>0</v>
      </c>
      <c r="U11" s="17" t="s">
        <v>77</v>
      </c>
      <c r="V11" s="18" t="s">
        <v>76</v>
      </c>
      <c r="W11" s="88">
        <f t="shared" si="12"/>
        <v>0</v>
      </c>
      <c r="X11" s="17" t="s">
        <v>19</v>
      </c>
      <c r="Y11" s="18" t="s">
        <v>77</v>
      </c>
      <c r="Z11" s="19" t="str">
        <f t="shared" si="7"/>
        <v>5</v>
      </c>
      <c r="AA11" s="17" t="s">
        <v>77</v>
      </c>
      <c r="AB11" s="18" t="s">
        <v>77</v>
      </c>
      <c r="AC11" s="19">
        <f t="shared" si="8"/>
        <v>0</v>
      </c>
      <c r="AD11" s="20"/>
      <c r="AE11" s="18"/>
      <c r="AF11" s="19"/>
      <c r="AG11" s="21">
        <f t="shared" si="13"/>
        <v>9</v>
      </c>
      <c r="AH11" s="22">
        <f>'13.Spieltag'!AJ11</f>
        <v>202</v>
      </c>
      <c r="AI11" s="29">
        <f>'13.Spieltag'!AK11</f>
        <v>9</v>
      </c>
      <c r="AJ11" s="24">
        <f t="shared" si="14"/>
        <v>211</v>
      </c>
      <c r="AK11" s="25">
        <f t="shared" si="15"/>
        <v>10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'13.Spieltag'!B12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19</v>
      </c>
      <c r="G12" s="18" t="s">
        <v>76</v>
      </c>
      <c r="H12" s="19" t="str">
        <f t="shared" si="2"/>
        <v>5</v>
      </c>
      <c r="I12" s="17" t="s">
        <v>2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3</v>
      </c>
      <c r="O12" s="17" t="s">
        <v>19</v>
      </c>
      <c r="P12" s="18" t="s">
        <v>76</v>
      </c>
      <c r="Q12" s="19" t="str">
        <f t="shared" si="5"/>
        <v>2</v>
      </c>
      <c r="R12" s="17" t="s">
        <v>19</v>
      </c>
      <c r="S12" s="18" t="s">
        <v>76</v>
      </c>
      <c r="T12" s="19" t="str">
        <f t="shared" si="6"/>
        <v>5</v>
      </c>
      <c r="U12" s="17" t="s">
        <v>76</v>
      </c>
      <c r="V12" s="18" t="s">
        <v>19</v>
      </c>
      <c r="W12" s="88">
        <f t="shared" si="12"/>
        <v>0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19</v>
      </c>
      <c r="AH12" s="22">
        <f>'13.Spieltag'!AJ12</f>
        <v>212</v>
      </c>
      <c r="AI12" s="29">
        <f>'13.Spieltag'!AK12</f>
        <v>8</v>
      </c>
      <c r="AJ12" s="24">
        <f t="shared" si="14"/>
        <v>231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17</v>
      </c>
      <c r="B13" s="21" t="str">
        <f>'13.Spieltag'!B13</f>
        <v>Gudrun</v>
      </c>
      <c r="C13" s="17" t="s">
        <v>2</v>
      </c>
      <c r="D13" s="18" t="s">
        <v>76</v>
      </c>
      <c r="E13" s="19">
        <f t="shared" si="1"/>
        <v>0</v>
      </c>
      <c r="F13" s="17" t="s">
        <v>19</v>
      </c>
      <c r="G13" s="18" t="s">
        <v>19</v>
      </c>
      <c r="H13" s="19">
        <f t="shared" si="2"/>
        <v>0</v>
      </c>
      <c r="I13" s="17" t="s">
        <v>19</v>
      </c>
      <c r="J13" s="18" t="s">
        <v>76</v>
      </c>
      <c r="K13" s="19" t="str">
        <f t="shared" si="3"/>
        <v>2</v>
      </c>
      <c r="L13" s="17" t="s">
        <v>76</v>
      </c>
      <c r="M13" s="18" t="s">
        <v>76</v>
      </c>
      <c r="N13" s="68">
        <f t="shared" si="4"/>
        <v>0</v>
      </c>
      <c r="O13" s="17" t="s">
        <v>2</v>
      </c>
      <c r="P13" s="18" t="s">
        <v>76</v>
      </c>
      <c r="Q13" s="19" t="str">
        <f t="shared" si="5"/>
        <v>5</v>
      </c>
      <c r="R13" s="17" t="s">
        <v>19</v>
      </c>
      <c r="S13" s="18" t="s">
        <v>79</v>
      </c>
      <c r="T13" s="19">
        <f t="shared" si="6"/>
        <v>0</v>
      </c>
      <c r="U13" s="17" t="s">
        <v>76</v>
      </c>
      <c r="V13" s="18" t="s">
        <v>2</v>
      </c>
      <c r="W13" s="88">
        <f t="shared" si="12"/>
        <v>0</v>
      </c>
      <c r="X13" s="17" t="s">
        <v>76</v>
      </c>
      <c r="Y13" s="18" t="s">
        <v>19</v>
      </c>
      <c r="Z13" s="19">
        <f t="shared" si="7"/>
        <v>0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'13.Spieltag'!AJ13</f>
        <v>193</v>
      </c>
      <c r="AI13" s="29">
        <f>'13.Spieltag'!AK13</f>
        <v>16</v>
      </c>
      <c r="AJ13" s="24">
        <f t="shared" si="14"/>
        <v>200</v>
      </c>
      <c r="AK13" s="25">
        <f t="shared" si="15"/>
        <v>17</v>
      </c>
      <c r="AL13" s="1"/>
    </row>
    <row r="14" spans="1:42" ht="24.9" customHeight="1" thickBot="1" x14ac:dyDescent="0.3">
      <c r="A14" s="29">
        <f t="shared" si="11"/>
        <v>13</v>
      </c>
      <c r="B14" s="21" t="str">
        <f>'13.Spieltag'!B14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19</v>
      </c>
      <c r="H14" s="19">
        <f t="shared" si="2"/>
        <v>0</v>
      </c>
      <c r="I14" s="17" t="s">
        <v>2</v>
      </c>
      <c r="J14" s="18" t="s">
        <v>76</v>
      </c>
      <c r="K14" s="19" t="str">
        <f t="shared" si="3"/>
        <v>2</v>
      </c>
      <c r="L14" s="17" t="s">
        <v>19</v>
      </c>
      <c r="M14" s="18" t="s">
        <v>19</v>
      </c>
      <c r="N14" s="68">
        <f t="shared" si="4"/>
        <v>0</v>
      </c>
      <c r="O14" s="17" t="s">
        <v>79</v>
      </c>
      <c r="P14" s="18" t="s">
        <v>19</v>
      </c>
      <c r="Q14" s="19" t="str">
        <f t="shared" si="5"/>
        <v>3</v>
      </c>
      <c r="R14" s="17" t="s">
        <v>19</v>
      </c>
      <c r="S14" s="18" t="s">
        <v>2</v>
      </c>
      <c r="T14" s="19">
        <f t="shared" si="6"/>
        <v>0</v>
      </c>
      <c r="U14" s="17" t="s">
        <v>19</v>
      </c>
      <c r="V14" s="18" t="s">
        <v>19</v>
      </c>
      <c r="W14" s="88">
        <f t="shared" si="12"/>
        <v>0</v>
      </c>
      <c r="X14" s="17" t="s">
        <v>19</v>
      </c>
      <c r="Y14" s="18" t="s">
        <v>76</v>
      </c>
      <c r="Z14" s="19" t="str">
        <f t="shared" si="7"/>
        <v>2</v>
      </c>
      <c r="AA14" s="17" t="s">
        <v>76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7</v>
      </c>
      <c r="AH14" s="22">
        <f>'13.Spieltag'!AJ14</f>
        <v>201</v>
      </c>
      <c r="AI14" s="29">
        <f>'13.Spieltag'!AK14</f>
        <v>11</v>
      </c>
      <c r="AJ14" s="24">
        <f t="shared" si="14"/>
        <v>208</v>
      </c>
      <c r="AK14" s="25">
        <f t="shared" si="15"/>
        <v>13</v>
      </c>
      <c r="AL14" s="1"/>
    </row>
    <row r="15" spans="1:42" ht="24.9" customHeight="1" thickBot="1" x14ac:dyDescent="0.3">
      <c r="A15" s="29">
        <f t="shared" si="11"/>
        <v>2</v>
      </c>
      <c r="B15" s="21" t="str">
        <f>'13.Spieltag'!B15</f>
        <v>Lola04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5</v>
      </c>
      <c r="I15" s="17" t="s">
        <v>19</v>
      </c>
      <c r="J15" s="18" t="s">
        <v>76</v>
      </c>
      <c r="K15" s="19" t="str">
        <f t="shared" si="3"/>
        <v>2</v>
      </c>
      <c r="L15" s="17" t="s">
        <v>19</v>
      </c>
      <c r="M15" s="18" t="s">
        <v>76</v>
      </c>
      <c r="N15" s="68" t="str">
        <f t="shared" si="4"/>
        <v>3</v>
      </c>
      <c r="O15" s="17" t="s">
        <v>2</v>
      </c>
      <c r="P15" s="18" t="s">
        <v>76</v>
      </c>
      <c r="Q15" s="19" t="str">
        <f t="shared" si="5"/>
        <v>5</v>
      </c>
      <c r="R15" s="17" t="s">
        <v>76</v>
      </c>
      <c r="S15" s="18" t="s">
        <v>19</v>
      </c>
      <c r="T15" s="19">
        <f t="shared" si="6"/>
        <v>0</v>
      </c>
      <c r="U15" s="17" t="s">
        <v>76</v>
      </c>
      <c r="V15" s="18" t="s">
        <v>19</v>
      </c>
      <c r="W15" s="88">
        <f t="shared" si="12"/>
        <v>0</v>
      </c>
      <c r="X15" s="17" t="s">
        <v>19</v>
      </c>
      <c r="Y15" s="18" t="s">
        <v>76</v>
      </c>
      <c r="Z15" s="19" t="str">
        <f t="shared" si="7"/>
        <v>2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17</v>
      </c>
      <c r="AH15" s="22">
        <f>'13.Spieltag'!AJ15</f>
        <v>249</v>
      </c>
      <c r="AI15" s="29">
        <f>'13.Spieltag'!AK15</f>
        <v>2</v>
      </c>
      <c r="AJ15" s="24">
        <f t="shared" si="14"/>
        <v>266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13</v>
      </c>
      <c r="B16" s="21" t="str">
        <f>'13.Spieltag'!B16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76</v>
      </c>
      <c r="G16" s="18" t="s">
        <v>76</v>
      </c>
      <c r="H16" s="19">
        <f t="shared" si="2"/>
        <v>0</v>
      </c>
      <c r="I16" s="17" t="s">
        <v>2</v>
      </c>
      <c r="J16" s="18" t="s">
        <v>76</v>
      </c>
      <c r="K16" s="19" t="str">
        <f t="shared" si="3"/>
        <v>2</v>
      </c>
      <c r="L16" s="17" t="s">
        <v>19</v>
      </c>
      <c r="M16" s="18" t="s">
        <v>19</v>
      </c>
      <c r="N16" s="68">
        <f t="shared" si="4"/>
        <v>0</v>
      </c>
      <c r="O16" s="17" t="s">
        <v>2</v>
      </c>
      <c r="P16" s="18" t="s">
        <v>76</v>
      </c>
      <c r="Q16" s="19" t="str">
        <f t="shared" si="5"/>
        <v>5</v>
      </c>
      <c r="R16" s="17" t="s">
        <v>76</v>
      </c>
      <c r="S16" s="18" t="s">
        <v>76</v>
      </c>
      <c r="T16" s="19">
        <f t="shared" si="6"/>
        <v>0</v>
      </c>
      <c r="U16" s="17" t="s">
        <v>76</v>
      </c>
      <c r="V16" s="18" t="s">
        <v>19</v>
      </c>
      <c r="W16" s="88">
        <f t="shared" si="12"/>
        <v>0</v>
      </c>
      <c r="X16" s="17" t="s">
        <v>19</v>
      </c>
      <c r="Y16" s="18" t="s">
        <v>76</v>
      </c>
      <c r="Z16" s="19" t="str">
        <f t="shared" si="7"/>
        <v>2</v>
      </c>
      <c r="AA16" s="17" t="s">
        <v>2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9</v>
      </c>
      <c r="AH16" s="22">
        <f>'13.Spieltag'!AJ16</f>
        <v>199</v>
      </c>
      <c r="AI16" s="29">
        <f>'13.Spieltag'!AK16</f>
        <v>12</v>
      </c>
      <c r="AJ16" s="24">
        <f t="shared" si="14"/>
        <v>208</v>
      </c>
      <c r="AK16" s="25">
        <f t="shared" si="15"/>
        <v>13</v>
      </c>
      <c r="AL16" s="1"/>
    </row>
    <row r="17" spans="1:38" ht="24.9" customHeight="1" thickBot="1" x14ac:dyDescent="0.3">
      <c r="A17" s="29">
        <f t="shared" si="11"/>
        <v>19</v>
      </c>
      <c r="B17" s="21" t="str">
        <f>'13.Spieltag'!B17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19</v>
      </c>
      <c r="G17" s="18" t="s">
        <v>76</v>
      </c>
      <c r="H17" s="19" t="str">
        <f t="shared" si="2"/>
        <v>5</v>
      </c>
      <c r="I17" s="17" t="s">
        <v>2</v>
      </c>
      <c r="J17" s="18" t="s">
        <v>77</v>
      </c>
      <c r="K17" s="19" t="str">
        <f t="shared" si="3"/>
        <v>2</v>
      </c>
      <c r="L17" s="17" t="s">
        <v>76</v>
      </c>
      <c r="M17" s="18" t="s">
        <v>19</v>
      </c>
      <c r="N17" s="68">
        <f t="shared" si="4"/>
        <v>0</v>
      </c>
      <c r="O17" s="17" t="s">
        <v>19</v>
      </c>
      <c r="P17" s="18" t="s">
        <v>77</v>
      </c>
      <c r="Q17" s="19" t="str">
        <f t="shared" si="5"/>
        <v>3</v>
      </c>
      <c r="R17" s="17" t="s">
        <v>77</v>
      </c>
      <c r="S17" s="18" t="s">
        <v>19</v>
      </c>
      <c r="T17" s="19">
        <f t="shared" si="6"/>
        <v>0</v>
      </c>
      <c r="U17" s="17" t="s">
        <v>77</v>
      </c>
      <c r="V17" s="18" t="s">
        <v>19</v>
      </c>
      <c r="W17" s="88">
        <f t="shared" si="12"/>
        <v>0</v>
      </c>
      <c r="X17" s="17" t="s">
        <v>76</v>
      </c>
      <c r="Y17" s="18" t="s">
        <v>76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'13.Spieltag'!AJ17</f>
        <v>188</v>
      </c>
      <c r="AI17" s="29">
        <f>'13.Spieltag'!AK17</f>
        <v>19</v>
      </c>
      <c r="AJ17" s="24">
        <f t="shared" si="14"/>
        <v>198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4</v>
      </c>
      <c r="B18" s="21" t="str">
        <f>'13.Spieltag'!B18</f>
        <v>norman 04</v>
      </c>
      <c r="C18" s="17" t="s">
        <v>19</v>
      </c>
      <c r="D18" s="18" t="s">
        <v>76</v>
      </c>
      <c r="E18" s="19">
        <f t="shared" si="1"/>
        <v>0</v>
      </c>
      <c r="F18" s="17" t="s">
        <v>76</v>
      </c>
      <c r="G18" s="18" t="s">
        <v>76</v>
      </c>
      <c r="H18" s="19">
        <f t="shared" si="2"/>
        <v>0</v>
      </c>
      <c r="I18" s="17" t="s">
        <v>2</v>
      </c>
      <c r="J18" s="18" t="s">
        <v>76</v>
      </c>
      <c r="K18" s="19" t="str">
        <f t="shared" si="3"/>
        <v>2</v>
      </c>
      <c r="L18" s="17" t="s">
        <v>76</v>
      </c>
      <c r="M18" s="18" t="s">
        <v>76</v>
      </c>
      <c r="N18" s="68">
        <f t="shared" si="4"/>
        <v>0</v>
      </c>
      <c r="O18" s="17" t="s">
        <v>2</v>
      </c>
      <c r="P18" s="18" t="s">
        <v>76</v>
      </c>
      <c r="Q18" s="19" t="str">
        <f t="shared" si="5"/>
        <v>5</v>
      </c>
      <c r="R18" s="17" t="s">
        <v>76</v>
      </c>
      <c r="S18" s="18" t="s">
        <v>19</v>
      </c>
      <c r="T18" s="19">
        <f t="shared" si="6"/>
        <v>0</v>
      </c>
      <c r="U18" s="17" t="s">
        <v>76</v>
      </c>
      <c r="V18" s="18" t="s">
        <v>19</v>
      </c>
      <c r="W18" s="88">
        <f t="shared" si="12"/>
        <v>0</v>
      </c>
      <c r="X18" s="17" t="s">
        <v>19</v>
      </c>
      <c r="Y18" s="18" t="s">
        <v>76</v>
      </c>
      <c r="Z18" s="19" t="str">
        <f t="shared" si="7"/>
        <v>2</v>
      </c>
      <c r="AA18" s="17" t="s">
        <v>2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9</v>
      </c>
      <c r="AH18" s="22">
        <f>'13.Spieltag'!AJ18</f>
        <v>234</v>
      </c>
      <c r="AI18" s="29">
        <f>'13.Spieltag'!AK18</f>
        <v>3</v>
      </c>
      <c r="AJ18" s="24">
        <f t="shared" si="14"/>
        <v>243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'13.Spieltag'!B19</f>
        <v>Rainer04</v>
      </c>
      <c r="C19" s="17" t="s">
        <v>19</v>
      </c>
      <c r="D19" s="18" t="s">
        <v>77</v>
      </c>
      <c r="E19" s="19">
        <f t="shared" si="1"/>
        <v>0</v>
      </c>
      <c r="F19" s="17" t="s">
        <v>76</v>
      </c>
      <c r="G19" s="18" t="s">
        <v>76</v>
      </c>
      <c r="H19" s="19">
        <f t="shared" si="2"/>
        <v>0</v>
      </c>
      <c r="I19" s="17" t="s">
        <v>2</v>
      </c>
      <c r="J19" s="18" t="s">
        <v>77</v>
      </c>
      <c r="K19" s="19" t="str">
        <f t="shared" si="3"/>
        <v>2</v>
      </c>
      <c r="L19" s="17" t="s">
        <v>76</v>
      </c>
      <c r="M19" s="18" t="s">
        <v>19</v>
      </c>
      <c r="N19" s="68">
        <f t="shared" si="4"/>
        <v>0</v>
      </c>
      <c r="O19" s="17" t="s">
        <v>19</v>
      </c>
      <c r="P19" s="18" t="s">
        <v>76</v>
      </c>
      <c r="Q19" s="19" t="str">
        <f t="shared" si="5"/>
        <v>2</v>
      </c>
      <c r="R19" s="17" t="s">
        <v>76</v>
      </c>
      <c r="S19" s="18" t="s">
        <v>19</v>
      </c>
      <c r="T19" s="19">
        <f t="shared" si="6"/>
        <v>0</v>
      </c>
      <c r="U19" s="17" t="s">
        <v>77</v>
      </c>
      <c r="V19" s="18" t="s">
        <v>76</v>
      </c>
      <c r="W19" s="88">
        <f t="shared" si="12"/>
        <v>0</v>
      </c>
      <c r="X19" s="17" t="s">
        <v>19</v>
      </c>
      <c r="Y19" s="18" t="s">
        <v>77</v>
      </c>
      <c r="Z19" s="19" t="str">
        <f t="shared" si="7"/>
        <v>5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9</v>
      </c>
      <c r="AH19" s="22">
        <f>'13.Spieltag'!AJ19</f>
        <v>259</v>
      </c>
      <c r="AI19" s="29">
        <f>'13.Spieltag'!AK19</f>
        <v>1</v>
      </c>
      <c r="AJ19" s="24">
        <f t="shared" si="14"/>
        <v>268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16</v>
      </c>
      <c r="B20" s="21" t="str">
        <f>'13.Spieltag'!B20</f>
        <v>Reinhold</v>
      </c>
      <c r="C20" s="17" t="s">
        <v>19</v>
      </c>
      <c r="D20" s="18" t="s">
        <v>19</v>
      </c>
      <c r="E20" s="19" t="str">
        <f t="shared" si="1"/>
        <v>5</v>
      </c>
      <c r="F20" s="17" t="s">
        <v>2</v>
      </c>
      <c r="G20" s="18" t="s">
        <v>19</v>
      </c>
      <c r="H20" s="19" t="str">
        <f t="shared" si="2"/>
        <v>3</v>
      </c>
      <c r="I20" s="17" t="s">
        <v>19</v>
      </c>
      <c r="J20" s="18" t="s">
        <v>77</v>
      </c>
      <c r="K20" s="19" t="str">
        <f t="shared" si="3"/>
        <v>2</v>
      </c>
      <c r="L20" s="17" t="s">
        <v>19</v>
      </c>
      <c r="M20" s="18" t="s">
        <v>19</v>
      </c>
      <c r="N20" s="68">
        <f t="shared" si="4"/>
        <v>0</v>
      </c>
      <c r="O20" s="17" t="s">
        <v>79</v>
      </c>
      <c r="P20" s="18" t="s">
        <v>19</v>
      </c>
      <c r="Q20" s="19" t="str">
        <f t="shared" si="5"/>
        <v>3</v>
      </c>
      <c r="R20" s="17" t="s">
        <v>2</v>
      </c>
      <c r="S20" s="18" t="s">
        <v>19</v>
      </c>
      <c r="T20" s="19" t="str">
        <f t="shared" si="6"/>
        <v>3</v>
      </c>
      <c r="U20" s="17" t="s">
        <v>76</v>
      </c>
      <c r="V20" s="18" t="s">
        <v>19</v>
      </c>
      <c r="W20" s="88">
        <f t="shared" si="12"/>
        <v>0</v>
      </c>
      <c r="X20" s="17" t="s">
        <v>19</v>
      </c>
      <c r="Y20" s="18" t="s">
        <v>76</v>
      </c>
      <c r="Z20" s="19" t="str">
        <f t="shared" si="7"/>
        <v>2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18</v>
      </c>
      <c r="AH20" s="22">
        <f>'13.Spieltag'!AJ20</f>
        <v>185</v>
      </c>
      <c r="AI20" s="29">
        <f>'13.Spieltag'!AK20</f>
        <v>20</v>
      </c>
      <c r="AJ20" s="24">
        <f t="shared" si="14"/>
        <v>203</v>
      </c>
      <c r="AK20" s="25">
        <f t="shared" si="15"/>
        <v>16</v>
      </c>
      <c r="AL20" s="1"/>
    </row>
    <row r="21" spans="1:38" ht="24.9" customHeight="1" thickBot="1" x14ac:dyDescent="0.3">
      <c r="A21" s="29">
        <f t="shared" si="11"/>
        <v>21</v>
      </c>
      <c r="B21" s="21" t="str">
        <f>'13.Spieltag'!B21</f>
        <v>Ricardo04</v>
      </c>
      <c r="C21" s="17" t="s">
        <v>76</v>
      </c>
      <c r="D21" s="18" t="s">
        <v>19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2</v>
      </c>
      <c r="J21" s="18" t="s">
        <v>76</v>
      </c>
      <c r="K21" s="19" t="str">
        <f t="shared" si="3"/>
        <v>2</v>
      </c>
      <c r="L21" s="17" t="s">
        <v>76</v>
      </c>
      <c r="M21" s="18" t="s">
        <v>19</v>
      </c>
      <c r="N21" s="68">
        <f t="shared" si="4"/>
        <v>0</v>
      </c>
      <c r="O21" s="17" t="s">
        <v>2</v>
      </c>
      <c r="P21" s="18" t="s">
        <v>77</v>
      </c>
      <c r="Q21" s="19" t="str">
        <f t="shared" si="5"/>
        <v>2</v>
      </c>
      <c r="R21" s="17" t="s">
        <v>76</v>
      </c>
      <c r="S21" s="18" t="s">
        <v>2</v>
      </c>
      <c r="T21" s="19">
        <f t="shared" si="6"/>
        <v>0</v>
      </c>
      <c r="U21" s="17" t="s">
        <v>76</v>
      </c>
      <c r="V21" s="18" t="s">
        <v>19</v>
      </c>
      <c r="W21" s="88">
        <f t="shared" si="12"/>
        <v>0</v>
      </c>
      <c r="X21" s="17" t="s">
        <v>76</v>
      </c>
      <c r="Y21" s="18" t="s">
        <v>77</v>
      </c>
      <c r="Z21" s="19" t="str">
        <f t="shared" si="7"/>
        <v>2</v>
      </c>
      <c r="AA21" s="17" t="s">
        <v>19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6</v>
      </c>
      <c r="AH21" s="22">
        <f>'13.Spieltag'!AJ21</f>
        <v>184</v>
      </c>
      <c r="AI21" s="29">
        <f>'13.Spieltag'!AK21</f>
        <v>21</v>
      </c>
      <c r="AJ21" s="24">
        <f t="shared" si="14"/>
        <v>190</v>
      </c>
      <c r="AK21" s="25">
        <f t="shared" si="15"/>
        <v>21</v>
      </c>
      <c r="AL21" s="1"/>
    </row>
    <row r="22" spans="1:38" ht="24.9" customHeight="1" thickBot="1" x14ac:dyDescent="0.3">
      <c r="A22" s="29">
        <f t="shared" si="11"/>
        <v>22</v>
      </c>
      <c r="B22" s="21" t="str">
        <f>'13.Spieltag'!B22</f>
        <v>SchalkeKalle</v>
      </c>
      <c r="C22" s="17" t="s">
        <v>76</v>
      </c>
      <c r="D22" s="18" t="s">
        <v>76</v>
      </c>
      <c r="E22" s="19" t="str">
        <f t="shared" si="1"/>
        <v>3</v>
      </c>
      <c r="F22" s="17" t="s">
        <v>19</v>
      </c>
      <c r="G22" s="18" t="s">
        <v>76</v>
      </c>
      <c r="H22" s="19" t="str">
        <f t="shared" si="2"/>
        <v>5</v>
      </c>
      <c r="I22" s="17" t="s">
        <v>2</v>
      </c>
      <c r="J22" s="18" t="s">
        <v>76</v>
      </c>
      <c r="K22" s="19" t="str">
        <f t="shared" si="3"/>
        <v>2</v>
      </c>
      <c r="L22" s="17" t="s">
        <v>76</v>
      </c>
      <c r="M22" s="18" t="s">
        <v>76</v>
      </c>
      <c r="N22" s="68">
        <f t="shared" si="4"/>
        <v>0</v>
      </c>
      <c r="O22" s="17" t="s">
        <v>76</v>
      </c>
      <c r="P22" s="18" t="s">
        <v>19</v>
      </c>
      <c r="Q22" s="19">
        <f t="shared" si="5"/>
        <v>0</v>
      </c>
      <c r="R22" s="17" t="s">
        <v>19</v>
      </c>
      <c r="S22" s="18" t="s">
        <v>19</v>
      </c>
      <c r="T22" s="19">
        <f t="shared" si="6"/>
        <v>0</v>
      </c>
      <c r="U22" s="17" t="s">
        <v>76</v>
      </c>
      <c r="V22" s="18" t="s">
        <v>19</v>
      </c>
      <c r="W22" s="88">
        <f t="shared" si="12"/>
        <v>0</v>
      </c>
      <c r="X22" s="17" t="s">
        <v>19</v>
      </c>
      <c r="Y22" s="18" t="s">
        <v>76</v>
      </c>
      <c r="Z22" s="19" t="str">
        <f t="shared" si="7"/>
        <v>2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12</v>
      </c>
      <c r="AH22" s="22">
        <f>'13.Spieltag'!AJ22</f>
        <v>176</v>
      </c>
      <c r="AI22" s="29">
        <f>'13.Spieltag'!AK22</f>
        <v>22</v>
      </c>
      <c r="AJ22" s="24">
        <f t="shared" si="14"/>
        <v>188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6</v>
      </c>
      <c r="B23" s="21" t="str">
        <f>'13.Spieltag'!B23</f>
        <v>Schalt04</v>
      </c>
      <c r="C23" s="17" t="s">
        <v>2</v>
      </c>
      <c r="D23" s="18" t="s">
        <v>76</v>
      </c>
      <c r="E23" s="19">
        <f t="shared" si="1"/>
        <v>0</v>
      </c>
      <c r="F23" s="17" t="s">
        <v>19</v>
      </c>
      <c r="G23" s="18" t="s">
        <v>76</v>
      </c>
      <c r="H23" s="19" t="str">
        <f t="shared" si="2"/>
        <v>5</v>
      </c>
      <c r="I23" s="17" t="s">
        <v>76</v>
      </c>
      <c r="J23" s="18" t="s">
        <v>76</v>
      </c>
      <c r="K23" s="19">
        <f t="shared" si="3"/>
        <v>0</v>
      </c>
      <c r="L23" s="17" t="s">
        <v>19</v>
      </c>
      <c r="M23" s="18" t="s">
        <v>19</v>
      </c>
      <c r="N23" s="68">
        <f t="shared" si="4"/>
        <v>0</v>
      </c>
      <c r="O23" s="17" t="s">
        <v>2</v>
      </c>
      <c r="P23" s="18" t="s">
        <v>76</v>
      </c>
      <c r="Q23" s="19" t="str">
        <f t="shared" si="5"/>
        <v>5</v>
      </c>
      <c r="R23" s="17" t="s">
        <v>76</v>
      </c>
      <c r="S23" s="18" t="s">
        <v>76</v>
      </c>
      <c r="T23" s="19">
        <f t="shared" si="6"/>
        <v>0</v>
      </c>
      <c r="U23" s="17" t="s">
        <v>77</v>
      </c>
      <c r="V23" s="18" t="s">
        <v>76</v>
      </c>
      <c r="W23" s="88">
        <f t="shared" si="12"/>
        <v>0</v>
      </c>
      <c r="X23" s="17" t="s">
        <v>2</v>
      </c>
      <c r="Y23" s="18" t="s">
        <v>76</v>
      </c>
      <c r="Z23" s="19" t="str">
        <f t="shared" si="7"/>
        <v>3</v>
      </c>
      <c r="AA23" s="17" t="s">
        <v>2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13</v>
      </c>
      <c r="AH23" s="22">
        <f>'13.Spieltag'!AJ23</f>
        <v>220</v>
      </c>
      <c r="AI23" s="29">
        <f>'13.Spieltag'!AK23</f>
        <v>6</v>
      </c>
      <c r="AJ23" s="24">
        <f t="shared" si="14"/>
        <v>233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19</v>
      </c>
      <c r="B24" s="21" t="str">
        <f>'13.Spieltag'!B24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19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3</v>
      </c>
      <c r="O24" s="17" t="s">
        <v>2</v>
      </c>
      <c r="P24" s="18" t="s">
        <v>77</v>
      </c>
      <c r="Q24" s="19" t="str">
        <f t="shared" si="5"/>
        <v>2</v>
      </c>
      <c r="R24" s="17" t="s">
        <v>76</v>
      </c>
      <c r="S24" s="18" t="s">
        <v>2</v>
      </c>
      <c r="T24" s="19">
        <f t="shared" si="6"/>
        <v>0</v>
      </c>
      <c r="U24" s="17" t="s">
        <v>76</v>
      </c>
      <c r="V24" s="18" t="s">
        <v>76</v>
      </c>
      <c r="W24" s="88">
        <f t="shared" si="12"/>
        <v>0</v>
      </c>
      <c r="X24" s="17" t="s">
        <v>19</v>
      </c>
      <c r="Y24" s="18" t="s">
        <v>76</v>
      </c>
      <c r="Z24" s="19" t="str">
        <f t="shared" si="7"/>
        <v>2</v>
      </c>
      <c r="AA24" s="17" t="s">
        <v>2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9</v>
      </c>
      <c r="AH24" s="22">
        <f>'13.Spieltag'!AJ24</f>
        <v>189</v>
      </c>
      <c r="AI24" s="29">
        <f>'13.Spieltag'!AK24</f>
        <v>17</v>
      </c>
      <c r="AJ24" s="24">
        <f t="shared" si="14"/>
        <v>198</v>
      </c>
      <c r="AK24" s="25">
        <f t="shared" si="15"/>
        <v>19</v>
      </c>
      <c r="AL24" s="1"/>
    </row>
    <row r="25" spans="1:38" ht="24.9" customHeight="1" thickBot="1" x14ac:dyDescent="0.3">
      <c r="A25" s="29">
        <f t="shared" si="11"/>
        <v>11</v>
      </c>
      <c r="B25" s="21" t="str">
        <f>'13.Spieltag'!B25</f>
        <v>Silfa04</v>
      </c>
      <c r="C25" s="17" t="s">
        <v>76</v>
      </c>
      <c r="D25" s="18" t="s">
        <v>76</v>
      </c>
      <c r="E25" s="19" t="str">
        <f t="shared" si="1"/>
        <v>3</v>
      </c>
      <c r="F25" s="17" t="s">
        <v>76</v>
      </c>
      <c r="G25" s="18" t="s">
        <v>19</v>
      </c>
      <c r="H25" s="19">
        <f t="shared" si="2"/>
        <v>0</v>
      </c>
      <c r="I25" s="17" t="s">
        <v>2</v>
      </c>
      <c r="J25" s="18" t="s">
        <v>77</v>
      </c>
      <c r="K25" s="19" t="str">
        <f t="shared" si="3"/>
        <v>2</v>
      </c>
      <c r="L25" s="17" t="s">
        <v>19</v>
      </c>
      <c r="M25" s="18" t="s">
        <v>76</v>
      </c>
      <c r="N25" s="68" t="str">
        <f t="shared" si="4"/>
        <v>3</v>
      </c>
      <c r="O25" s="17" t="s">
        <v>77</v>
      </c>
      <c r="P25" s="18" t="s">
        <v>79</v>
      </c>
      <c r="Q25" s="19">
        <f t="shared" si="5"/>
        <v>0</v>
      </c>
      <c r="R25" s="17" t="s">
        <v>2</v>
      </c>
      <c r="S25" s="18" t="s">
        <v>19</v>
      </c>
      <c r="T25" s="19" t="str">
        <f t="shared" si="6"/>
        <v>3</v>
      </c>
      <c r="U25" s="17" t="s">
        <v>76</v>
      </c>
      <c r="V25" s="18" t="s">
        <v>2</v>
      </c>
      <c r="W25" s="88">
        <f t="shared" si="12"/>
        <v>0</v>
      </c>
      <c r="X25" s="17" t="s">
        <v>77</v>
      </c>
      <c r="Y25" s="18" t="s">
        <v>76</v>
      </c>
      <c r="Z25" s="19">
        <f t="shared" si="7"/>
        <v>0</v>
      </c>
      <c r="AA25" s="17" t="s">
        <v>76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11</v>
      </c>
      <c r="AH25" s="22">
        <f>'13.Spieltag'!AJ25</f>
        <v>199</v>
      </c>
      <c r="AI25" s="29">
        <f>'13.Spieltag'!AK25</f>
        <v>12</v>
      </c>
      <c r="AJ25" s="24">
        <f t="shared" si="14"/>
        <v>210</v>
      </c>
      <c r="AK25" s="25">
        <f t="shared" si="15"/>
        <v>11</v>
      </c>
      <c r="AL25" s="1"/>
    </row>
    <row r="26" spans="1:38" ht="24.9" customHeight="1" thickBot="1" x14ac:dyDescent="0.3">
      <c r="A26" s="29">
        <f t="shared" si="11"/>
        <v>11</v>
      </c>
      <c r="B26" s="21" t="str">
        <f>'13.Spieltag'!B26</f>
        <v>Silja04</v>
      </c>
      <c r="C26" s="17" t="s">
        <v>19</v>
      </c>
      <c r="D26" s="18" t="s">
        <v>76</v>
      </c>
      <c r="E26" s="19">
        <f t="shared" si="1"/>
        <v>0</v>
      </c>
      <c r="F26" s="17" t="s">
        <v>77</v>
      </c>
      <c r="G26" s="18" t="s">
        <v>76</v>
      </c>
      <c r="H26" s="19">
        <f t="shared" si="2"/>
        <v>0</v>
      </c>
      <c r="I26" s="17" t="s">
        <v>2</v>
      </c>
      <c r="J26" s="18" t="s">
        <v>77</v>
      </c>
      <c r="K26" s="19" t="str">
        <f t="shared" si="3"/>
        <v>2</v>
      </c>
      <c r="L26" s="17" t="s">
        <v>2</v>
      </c>
      <c r="M26" s="18" t="s">
        <v>76</v>
      </c>
      <c r="N26" s="68" t="str">
        <f t="shared" si="4"/>
        <v>2</v>
      </c>
      <c r="O26" s="17" t="s">
        <v>2</v>
      </c>
      <c r="P26" s="18" t="s">
        <v>77</v>
      </c>
      <c r="Q26" s="19" t="str">
        <f t="shared" si="5"/>
        <v>2</v>
      </c>
      <c r="R26" s="17" t="s">
        <v>19</v>
      </c>
      <c r="S26" s="18" t="s">
        <v>2</v>
      </c>
      <c r="T26" s="19">
        <f t="shared" si="6"/>
        <v>0</v>
      </c>
      <c r="U26" s="17" t="s">
        <v>76</v>
      </c>
      <c r="V26" s="18" t="s">
        <v>19</v>
      </c>
      <c r="W26" s="88">
        <f t="shared" si="12"/>
        <v>0</v>
      </c>
      <c r="X26" s="17" t="s">
        <v>19</v>
      </c>
      <c r="Y26" s="18" t="s">
        <v>76</v>
      </c>
      <c r="Z26" s="19" t="str">
        <f t="shared" si="7"/>
        <v>2</v>
      </c>
      <c r="AA26" s="17" t="s">
        <v>76</v>
      </c>
      <c r="AB26" s="18" t="s">
        <v>77</v>
      </c>
      <c r="AC26" s="19">
        <f t="shared" si="8"/>
        <v>0</v>
      </c>
      <c r="AD26" s="20"/>
      <c r="AE26" s="18"/>
      <c r="AF26" s="19"/>
      <c r="AG26" s="21">
        <f t="shared" si="13"/>
        <v>8</v>
      </c>
      <c r="AH26" s="22">
        <f>'13.Spieltag'!AJ26</f>
        <v>202</v>
      </c>
      <c r="AI26" s="29">
        <f>'13.Spieltag'!AK26</f>
        <v>9</v>
      </c>
      <c r="AJ26" s="24">
        <f t="shared" si="14"/>
        <v>210</v>
      </c>
      <c r="AK26" s="25">
        <f t="shared" si="15"/>
        <v>11</v>
      </c>
      <c r="AL26" s="1"/>
    </row>
    <row r="27" spans="1:38" ht="28.2" customHeight="1" thickBot="1" x14ac:dyDescent="0.3">
      <c r="A27" s="29">
        <f t="shared" si="11"/>
        <v>5</v>
      </c>
      <c r="B27" s="21" t="str">
        <f>'13.Spieltag'!B27</f>
        <v>SkillFailer</v>
      </c>
      <c r="C27" s="17" t="s">
        <v>19</v>
      </c>
      <c r="D27" s="18" t="s">
        <v>76</v>
      </c>
      <c r="E27" s="19">
        <f t="shared" si="1"/>
        <v>0</v>
      </c>
      <c r="F27" s="17" t="s">
        <v>76</v>
      </c>
      <c r="G27" s="18" t="s">
        <v>19</v>
      </c>
      <c r="H27" s="19">
        <f t="shared" si="2"/>
        <v>0</v>
      </c>
      <c r="I27" s="17" t="s">
        <v>20</v>
      </c>
      <c r="J27" s="18" t="s">
        <v>76</v>
      </c>
      <c r="K27" s="19" t="str">
        <f t="shared" si="3"/>
        <v>2</v>
      </c>
      <c r="L27" s="17" t="s">
        <v>2</v>
      </c>
      <c r="M27" s="18" t="s">
        <v>76</v>
      </c>
      <c r="N27" s="68" t="str">
        <f t="shared" si="4"/>
        <v>2</v>
      </c>
      <c r="O27" s="17" t="s">
        <v>19</v>
      </c>
      <c r="P27" s="18" t="s">
        <v>76</v>
      </c>
      <c r="Q27" s="19" t="str">
        <f t="shared" si="5"/>
        <v>2</v>
      </c>
      <c r="R27" s="17" t="s">
        <v>19</v>
      </c>
      <c r="S27" s="18" t="s">
        <v>76</v>
      </c>
      <c r="T27" s="19" t="str">
        <f t="shared" si="6"/>
        <v>5</v>
      </c>
      <c r="U27" s="17" t="s">
        <v>76</v>
      </c>
      <c r="V27" s="18" t="s">
        <v>2</v>
      </c>
      <c r="W27" s="88">
        <f t="shared" si="12"/>
        <v>0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11</v>
      </c>
      <c r="AH27" s="22">
        <f>'13.Spieltag'!AJ27</f>
        <v>223</v>
      </c>
      <c r="AI27" s="29">
        <f>'13.Spieltag'!AK27</f>
        <v>5</v>
      </c>
      <c r="AJ27" s="24">
        <f t="shared" si="14"/>
        <v>234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9</v>
      </c>
      <c r="B28" s="21" t="str">
        <f>'13.Spieltag'!B28</f>
        <v>Skopp04</v>
      </c>
      <c r="C28" s="17" t="s">
        <v>76</v>
      </c>
      <c r="D28" s="18" t="s">
        <v>76</v>
      </c>
      <c r="E28" s="19" t="str">
        <f t="shared" si="1"/>
        <v>3</v>
      </c>
      <c r="F28" s="17" t="s">
        <v>76</v>
      </c>
      <c r="G28" s="18" t="s">
        <v>19</v>
      </c>
      <c r="H28" s="19">
        <f t="shared" si="2"/>
        <v>0</v>
      </c>
      <c r="I28" s="17" t="s">
        <v>2</v>
      </c>
      <c r="J28" s="18" t="s">
        <v>77</v>
      </c>
      <c r="K28" s="19" t="str">
        <f t="shared" si="3"/>
        <v>2</v>
      </c>
      <c r="L28" s="17" t="s">
        <v>76</v>
      </c>
      <c r="M28" s="18" t="s">
        <v>77</v>
      </c>
      <c r="N28" s="68" t="str">
        <f t="shared" si="4"/>
        <v>5</v>
      </c>
      <c r="O28" s="17" t="s">
        <v>19</v>
      </c>
      <c r="P28" s="18" t="s">
        <v>76</v>
      </c>
      <c r="Q28" s="19" t="str">
        <f t="shared" si="5"/>
        <v>2</v>
      </c>
      <c r="R28" s="17" t="s">
        <v>19</v>
      </c>
      <c r="S28" s="18" t="s">
        <v>2</v>
      </c>
      <c r="T28" s="19">
        <f t="shared" si="6"/>
        <v>0</v>
      </c>
      <c r="U28" s="17" t="s">
        <v>76</v>
      </c>
      <c r="V28" s="18" t="s">
        <v>76</v>
      </c>
      <c r="W28" s="88">
        <f t="shared" si="12"/>
        <v>0</v>
      </c>
      <c r="X28" s="17" t="s">
        <v>19</v>
      </c>
      <c r="Y28" s="18" t="s">
        <v>77</v>
      </c>
      <c r="Z28" s="19" t="str">
        <f t="shared" si="7"/>
        <v>5</v>
      </c>
      <c r="AA28" s="17" t="s">
        <v>79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17</v>
      </c>
      <c r="AH28" s="22">
        <f>'13.Spieltag'!AJ28</f>
        <v>198</v>
      </c>
      <c r="AI28" s="29">
        <f>'13.Spieltag'!AK28</f>
        <v>14</v>
      </c>
      <c r="AJ28" s="24">
        <f t="shared" si="14"/>
        <v>215</v>
      </c>
      <c r="AK28" s="25">
        <f t="shared" si="15"/>
        <v>9</v>
      </c>
      <c r="AL28" s="1"/>
    </row>
    <row r="29" spans="1:38" ht="28.2" customHeight="1" thickBot="1" x14ac:dyDescent="0.3">
      <c r="A29" s="29">
        <f t="shared" si="11"/>
        <v>17</v>
      </c>
      <c r="B29" s="21" t="str">
        <f>'13.Spieltag'!B29</f>
        <v>Tanja 04</v>
      </c>
      <c r="C29" s="17" t="s">
        <v>19</v>
      </c>
      <c r="D29" s="18" t="s">
        <v>77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 t="str">
        <f t="shared" si="3"/>
        <v>2</v>
      </c>
      <c r="L29" s="17" t="s">
        <v>76</v>
      </c>
      <c r="M29" s="18" t="s">
        <v>19</v>
      </c>
      <c r="N29" s="68">
        <f t="shared" si="4"/>
        <v>0</v>
      </c>
      <c r="O29" s="17" t="s">
        <v>2</v>
      </c>
      <c r="P29" s="18" t="s">
        <v>77</v>
      </c>
      <c r="Q29" s="19" t="str">
        <f t="shared" si="5"/>
        <v>2</v>
      </c>
      <c r="R29" s="17" t="s">
        <v>77</v>
      </c>
      <c r="S29" s="18" t="s">
        <v>19</v>
      </c>
      <c r="T29" s="19">
        <f t="shared" si="6"/>
        <v>0</v>
      </c>
      <c r="U29" s="17" t="s">
        <v>76</v>
      </c>
      <c r="V29" s="18" t="s">
        <v>19</v>
      </c>
      <c r="W29" s="88">
        <f t="shared" si="12"/>
        <v>0</v>
      </c>
      <c r="X29" s="17" t="s">
        <v>76</v>
      </c>
      <c r="Y29" s="18" t="s">
        <v>19</v>
      </c>
      <c r="Z29" s="19">
        <f t="shared" si="7"/>
        <v>0</v>
      </c>
      <c r="AA29" s="17" t="s">
        <v>2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4</v>
      </c>
      <c r="AH29" s="22">
        <f>'13.Spieltag'!AJ29</f>
        <v>196</v>
      </c>
      <c r="AI29" s="29">
        <f>'13.Spieltag'!AK29</f>
        <v>15</v>
      </c>
      <c r="AJ29" s="24">
        <f t="shared" si="14"/>
        <v>200</v>
      </c>
      <c r="AK29" s="25">
        <f t="shared" si="15"/>
        <v>17</v>
      </c>
      <c r="AL29" s="1"/>
    </row>
    <row r="30" spans="1:38" ht="28.2" customHeight="1" thickBot="1" x14ac:dyDescent="0.3">
      <c r="A30" s="29">
        <f t="shared" si="11"/>
        <v>3</v>
      </c>
      <c r="B30" s="21" t="str">
        <f>'13.Spieltag'!B30</f>
        <v>UltraGE</v>
      </c>
      <c r="C30" s="17" t="s">
        <v>2</v>
      </c>
      <c r="D30" s="18" t="s">
        <v>76</v>
      </c>
      <c r="E30" s="19">
        <f t="shared" si="1"/>
        <v>0</v>
      </c>
      <c r="F30" s="17" t="s">
        <v>19</v>
      </c>
      <c r="G30" s="18" t="s">
        <v>76</v>
      </c>
      <c r="H30" s="19" t="str">
        <f t="shared" si="2"/>
        <v>5</v>
      </c>
      <c r="I30" s="17" t="s">
        <v>2</v>
      </c>
      <c r="J30" s="18" t="s">
        <v>76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3</v>
      </c>
      <c r="O30" s="17" t="s">
        <v>2</v>
      </c>
      <c r="P30" s="18" t="s">
        <v>76</v>
      </c>
      <c r="Q30" s="19" t="str">
        <f t="shared" si="5"/>
        <v>5</v>
      </c>
      <c r="R30" s="17" t="s">
        <v>19</v>
      </c>
      <c r="S30" s="18" t="s">
        <v>76</v>
      </c>
      <c r="T30" s="19" t="str">
        <f t="shared" si="6"/>
        <v>5</v>
      </c>
      <c r="U30" s="17" t="s">
        <v>76</v>
      </c>
      <c r="V30" s="18" t="s">
        <v>2</v>
      </c>
      <c r="W30" s="88">
        <f t="shared" si="12"/>
        <v>0</v>
      </c>
      <c r="X30" s="17" t="s">
        <v>2</v>
      </c>
      <c r="Y30" s="18" t="s">
        <v>76</v>
      </c>
      <c r="Z30" s="19" t="str">
        <f t="shared" si="7"/>
        <v>3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23</v>
      </c>
      <c r="AH30" s="22">
        <f>'13.Spieltag'!AJ30</f>
        <v>228</v>
      </c>
      <c r="AI30" s="29">
        <f>'13.Spieltag'!AK30</f>
        <v>4</v>
      </c>
      <c r="AJ30" s="24">
        <f t="shared" ref="AJ30" si="17">AG30+AH30</f>
        <v>251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'13.Spieltag'!B31</f>
        <v>Jens-2711</v>
      </c>
      <c r="C31" s="17" t="s">
        <v>76</v>
      </c>
      <c r="D31" s="18" t="s">
        <v>19</v>
      </c>
      <c r="E31" s="19">
        <f t="shared" si="1"/>
        <v>0</v>
      </c>
      <c r="F31" s="17" t="s">
        <v>77</v>
      </c>
      <c r="G31" s="18" t="s">
        <v>19</v>
      </c>
      <c r="H31" s="19">
        <f t="shared" si="2"/>
        <v>0</v>
      </c>
      <c r="I31" s="17" t="s">
        <v>19</v>
      </c>
      <c r="J31" s="18" t="s">
        <v>19</v>
      </c>
      <c r="K31" s="19">
        <f t="shared" si="3"/>
        <v>0</v>
      </c>
      <c r="L31" s="17" t="s">
        <v>76</v>
      </c>
      <c r="M31" s="18" t="s">
        <v>19</v>
      </c>
      <c r="N31" s="68">
        <f t="shared" si="4"/>
        <v>0</v>
      </c>
      <c r="O31" s="17" t="s">
        <v>77</v>
      </c>
      <c r="P31" s="18" t="s">
        <v>19</v>
      </c>
      <c r="Q31" s="19">
        <f t="shared" si="5"/>
        <v>0</v>
      </c>
      <c r="R31" s="17" t="s">
        <v>76</v>
      </c>
      <c r="S31" s="18" t="s">
        <v>2</v>
      </c>
      <c r="T31" s="19">
        <f t="shared" si="6"/>
        <v>0</v>
      </c>
      <c r="U31" s="17" t="s">
        <v>77</v>
      </c>
      <c r="V31" s="18" t="s">
        <v>76</v>
      </c>
      <c r="W31" s="88">
        <f t="shared" si="12"/>
        <v>0</v>
      </c>
      <c r="X31" s="17" t="s">
        <v>19</v>
      </c>
      <c r="Y31" s="18" t="s">
        <v>76</v>
      </c>
      <c r="Z31" s="19" t="str">
        <f t="shared" si="7"/>
        <v>2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2</v>
      </c>
      <c r="AH31" s="22">
        <f>'13.Spieltag'!AJ31</f>
        <v>59</v>
      </c>
      <c r="AI31" s="29">
        <f>'13.Spieltag'!AK31</f>
        <v>24</v>
      </c>
      <c r="AJ31" s="24">
        <f t="shared" ref="AJ31" si="20">AG31+AH31</f>
        <v>61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3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2" priority="114" rank="3"/>
  </conditionalFormatting>
  <conditionalFormatting sqref="C6:I6 L6 Y1:Z1 AB1 C4:AB5 N6:AB6">
    <cfRule type="cellIs" dxfId="81" priority="1" operator="equal">
      <formula>"Schalke 04"</formula>
    </cfRule>
  </conditionalFormatting>
  <pageMargins left="0.19685039370078741" right="0" top="0" bottom="0" header="0.51181102362204722" footer="0.51181102362204722"/>
  <pageSetup paperSize="9" scale="79" orientation="landscape" horizontalDpi="4294967295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P39"/>
  <sheetViews>
    <sheetView workbookViewId="0">
      <selection activeCell="AP16" sqref="AP1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36</v>
      </c>
      <c r="B4" s="16"/>
      <c r="C4" s="70" t="s">
        <v>18</v>
      </c>
      <c r="D4" s="71"/>
      <c r="E4" s="71"/>
      <c r="F4" s="70" t="s">
        <v>12</v>
      </c>
      <c r="G4" s="71"/>
      <c r="H4" s="71"/>
      <c r="I4" s="70" t="s">
        <v>73</v>
      </c>
      <c r="J4" s="71"/>
      <c r="K4" s="71"/>
      <c r="L4" s="70" t="s">
        <v>74</v>
      </c>
      <c r="M4" s="71"/>
      <c r="N4" s="71"/>
      <c r="O4" s="70" t="s">
        <v>71</v>
      </c>
      <c r="P4" s="71"/>
      <c r="Q4" s="71"/>
      <c r="R4" s="70" t="s">
        <v>21</v>
      </c>
      <c r="S4" s="71"/>
      <c r="T4" s="71"/>
      <c r="U4" s="70" t="s">
        <v>68</v>
      </c>
      <c r="V4" s="71"/>
      <c r="W4" s="71"/>
      <c r="X4" s="70" t="s">
        <v>16</v>
      </c>
      <c r="Y4" s="71"/>
      <c r="Z4" s="71"/>
      <c r="AA4" s="70" t="s">
        <v>11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U5" s="13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56</v>
      </c>
      <c r="D6" s="71"/>
      <c r="E6" s="71"/>
      <c r="F6" s="70" t="s">
        <v>14</v>
      </c>
      <c r="G6" s="71"/>
      <c r="H6" s="71"/>
      <c r="I6" s="70" t="s">
        <v>13</v>
      </c>
      <c r="J6" s="71"/>
      <c r="K6" s="71"/>
      <c r="L6" s="70" t="s">
        <v>72</v>
      </c>
      <c r="M6" s="71"/>
      <c r="N6" s="71"/>
      <c r="O6" s="70" t="s">
        <v>58</v>
      </c>
      <c r="P6" s="71"/>
      <c r="Q6" s="71"/>
      <c r="R6" s="70" t="s">
        <v>15</v>
      </c>
      <c r="S6" s="71"/>
      <c r="T6" s="71"/>
      <c r="U6" s="70" t="s">
        <v>59</v>
      </c>
      <c r="V6" s="71"/>
      <c r="W6" s="71"/>
      <c r="X6" s="70" t="s">
        <v>17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79</v>
      </c>
      <c r="E7" s="80" t="s">
        <v>1</v>
      </c>
      <c r="F7" s="79" t="s">
        <v>98</v>
      </c>
      <c r="G7" s="79" t="s">
        <v>76</v>
      </c>
      <c r="H7" s="80" t="s">
        <v>1</v>
      </c>
      <c r="I7" s="79" t="s">
        <v>19</v>
      </c>
      <c r="J7" s="79" t="s">
        <v>77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76</v>
      </c>
      <c r="P7" s="79" t="s">
        <v>77</v>
      </c>
      <c r="Q7" s="80" t="s">
        <v>1</v>
      </c>
      <c r="R7" s="79" t="s">
        <v>77</v>
      </c>
      <c r="S7" s="79" t="s">
        <v>79</v>
      </c>
      <c r="T7" s="80" t="s">
        <v>1</v>
      </c>
      <c r="U7" s="79" t="s">
        <v>77</v>
      </c>
      <c r="V7" s="79" t="s">
        <v>2</v>
      </c>
      <c r="W7" s="80" t="s">
        <v>1</v>
      </c>
      <c r="X7" s="79" t="s">
        <v>19</v>
      </c>
      <c r="Y7" s="79" t="s">
        <v>76</v>
      </c>
      <c r="Z7" s="80" t="s">
        <v>1</v>
      </c>
      <c r="AA7" s="79" t="s">
        <v>76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'14.Spieltag'!B8</f>
        <v>Archie04</v>
      </c>
      <c r="C8" s="17" t="s">
        <v>76</v>
      </c>
      <c r="D8" s="18" t="s">
        <v>19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2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2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2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13</v>
      </c>
      <c r="AH8" s="22">
        <f>'14.Spieltag'!AJ8</f>
        <v>186</v>
      </c>
      <c r="AI8" s="29">
        <f>'14.Spieltag'!AK8</f>
        <v>23</v>
      </c>
      <c r="AJ8" s="24">
        <f t="shared" ref="AJ8" si="10">AG8+AH8</f>
        <v>199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7</v>
      </c>
      <c r="B9" s="21" t="str">
        <f>'14.Spieltag'!B9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79</v>
      </c>
      <c r="G9" s="18" t="s">
        <v>76</v>
      </c>
      <c r="H9" s="19" t="str">
        <f t="shared" si="2"/>
        <v>2</v>
      </c>
      <c r="I9" s="17" t="s">
        <v>77</v>
      </c>
      <c r="J9" s="18" t="s">
        <v>19</v>
      </c>
      <c r="K9" s="19">
        <f t="shared" si="3"/>
        <v>0</v>
      </c>
      <c r="L9" s="17" t="s">
        <v>76</v>
      </c>
      <c r="M9" s="18" t="s">
        <v>2</v>
      </c>
      <c r="N9" s="68">
        <f t="shared" si="4"/>
        <v>0</v>
      </c>
      <c r="O9" s="17" t="s">
        <v>76</v>
      </c>
      <c r="P9" s="18" t="s">
        <v>19</v>
      </c>
      <c r="Q9" s="19">
        <f t="shared" si="5"/>
        <v>0</v>
      </c>
      <c r="R9" s="17" t="s">
        <v>76</v>
      </c>
      <c r="S9" s="18" t="s">
        <v>2</v>
      </c>
      <c r="T9" s="19" t="str">
        <f t="shared" si="6"/>
        <v>2</v>
      </c>
      <c r="U9" s="17" t="s">
        <v>77</v>
      </c>
      <c r="V9" s="18" t="s">
        <v>2</v>
      </c>
      <c r="W9" s="19" t="str">
        <f t="shared" si="7"/>
        <v>5</v>
      </c>
      <c r="X9" s="17" t="s">
        <v>19</v>
      </c>
      <c r="Y9" s="18" t="s">
        <v>19</v>
      </c>
      <c r="Z9" s="19">
        <f t="shared" si="8"/>
        <v>0</v>
      </c>
      <c r="AA9" s="17" t="s">
        <v>19</v>
      </c>
      <c r="AB9" s="18" t="s">
        <v>76</v>
      </c>
      <c r="AC9" s="88">
        <f t="shared" ref="AC9:AC31" si="12">IF(OR(EXACT($AA$7,AA9)*(EXACT($AB$7,AB9)))=TRUE,$AO$9,IF(($AB$7-$AA$7=AB9-AA9),$AO$8,IF(OR(EXACT($AA$7&gt;$AB$7,AA9&gt;AB9)*EXACT($AA$7=$AB$7,AA9=AB9)*EXACT($AA$7&lt;$AB$7,AA9&lt;AB9)),$AO$7,0)))*2*2</f>
        <v>12</v>
      </c>
      <c r="AD9" s="20"/>
      <c r="AE9" s="18"/>
      <c r="AF9" s="19"/>
      <c r="AG9" s="21">
        <f t="shared" ref="AG9:AG29" si="13">E9+H9+K9+N9+Q9+T9+W9+Z9+AC9+AF9</f>
        <v>21</v>
      </c>
      <c r="AH9" s="22">
        <f>'14.Spieltag'!AJ9</f>
        <v>228</v>
      </c>
      <c r="AI9" s="29">
        <f>'14.Spieltag'!AK9</f>
        <v>8</v>
      </c>
      <c r="AJ9" s="24">
        <f t="shared" ref="AJ9:AJ29" si="14">AG9+AH9</f>
        <v>249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'14.Spieltag'!B10</f>
        <v>fabian04</v>
      </c>
      <c r="C10" s="17" t="s">
        <v>76</v>
      </c>
      <c r="D10" s="18" t="s">
        <v>19</v>
      </c>
      <c r="E10" s="19" t="str">
        <f t="shared" si="1"/>
        <v>2</v>
      </c>
      <c r="F10" s="17" t="s">
        <v>2</v>
      </c>
      <c r="G10" s="18" t="s">
        <v>76</v>
      </c>
      <c r="H10" s="19" t="str">
        <f t="shared" si="2"/>
        <v>2</v>
      </c>
      <c r="I10" s="17" t="s">
        <v>77</v>
      </c>
      <c r="J10" s="18" t="s">
        <v>2</v>
      </c>
      <c r="K10" s="19">
        <f t="shared" si="3"/>
        <v>0</v>
      </c>
      <c r="L10" s="17" t="s">
        <v>76</v>
      </c>
      <c r="M10" s="18" t="s">
        <v>2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19</v>
      </c>
      <c r="S10" s="18" t="s">
        <v>19</v>
      </c>
      <c r="T10" s="19">
        <f t="shared" si="6"/>
        <v>0</v>
      </c>
      <c r="U10" s="17" t="s">
        <v>77</v>
      </c>
      <c r="V10" s="18" t="s">
        <v>2</v>
      </c>
      <c r="W10" s="19" t="str">
        <f t="shared" si="7"/>
        <v>5</v>
      </c>
      <c r="X10" s="17" t="s">
        <v>76</v>
      </c>
      <c r="Y10" s="18" t="s">
        <v>19</v>
      </c>
      <c r="Z10" s="19">
        <f t="shared" si="8"/>
        <v>0</v>
      </c>
      <c r="AA10" s="17" t="s">
        <v>2</v>
      </c>
      <c r="AB10" s="18" t="s">
        <v>76</v>
      </c>
      <c r="AC10" s="88">
        <f t="shared" si="12"/>
        <v>8</v>
      </c>
      <c r="AD10" s="20"/>
      <c r="AE10" s="18"/>
      <c r="AF10" s="19"/>
      <c r="AG10" s="21">
        <f t="shared" si="13"/>
        <v>17</v>
      </c>
      <c r="AH10" s="22">
        <f>'14.Spieltag'!AJ10</f>
        <v>204</v>
      </c>
      <c r="AI10" s="29">
        <f>'14.Spieltag'!AK10</f>
        <v>15</v>
      </c>
      <c r="AJ10" s="24">
        <f t="shared" si="14"/>
        <v>221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12</v>
      </c>
      <c r="B11" s="21" t="str">
        <f>'14.Spieltag'!B11</f>
        <v>FlorianS04</v>
      </c>
      <c r="C11" s="17" t="s">
        <v>76</v>
      </c>
      <c r="D11" s="18" t="s">
        <v>77</v>
      </c>
      <c r="E11" s="19">
        <f t="shared" si="1"/>
        <v>0</v>
      </c>
      <c r="F11" s="17" t="s">
        <v>2</v>
      </c>
      <c r="G11" s="18" t="s">
        <v>76</v>
      </c>
      <c r="H11" s="19" t="str">
        <f t="shared" si="2"/>
        <v>2</v>
      </c>
      <c r="I11" s="17" t="s">
        <v>76</v>
      </c>
      <c r="J11" s="18" t="s">
        <v>2</v>
      </c>
      <c r="K11" s="19">
        <f t="shared" si="3"/>
        <v>0</v>
      </c>
      <c r="L11" s="17" t="s">
        <v>19</v>
      </c>
      <c r="M11" s="18" t="s">
        <v>19</v>
      </c>
      <c r="N11" s="68" t="str">
        <f t="shared" si="4"/>
        <v>3</v>
      </c>
      <c r="O11" s="17" t="s">
        <v>19</v>
      </c>
      <c r="P11" s="18" t="s">
        <v>2</v>
      </c>
      <c r="Q11" s="19">
        <f t="shared" si="5"/>
        <v>0</v>
      </c>
      <c r="R11" s="17" t="s">
        <v>76</v>
      </c>
      <c r="S11" s="18" t="s">
        <v>79</v>
      </c>
      <c r="T11" s="19" t="str">
        <f t="shared" si="6"/>
        <v>2</v>
      </c>
      <c r="U11" s="17" t="s">
        <v>76</v>
      </c>
      <c r="V11" s="18" t="s">
        <v>98</v>
      </c>
      <c r="W11" s="19" t="str">
        <f t="shared" si="7"/>
        <v>2</v>
      </c>
      <c r="X11" s="17" t="s">
        <v>77</v>
      </c>
      <c r="Y11" s="18" t="s">
        <v>19</v>
      </c>
      <c r="Z11" s="19">
        <f t="shared" si="8"/>
        <v>0</v>
      </c>
      <c r="AA11" s="17" t="s">
        <v>19</v>
      </c>
      <c r="AB11" s="18" t="s">
        <v>77</v>
      </c>
      <c r="AC11" s="88">
        <f t="shared" si="12"/>
        <v>8</v>
      </c>
      <c r="AD11" s="20"/>
      <c r="AE11" s="18"/>
      <c r="AF11" s="19"/>
      <c r="AG11" s="21">
        <f t="shared" si="13"/>
        <v>17</v>
      </c>
      <c r="AH11" s="22">
        <f>'14.Spieltag'!AJ11</f>
        <v>211</v>
      </c>
      <c r="AI11" s="29">
        <f>'14.Spieltag'!AK11</f>
        <v>10</v>
      </c>
      <c r="AJ11" s="24">
        <f t="shared" si="14"/>
        <v>228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'14.Spieltag'!B12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2</v>
      </c>
      <c r="G12" s="18" t="s">
        <v>77</v>
      </c>
      <c r="H12" s="19" t="str">
        <f t="shared" si="2"/>
        <v>2</v>
      </c>
      <c r="I12" s="17" t="s">
        <v>77</v>
      </c>
      <c r="J12" s="18" t="s">
        <v>19</v>
      </c>
      <c r="K12" s="19">
        <f t="shared" si="3"/>
        <v>0</v>
      </c>
      <c r="L12" s="17" t="s">
        <v>76</v>
      </c>
      <c r="M12" s="18" t="s">
        <v>19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77</v>
      </c>
      <c r="S12" s="18" t="s">
        <v>2</v>
      </c>
      <c r="T12" s="19" t="str">
        <f t="shared" si="6"/>
        <v>2</v>
      </c>
      <c r="U12" s="17" t="s">
        <v>77</v>
      </c>
      <c r="V12" s="18" t="s">
        <v>76</v>
      </c>
      <c r="W12" s="19" t="str">
        <f t="shared" si="7"/>
        <v>2</v>
      </c>
      <c r="X12" s="17" t="s">
        <v>76</v>
      </c>
      <c r="Y12" s="18" t="s">
        <v>19</v>
      </c>
      <c r="Z12" s="19">
        <f t="shared" si="8"/>
        <v>0</v>
      </c>
      <c r="AA12" s="17" t="s">
        <v>19</v>
      </c>
      <c r="AB12" s="18" t="s">
        <v>76</v>
      </c>
      <c r="AC12" s="88">
        <f t="shared" si="12"/>
        <v>12</v>
      </c>
      <c r="AD12" s="20"/>
      <c r="AE12" s="18"/>
      <c r="AF12" s="19"/>
      <c r="AG12" s="21">
        <f t="shared" si="13"/>
        <v>18</v>
      </c>
      <c r="AH12" s="22">
        <f>'14.Spieltag'!AJ12</f>
        <v>231</v>
      </c>
      <c r="AI12" s="29">
        <f>'14.Spieltag'!AK12</f>
        <v>7</v>
      </c>
      <c r="AJ12" s="24">
        <f t="shared" si="14"/>
        <v>249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'14.Spieltag'!B13</f>
        <v>Gudrun</v>
      </c>
      <c r="C13" s="17" t="s">
        <v>76</v>
      </c>
      <c r="D13" s="18" t="s">
        <v>76</v>
      </c>
      <c r="E13" s="19">
        <f t="shared" si="1"/>
        <v>0</v>
      </c>
      <c r="F13" s="17" t="s">
        <v>2</v>
      </c>
      <c r="G13" s="18" t="s">
        <v>77</v>
      </c>
      <c r="H13" s="19" t="str">
        <f t="shared" si="2"/>
        <v>2</v>
      </c>
      <c r="I13" s="17" t="s">
        <v>76</v>
      </c>
      <c r="J13" s="18" t="s">
        <v>2</v>
      </c>
      <c r="K13" s="19">
        <f t="shared" si="3"/>
        <v>0</v>
      </c>
      <c r="L13" s="17" t="s">
        <v>77</v>
      </c>
      <c r="M13" s="18" t="s">
        <v>19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76</v>
      </c>
      <c r="S13" s="18" t="s">
        <v>2</v>
      </c>
      <c r="T13" s="19" t="str">
        <f t="shared" si="6"/>
        <v>2</v>
      </c>
      <c r="U13" s="17" t="s">
        <v>77</v>
      </c>
      <c r="V13" s="18" t="s">
        <v>19</v>
      </c>
      <c r="W13" s="19" t="str">
        <f t="shared" si="7"/>
        <v>2</v>
      </c>
      <c r="X13" s="17" t="s">
        <v>76</v>
      </c>
      <c r="Y13" s="18" t="s">
        <v>19</v>
      </c>
      <c r="Z13" s="19">
        <f t="shared" si="8"/>
        <v>0</v>
      </c>
      <c r="AA13" s="17" t="s">
        <v>2</v>
      </c>
      <c r="AB13" s="18" t="s">
        <v>76</v>
      </c>
      <c r="AC13" s="88">
        <f t="shared" si="12"/>
        <v>8</v>
      </c>
      <c r="AD13" s="20"/>
      <c r="AE13" s="18"/>
      <c r="AF13" s="19"/>
      <c r="AG13" s="21">
        <f t="shared" si="13"/>
        <v>14</v>
      </c>
      <c r="AH13" s="22">
        <f>'14.Spieltag'!AJ13</f>
        <v>200</v>
      </c>
      <c r="AI13" s="29">
        <f>'14.Spieltag'!AK13</f>
        <v>17</v>
      </c>
      <c r="AJ13" s="24">
        <f t="shared" si="14"/>
        <v>214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15</v>
      </c>
      <c r="B14" s="21" t="str">
        <f>'14.Spieltag'!B14</f>
        <v>Hans 04</v>
      </c>
      <c r="C14" s="17" t="s">
        <v>2</v>
      </c>
      <c r="D14" s="18" t="s">
        <v>19</v>
      </c>
      <c r="E14" s="19">
        <f t="shared" si="1"/>
        <v>0</v>
      </c>
      <c r="F14" s="17" t="s">
        <v>19</v>
      </c>
      <c r="G14" s="18" t="s">
        <v>19</v>
      </c>
      <c r="H14" s="19">
        <f t="shared" si="2"/>
        <v>0</v>
      </c>
      <c r="I14" s="17" t="s">
        <v>76</v>
      </c>
      <c r="J14" s="18" t="s">
        <v>2</v>
      </c>
      <c r="K14" s="19">
        <f t="shared" si="3"/>
        <v>0</v>
      </c>
      <c r="L14" s="17" t="s">
        <v>19</v>
      </c>
      <c r="M14" s="18" t="s">
        <v>2</v>
      </c>
      <c r="N14" s="68">
        <f t="shared" si="4"/>
        <v>0</v>
      </c>
      <c r="O14" s="17" t="s">
        <v>76</v>
      </c>
      <c r="P14" s="18" t="s">
        <v>19</v>
      </c>
      <c r="Q14" s="19">
        <f t="shared" si="5"/>
        <v>0</v>
      </c>
      <c r="R14" s="17" t="s">
        <v>76</v>
      </c>
      <c r="S14" s="18" t="s">
        <v>79</v>
      </c>
      <c r="T14" s="19" t="str">
        <f t="shared" si="6"/>
        <v>2</v>
      </c>
      <c r="U14" s="17" t="s">
        <v>76</v>
      </c>
      <c r="V14" s="18" t="s">
        <v>2</v>
      </c>
      <c r="W14" s="19" t="str">
        <f t="shared" ref="W14" si="16">IF(OR(EXACT($U$7,U14)*(EXACT($V$7,V14)))=TRUE,$AO$9,IF(($V$7-$U$7=V14-U14),$AO$8,IF(OR(EXACT($U$7&gt;$V$7,U14&gt;V14)*EXACT($U$7=$V$7,U14=V14)*EXACT($U$7&lt;$V$7,U14&lt;V14)),$AO$7,0)))</f>
        <v>2</v>
      </c>
      <c r="X14" s="17" t="s">
        <v>19</v>
      </c>
      <c r="Y14" s="18" t="s">
        <v>19</v>
      </c>
      <c r="Z14" s="19">
        <f t="shared" ref="Z14" si="17">IF(OR(EXACT($X$7,X14)*(EXACT($Y$7,Y14)))=TRUE,$AO$9,IF(($Y$7-$X$7=Y14-X14),$AO$8,IF(OR(EXACT($X$7&gt;$Y$7,X14&gt;Y14)*EXACT($X$7=$Y$7,X14=Y14)*EXACT($X$7&lt;$Y$7,X14&lt;Y14)),$AO$7,0)))</f>
        <v>0</v>
      </c>
      <c r="AA14" s="17" t="s">
        <v>2</v>
      </c>
      <c r="AB14" s="18" t="s">
        <v>19</v>
      </c>
      <c r="AC14" s="88">
        <f t="shared" si="12"/>
        <v>12</v>
      </c>
      <c r="AD14" s="20"/>
      <c r="AE14" s="18"/>
      <c r="AF14" s="19"/>
      <c r="AG14" s="21">
        <f t="shared" si="13"/>
        <v>16</v>
      </c>
      <c r="AH14" s="22">
        <f>'14.Spieltag'!AJ14</f>
        <v>208</v>
      </c>
      <c r="AI14" s="29">
        <f>'14.Spieltag'!AK14</f>
        <v>13</v>
      </c>
      <c r="AJ14" s="24">
        <f t="shared" si="14"/>
        <v>224</v>
      </c>
      <c r="AK14" s="25">
        <f t="shared" si="15"/>
        <v>15</v>
      </c>
      <c r="AL14" s="1"/>
    </row>
    <row r="15" spans="1:42" ht="24.9" customHeight="1" thickBot="1" x14ac:dyDescent="0.3">
      <c r="A15" s="29">
        <f t="shared" si="11"/>
        <v>1</v>
      </c>
      <c r="B15" s="21" t="str">
        <f>'14.Spieltag'!B15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79</v>
      </c>
      <c r="G15" s="18" t="s">
        <v>76</v>
      </c>
      <c r="H15" s="19" t="str">
        <f t="shared" si="2"/>
        <v>2</v>
      </c>
      <c r="I15" s="17" t="s">
        <v>76</v>
      </c>
      <c r="J15" s="18" t="s">
        <v>2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5</v>
      </c>
      <c r="O15" s="17" t="s">
        <v>76</v>
      </c>
      <c r="P15" s="18" t="s">
        <v>19</v>
      </c>
      <c r="Q15" s="19">
        <f t="shared" si="5"/>
        <v>0</v>
      </c>
      <c r="R15" s="17" t="s">
        <v>76</v>
      </c>
      <c r="S15" s="18" t="s">
        <v>19</v>
      </c>
      <c r="T15" s="19" t="str">
        <f t="shared" si="6"/>
        <v>2</v>
      </c>
      <c r="U15" s="17" t="s">
        <v>76</v>
      </c>
      <c r="V15" s="18" t="s">
        <v>2</v>
      </c>
      <c r="W15" s="19" t="str">
        <f t="shared" si="7"/>
        <v>2</v>
      </c>
      <c r="X15" s="17" t="s">
        <v>76</v>
      </c>
      <c r="Y15" s="18" t="s">
        <v>19</v>
      </c>
      <c r="Z15" s="19">
        <f t="shared" si="8"/>
        <v>0</v>
      </c>
      <c r="AA15" s="17" t="s">
        <v>19</v>
      </c>
      <c r="AB15" s="18" t="s">
        <v>76</v>
      </c>
      <c r="AC15" s="88">
        <f t="shared" si="12"/>
        <v>12</v>
      </c>
      <c r="AD15" s="20"/>
      <c r="AE15" s="18"/>
      <c r="AF15" s="19"/>
      <c r="AG15" s="21">
        <f t="shared" si="13"/>
        <v>23</v>
      </c>
      <c r="AH15" s="22">
        <f>'14.Spieltag'!AJ15</f>
        <v>266</v>
      </c>
      <c r="AI15" s="29">
        <f>'14.Spieltag'!AK15</f>
        <v>2</v>
      </c>
      <c r="AJ15" s="24">
        <f t="shared" si="14"/>
        <v>289</v>
      </c>
      <c r="AK15" s="25">
        <f t="shared" si="15"/>
        <v>1</v>
      </c>
      <c r="AL15" s="1"/>
    </row>
    <row r="16" spans="1:42" ht="24.9" customHeight="1" thickBot="1" x14ac:dyDescent="0.3">
      <c r="A16" s="29">
        <f t="shared" si="11"/>
        <v>11</v>
      </c>
      <c r="B16" s="21" t="str">
        <f>'14.Spieltag'!B16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2</v>
      </c>
      <c r="G16" s="18" t="s">
        <v>77</v>
      </c>
      <c r="H16" s="19" t="str">
        <f t="shared" si="2"/>
        <v>2</v>
      </c>
      <c r="I16" s="17" t="s">
        <v>76</v>
      </c>
      <c r="J16" s="18" t="s">
        <v>2</v>
      </c>
      <c r="K16" s="19">
        <f t="shared" si="3"/>
        <v>0</v>
      </c>
      <c r="L16" s="17" t="s">
        <v>19</v>
      </c>
      <c r="M16" s="18" t="s">
        <v>19</v>
      </c>
      <c r="N16" s="68" t="str">
        <f t="shared" si="4"/>
        <v>3</v>
      </c>
      <c r="O16" s="17" t="s">
        <v>76</v>
      </c>
      <c r="P16" s="18" t="s">
        <v>19</v>
      </c>
      <c r="Q16" s="19">
        <f t="shared" si="5"/>
        <v>0</v>
      </c>
      <c r="R16" s="17" t="s">
        <v>76</v>
      </c>
      <c r="S16" s="18" t="s">
        <v>2</v>
      </c>
      <c r="T16" s="19" t="str">
        <f t="shared" si="6"/>
        <v>2</v>
      </c>
      <c r="U16" s="17" t="s">
        <v>77</v>
      </c>
      <c r="V16" s="18" t="s">
        <v>19</v>
      </c>
      <c r="W16" s="19" t="str">
        <f t="shared" si="7"/>
        <v>2</v>
      </c>
      <c r="X16" s="17" t="s">
        <v>76</v>
      </c>
      <c r="Y16" s="18" t="s">
        <v>76</v>
      </c>
      <c r="Z16" s="19">
        <f t="shared" si="8"/>
        <v>0</v>
      </c>
      <c r="AA16" s="17" t="s">
        <v>19</v>
      </c>
      <c r="AB16" s="18" t="s">
        <v>76</v>
      </c>
      <c r="AC16" s="88">
        <f t="shared" si="12"/>
        <v>12</v>
      </c>
      <c r="AD16" s="20"/>
      <c r="AE16" s="18"/>
      <c r="AF16" s="19"/>
      <c r="AG16" s="21">
        <f t="shared" si="13"/>
        <v>21</v>
      </c>
      <c r="AH16" s="22">
        <f>'14.Spieltag'!AJ16</f>
        <v>208</v>
      </c>
      <c r="AI16" s="29">
        <f>'14.Spieltag'!AK16</f>
        <v>13</v>
      </c>
      <c r="AJ16" s="24">
        <f t="shared" si="14"/>
        <v>229</v>
      </c>
      <c r="AK16" s="25">
        <f t="shared" si="15"/>
        <v>11</v>
      </c>
      <c r="AL16" s="1"/>
    </row>
    <row r="17" spans="1:38" ht="24.9" customHeight="1" thickBot="1" x14ac:dyDescent="0.3">
      <c r="A17" s="29">
        <f t="shared" si="11"/>
        <v>19</v>
      </c>
      <c r="B17" s="21" t="str">
        <f>'14.Spieltag'!B17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2</v>
      </c>
      <c r="G17" s="18" t="s">
        <v>77</v>
      </c>
      <c r="H17" s="19" t="str">
        <f t="shared" si="2"/>
        <v>2</v>
      </c>
      <c r="I17" s="17" t="s">
        <v>76</v>
      </c>
      <c r="J17" s="18" t="s">
        <v>2</v>
      </c>
      <c r="K17" s="19">
        <f t="shared" si="3"/>
        <v>0</v>
      </c>
      <c r="L17" s="17" t="s">
        <v>19</v>
      </c>
      <c r="M17" s="18" t="s">
        <v>76</v>
      </c>
      <c r="N17" s="68">
        <f t="shared" si="4"/>
        <v>0</v>
      </c>
      <c r="O17" s="17" t="s">
        <v>19</v>
      </c>
      <c r="P17" s="18" t="s">
        <v>76</v>
      </c>
      <c r="Q17" s="19" t="str">
        <f t="shared" si="5"/>
        <v>3</v>
      </c>
      <c r="R17" s="17" t="s">
        <v>77</v>
      </c>
      <c r="S17" s="18" t="s">
        <v>19</v>
      </c>
      <c r="T17" s="19" t="str">
        <f t="shared" si="6"/>
        <v>2</v>
      </c>
      <c r="U17" s="17" t="s">
        <v>77</v>
      </c>
      <c r="V17" s="18" t="s">
        <v>19</v>
      </c>
      <c r="W17" s="19" t="str">
        <f t="shared" si="7"/>
        <v>2</v>
      </c>
      <c r="X17" s="17" t="s">
        <v>76</v>
      </c>
      <c r="Y17" s="18" t="s">
        <v>76</v>
      </c>
      <c r="Z17" s="19">
        <f t="shared" si="8"/>
        <v>0</v>
      </c>
      <c r="AA17" s="17" t="s">
        <v>19</v>
      </c>
      <c r="AB17" s="18" t="s">
        <v>77</v>
      </c>
      <c r="AC17" s="88">
        <f t="shared" si="12"/>
        <v>8</v>
      </c>
      <c r="AD17" s="20"/>
      <c r="AE17" s="18"/>
      <c r="AF17" s="19"/>
      <c r="AG17" s="21">
        <f t="shared" si="13"/>
        <v>17</v>
      </c>
      <c r="AH17" s="22">
        <f>'14.Spieltag'!AJ17</f>
        <v>198</v>
      </c>
      <c r="AI17" s="29">
        <f>'14.Spieltag'!AK17</f>
        <v>19</v>
      </c>
      <c r="AJ17" s="24">
        <f t="shared" si="14"/>
        <v>215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'14.Spieltag'!B18</f>
        <v>norman 04</v>
      </c>
      <c r="C18" s="17" t="s">
        <v>19</v>
      </c>
      <c r="D18" s="18" t="s">
        <v>77</v>
      </c>
      <c r="E18" s="19">
        <f t="shared" si="1"/>
        <v>0</v>
      </c>
      <c r="F18" s="17" t="s">
        <v>19</v>
      </c>
      <c r="G18" s="18" t="s">
        <v>76</v>
      </c>
      <c r="H18" s="19" t="str">
        <f t="shared" si="2"/>
        <v>2</v>
      </c>
      <c r="I18" s="17" t="s">
        <v>76</v>
      </c>
      <c r="J18" s="18" t="s">
        <v>2</v>
      </c>
      <c r="K18" s="19">
        <f t="shared" si="3"/>
        <v>0</v>
      </c>
      <c r="L18" s="17" t="s">
        <v>76</v>
      </c>
      <c r="M18" s="18" t="s">
        <v>76</v>
      </c>
      <c r="N18" s="68" t="str">
        <f t="shared" si="4"/>
        <v>5</v>
      </c>
      <c r="O18" s="17" t="s">
        <v>19</v>
      </c>
      <c r="P18" s="18" t="s">
        <v>76</v>
      </c>
      <c r="Q18" s="19" t="str">
        <f t="shared" si="5"/>
        <v>3</v>
      </c>
      <c r="R18" s="17" t="s">
        <v>76</v>
      </c>
      <c r="S18" s="18" t="s">
        <v>19</v>
      </c>
      <c r="T18" s="19" t="str">
        <f t="shared" si="6"/>
        <v>2</v>
      </c>
      <c r="U18" s="17" t="s">
        <v>76</v>
      </c>
      <c r="V18" s="18" t="s">
        <v>79</v>
      </c>
      <c r="W18" s="19" t="str">
        <f t="shared" si="7"/>
        <v>3</v>
      </c>
      <c r="X18" s="17" t="s">
        <v>76</v>
      </c>
      <c r="Y18" s="18" t="s">
        <v>76</v>
      </c>
      <c r="Z18" s="19">
        <f t="shared" si="8"/>
        <v>0</v>
      </c>
      <c r="AA18" s="17" t="s">
        <v>19</v>
      </c>
      <c r="AB18" s="18" t="s">
        <v>76</v>
      </c>
      <c r="AC18" s="88">
        <f t="shared" si="12"/>
        <v>12</v>
      </c>
      <c r="AD18" s="20"/>
      <c r="AE18" s="18"/>
      <c r="AF18" s="19"/>
      <c r="AG18" s="21">
        <f t="shared" si="13"/>
        <v>27</v>
      </c>
      <c r="AH18" s="22">
        <f>'14.Spieltag'!AJ18</f>
        <v>243</v>
      </c>
      <c r="AI18" s="29">
        <f>'14.Spieltag'!AK18</f>
        <v>4</v>
      </c>
      <c r="AJ18" s="24">
        <f t="shared" si="14"/>
        <v>270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2</v>
      </c>
      <c r="B19" s="21" t="str">
        <f>'14.Spieltag'!B19</f>
        <v>Rainer04</v>
      </c>
      <c r="C19" s="17" t="s">
        <v>2</v>
      </c>
      <c r="D19" s="18" t="s">
        <v>76</v>
      </c>
      <c r="E19" s="19">
        <f t="shared" si="1"/>
        <v>0</v>
      </c>
      <c r="F19" s="17" t="s">
        <v>79</v>
      </c>
      <c r="G19" s="18" t="s">
        <v>77</v>
      </c>
      <c r="H19" s="19" t="str">
        <f t="shared" si="2"/>
        <v>2</v>
      </c>
      <c r="I19" s="17" t="s">
        <v>77</v>
      </c>
      <c r="J19" s="18" t="s">
        <v>2</v>
      </c>
      <c r="K19" s="19">
        <f t="shared" si="3"/>
        <v>0</v>
      </c>
      <c r="L19" s="17" t="s">
        <v>19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19" t="str">
        <f t="shared" si="5"/>
        <v>2</v>
      </c>
      <c r="R19" s="17" t="s">
        <v>76</v>
      </c>
      <c r="S19" s="18" t="s">
        <v>2</v>
      </c>
      <c r="T19" s="19" t="str">
        <f t="shared" si="6"/>
        <v>2</v>
      </c>
      <c r="U19" s="17" t="s">
        <v>76</v>
      </c>
      <c r="V19" s="18" t="s">
        <v>2</v>
      </c>
      <c r="W19" s="19" t="str">
        <f t="shared" si="7"/>
        <v>2</v>
      </c>
      <c r="X19" s="17" t="s">
        <v>77</v>
      </c>
      <c r="Y19" s="18" t="s">
        <v>19</v>
      </c>
      <c r="Z19" s="19">
        <f t="shared" si="8"/>
        <v>0</v>
      </c>
      <c r="AA19" s="17" t="s">
        <v>19</v>
      </c>
      <c r="AB19" s="18" t="s">
        <v>77</v>
      </c>
      <c r="AC19" s="88">
        <f t="shared" si="12"/>
        <v>8</v>
      </c>
      <c r="AD19" s="20"/>
      <c r="AE19" s="18"/>
      <c r="AF19" s="19"/>
      <c r="AG19" s="21">
        <f t="shared" si="13"/>
        <v>16</v>
      </c>
      <c r="AH19" s="22">
        <f>'14.Spieltag'!AJ19</f>
        <v>268</v>
      </c>
      <c r="AI19" s="29">
        <f>'14.Spieltag'!AK19</f>
        <v>1</v>
      </c>
      <c r="AJ19" s="24">
        <f t="shared" si="14"/>
        <v>284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17</v>
      </c>
      <c r="B20" s="21" t="str">
        <f>'14.Spieltag'!B20</f>
        <v>Reinhold</v>
      </c>
      <c r="C20" s="17" t="s">
        <v>19</v>
      </c>
      <c r="D20" s="18" t="s">
        <v>76</v>
      </c>
      <c r="E20" s="19">
        <f t="shared" si="1"/>
        <v>0</v>
      </c>
      <c r="F20" s="17" t="s">
        <v>76</v>
      </c>
      <c r="G20" s="18" t="s">
        <v>76</v>
      </c>
      <c r="H20" s="19">
        <f t="shared" si="2"/>
        <v>0</v>
      </c>
      <c r="I20" s="17" t="s">
        <v>19</v>
      </c>
      <c r="J20" s="18" t="s">
        <v>76</v>
      </c>
      <c r="K20" s="19" t="str">
        <f t="shared" si="3"/>
        <v>2</v>
      </c>
      <c r="L20" s="17" t="s">
        <v>2</v>
      </c>
      <c r="M20" s="18" t="s">
        <v>79</v>
      </c>
      <c r="N20" s="68">
        <f t="shared" si="4"/>
        <v>0</v>
      </c>
      <c r="O20" s="17" t="s">
        <v>19</v>
      </c>
      <c r="P20" s="18" t="s">
        <v>77</v>
      </c>
      <c r="Q20" s="19" t="str">
        <f t="shared" si="5"/>
        <v>2</v>
      </c>
      <c r="R20" s="17" t="s">
        <v>76</v>
      </c>
      <c r="S20" s="18" t="s">
        <v>76</v>
      </c>
      <c r="T20" s="19">
        <f t="shared" si="6"/>
        <v>0</v>
      </c>
      <c r="U20" s="17" t="s">
        <v>19</v>
      </c>
      <c r="V20" s="18" t="s">
        <v>2</v>
      </c>
      <c r="W20" s="19" t="str">
        <f t="shared" si="7"/>
        <v>2</v>
      </c>
      <c r="X20" s="17" t="s">
        <v>76</v>
      </c>
      <c r="Y20" s="18" t="s">
        <v>77</v>
      </c>
      <c r="Z20" s="19" t="str">
        <f t="shared" si="8"/>
        <v>3</v>
      </c>
      <c r="AA20" s="17" t="s">
        <v>19</v>
      </c>
      <c r="AB20" s="18" t="s">
        <v>77</v>
      </c>
      <c r="AC20" s="88">
        <f t="shared" si="12"/>
        <v>8</v>
      </c>
      <c r="AD20" s="20"/>
      <c r="AE20" s="18"/>
      <c r="AF20" s="19"/>
      <c r="AG20" s="21">
        <f t="shared" si="13"/>
        <v>17</v>
      </c>
      <c r="AH20" s="22">
        <f>'14.Spieltag'!AJ20</f>
        <v>203</v>
      </c>
      <c r="AI20" s="29">
        <f>'14.Spieltag'!AK20</f>
        <v>16</v>
      </c>
      <c r="AJ20" s="24">
        <f t="shared" si="14"/>
        <v>220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22</v>
      </c>
      <c r="B21" s="21" t="str">
        <f>'14.Spieltag'!B21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79</v>
      </c>
      <c r="G21" s="18" t="s">
        <v>76</v>
      </c>
      <c r="H21" s="19" t="str">
        <f t="shared" si="2"/>
        <v>2</v>
      </c>
      <c r="I21" s="17" t="s">
        <v>77</v>
      </c>
      <c r="J21" s="18" t="s">
        <v>2</v>
      </c>
      <c r="K21" s="19">
        <f t="shared" si="3"/>
        <v>0</v>
      </c>
      <c r="L21" s="17" t="s">
        <v>76</v>
      </c>
      <c r="M21" s="18" t="s">
        <v>2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76</v>
      </c>
      <c r="S21" s="18" t="s">
        <v>2</v>
      </c>
      <c r="T21" s="19" t="str">
        <f t="shared" si="6"/>
        <v>2</v>
      </c>
      <c r="U21" s="17" t="s">
        <v>77</v>
      </c>
      <c r="V21" s="18" t="s">
        <v>19</v>
      </c>
      <c r="W21" s="19" t="str">
        <f t="shared" si="7"/>
        <v>2</v>
      </c>
      <c r="X21" s="17" t="s">
        <v>76</v>
      </c>
      <c r="Y21" s="18" t="s">
        <v>19</v>
      </c>
      <c r="Z21" s="19">
        <f t="shared" si="8"/>
        <v>0</v>
      </c>
      <c r="AA21" s="17" t="s">
        <v>19</v>
      </c>
      <c r="AB21" s="18" t="s">
        <v>76</v>
      </c>
      <c r="AC21" s="88">
        <f t="shared" si="12"/>
        <v>12</v>
      </c>
      <c r="AD21" s="20"/>
      <c r="AE21" s="18"/>
      <c r="AF21" s="19"/>
      <c r="AG21" s="21">
        <f t="shared" si="13"/>
        <v>18</v>
      </c>
      <c r="AH21" s="22">
        <f>'14.Spieltag'!AJ21</f>
        <v>190</v>
      </c>
      <c r="AI21" s="29">
        <f>'14.Spieltag'!AK21</f>
        <v>21</v>
      </c>
      <c r="AJ21" s="24">
        <f t="shared" si="14"/>
        <v>208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21</v>
      </c>
      <c r="B22" s="21" t="str">
        <f>'14.Spieltag'!B22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 t="str">
        <f t="shared" si="2"/>
        <v>2</v>
      </c>
      <c r="I22" s="17" t="s">
        <v>19</v>
      </c>
      <c r="J22" s="18" t="s">
        <v>76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 t="str">
        <f t="shared" si="5"/>
        <v>3</v>
      </c>
      <c r="R22" s="17" t="s">
        <v>19</v>
      </c>
      <c r="S22" s="18" t="s">
        <v>76</v>
      </c>
      <c r="T22" s="19">
        <f t="shared" si="6"/>
        <v>0</v>
      </c>
      <c r="U22" s="17" t="s">
        <v>19</v>
      </c>
      <c r="V22" s="18" t="s">
        <v>76</v>
      </c>
      <c r="W22" s="19">
        <f t="shared" si="7"/>
        <v>0</v>
      </c>
      <c r="X22" s="17" t="s">
        <v>19</v>
      </c>
      <c r="Y22" s="18" t="s">
        <v>76</v>
      </c>
      <c r="Z22" s="19" t="str">
        <f t="shared" si="8"/>
        <v>5</v>
      </c>
      <c r="AA22" s="17" t="s">
        <v>19</v>
      </c>
      <c r="AB22" s="18" t="s">
        <v>76</v>
      </c>
      <c r="AC22" s="88">
        <f t="shared" si="12"/>
        <v>12</v>
      </c>
      <c r="AD22" s="20"/>
      <c r="AE22" s="18"/>
      <c r="AF22" s="19"/>
      <c r="AG22" s="21">
        <f t="shared" si="13"/>
        <v>24</v>
      </c>
      <c r="AH22" s="22">
        <f>'14.Spieltag'!AJ22</f>
        <v>188</v>
      </c>
      <c r="AI22" s="29">
        <f>'14.Spieltag'!AK22</f>
        <v>22</v>
      </c>
      <c r="AJ22" s="24">
        <f t="shared" si="14"/>
        <v>212</v>
      </c>
      <c r="AK22" s="25">
        <f t="shared" si="15"/>
        <v>21</v>
      </c>
      <c r="AL22" s="1"/>
    </row>
    <row r="23" spans="1:38" ht="24.9" customHeight="1" thickBot="1" x14ac:dyDescent="0.3">
      <c r="A23" s="29">
        <f t="shared" si="11"/>
        <v>5</v>
      </c>
      <c r="B23" s="21" t="str">
        <f>'14.Spieltag'!B23</f>
        <v>Schalt04</v>
      </c>
      <c r="C23" s="17"/>
      <c r="D23" s="18"/>
      <c r="E23" s="19"/>
      <c r="F23" s="17" t="s">
        <v>2</v>
      </c>
      <c r="G23" s="18" t="s">
        <v>76</v>
      </c>
      <c r="H23" s="19" t="str">
        <f t="shared" si="2"/>
        <v>2</v>
      </c>
      <c r="I23" s="17" t="s">
        <v>76</v>
      </c>
      <c r="J23" s="18" t="s">
        <v>2</v>
      </c>
      <c r="K23" s="19">
        <f t="shared" si="3"/>
        <v>0</v>
      </c>
      <c r="L23" s="17" t="s">
        <v>76</v>
      </c>
      <c r="M23" s="18" t="s">
        <v>76</v>
      </c>
      <c r="N23" s="68" t="str">
        <f t="shared" si="4"/>
        <v>5</v>
      </c>
      <c r="O23" s="17" t="s">
        <v>19</v>
      </c>
      <c r="P23" s="18" t="s">
        <v>76</v>
      </c>
      <c r="Q23" s="19" t="str">
        <f t="shared" si="5"/>
        <v>3</v>
      </c>
      <c r="R23" s="17" t="s">
        <v>76</v>
      </c>
      <c r="S23" s="18" t="s">
        <v>2</v>
      </c>
      <c r="T23" s="19" t="str">
        <f t="shared" si="6"/>
        <v>2</v>
      </c>
      <c r="U23" s="17" t="s">
        <v>76</v>
      </c>
      <c r="V23" s="18" t="s">
        <v>79</v>
      </c>
      <c r="W23" s="19" t="str">
        <f t="shared" si="7"/>
        <v>3</v>
      </c>
      <c r="X23" s="17" t="s">
        <v>19</v>
      </c>
      <c r="Y23" s="18" t="s">
        <v>19</v>
      </c>
      <c r="Z23" s="19">
        <f t="shared" si="8"/>
        <v>0</v>
      </c>
      <c r="AA23" s="17" t="s">
        <v>2</v>
      </c>
      <c r="AB23" s="18" t="s">
        <v>77</v>
      </c>
      <c r="AC23" s="88">
        <f t="shared" si="12"/>
        <v>8</v>
      </c>
      <c r="AD23" s="20"/>
      <c r="AE23" s="18"/>
      <c r="AF23" s="19"/>
      <c r="AG23" s="21">
        <f t="shared" si="13"/>
        <v>23</v>
      </c>
      <c r="AH23" s="22">
        <f>'14.Spieltag'!AJ23</f>
        <v>233</v>
      </c>
      <c r="AI23" s="29">
        <f>'14.Spieltag'!AK23</f>
        <v>6</v>
      </c>
      <c r="AJ23" s="24">
        <f t="shared" si="14"/>
        <v>256</v>
      </c>
      <c r="AK23" s="25">
        <f t="shared" si="15"/>
        <v>5</v>
      </c>
      <c r="AL23" s="1"/>
    </row>
    <row r="24" spans="1:38" ht="24.9" customHeight="1" thickBot="1" x14ac:dyDescent="0.3">
      <c r="A24" s="29">
        <f t="shared" si="11"/>
        <v>18</v>
      </c>
      <c r="B24" s="21" t="str">
        <f>'14.Spieltag'!B24</f>
        <v>shiny</v>
      </c>
      <c r="C24" s="17" t="s">
        <v>2</v>
      </c>
      <c r="D24" s="18" t="s">
        <v>76</v>
      </c>
      <c r="E24" s="19">
        <f t="shared" si="1"/>
        <v>0</v>
      </c>
      <c r="F24" s="17" t="s">
        <v>19</v>
      </c>
      <c r="G24" s="18" t="s">
        <v>77</v>
      </c>
      <c r="H24" s="19" t="str">
        <f t="shared" si="2"/>
        <v>2</v>
      </c>
      <c r="I24" s="17" t="s">
        <v>77</v>
      </c>
      <c r="J24" s="18" t="s">
        <v>19</v>
      </c>
      <c r="K24" s="19">
        <f t="shared" si="3"/>
        <v>0</v>
      </c>
      <c r="L24" s="17" t="s">
        <v>76</v>
      </c>
      <c r="M24" s="18" t="s">
        <v>19</v>
      </c>
      <c r="N24" s="68">
        <f t="shared" si="4"/>
        <v>0</v>
      </c>
      <c r="O24" s="17" t="s">
        <v>76</v>
      </c>
      <c r="P24" s="18" t="s">
        <v>19</v>
      </c>
      <c r="Q24" s="19">
        <f t="shared" si="5"/>
        <v>0</v>
      </c>
      <c r="R24" s="17" t="s">
        <v>76</v>
      </c>
      <c r="S24" s="18" t="s">
        <v>19</v>
      </c>
      <c r="T24" s="19" t="str">
        <f t="shared" si="6"/>
        <v>2</v>
      </c>
      <c r="U24" s="17" t="s">
        <v>76</v>
      </c>
      <c r="V24" s="18" t="s">
        <v>2</v>
      </c>
      <c r="W24" s="19" t="str">
        <f t="shared" si="7"/>
        <v>2</v>
      </c>
      <c r="X24" s="17" t="s">
        <v>76</v>
      </c>
      <c r="Y24" s="18" t="s">
        <v>19</v>
      </c>
      <c r="Z24" s="19">
        <f t="shared" si="8"/>
        <v>0</v>
      </c>
      <c r="AA24" s="17" t="s">
        <v>19</v>
      </c>
      <c r="AB24" s="18" t="s">
        <v>76</v>
      </c>
      <c r="AC24" s="88">
        <f t="shared" si="12"/>
        <v>12</v>
      </c>
      <c r="AD24" s="20"/>
      <c r="AE24" s="18"/>
      <c r="AF24" s="19"/>
      <c r="AG24" s="21">
        <f t="shared" si="13"/>
        <v>18</v>
      </c>
      <c r="AH24" s="22">
        <f>'14.Spieltag'!AJ24</f>
        <v>198</v>
      </c>
      <c r="AI24" s="29">
        <f>'14.Spieltag'!AK24</f>
        <v>19</v>
      </c>
      <c r="AJ24" s="24">
        <f t="shared" si="14"/>
        <v>216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10</v>
      </c>
      <c r="B25" s="21" t="str">
        <f>'14.Spieltag'!B25</f>
        <v>Silfa04</v>
      </c>
      <c r="C25" s="17" t="s">
        <v>19</v>
      </c>
      <c r="D25" s="18" t="s">
        <v>77</v>
      </c>
      <c r="E25" s="19">
        <f t="shared" si="1"/>
        <v>0</v>
      </c>
      <c r="F25" s="17" t="s">
        <v>2</v>
      </c>
      <c r="G25" s="18" t="s">
        <v>77</v>
      </c>
      <c r="H25" s="19" t="str">
        <f t="shared" si="2"/>
        <v>2</v>
      </c>
      <c r="I25" s="17" t="s">
        <v>77</v>
      </c>
      <c r="J25" s="18" t="s">
        <v>2</v>
      </c>
      <c r="K25" s="19">
        <f t="shared" si="3"/>
        <v>0</v>
      </c>
      <c r="L25" s="17" t="s">
        <v>77</v>
      </c>
      <c r="M25" s="18" t="s">
        <v>19</v>
      </c>
      <c r="N25" s="68">
        <f t="shared" si="4"/>
        <v>0</v>
      </c>
      <c r="O25" s="17" t="s">
        <v>76</v>
      </c>
      <c r="P25" s="18" t="s">
        <v>19</v>
      </c>
      <c r="Q25" s="19">
        <f t="shared" si="5"/>
        <v>0</v>
      </c>
      <c r="R25" s="17" t="s">
        <v>77</v>
      </c>
      <c r="S25" s="18" t="s">
        <v>79</v>
      </c>
      <c r="T25" s="19" t="str">
        <f t="shared" si="6"/>
        <v>5</v>
      </c>
      <c r="U25" s="17" t="s">
        <v>76</v>
      </c>
      <c r="V25" s="18" t="s">
        <v>2</v>
      </c>
      <c r="W25" s="19" t="str">
        <f t="shared" si="7"/>
        <v>2</v>
      </c>
      <c r="X25" s="17" t="s">
        <v>77</v>
      </c>
      <c r="Y25" s="18" t="s">
        <v>2</v>
      </c>
      <c r="Z25" s="19">
        <f t="shared" si="8"/>
        <v>0</v>
      </c>
      <c r="AA25" s="17" t="s">
        <v>19</v>
      </c>
      <c r="AB25" s="18" t="s">
        <v>76</v>
      </c>
      <c r="AC25" s="88">
        <f t="shared" si="12"/>
        <v>12</v>
      </c>
      <c r="AD25" s="20"/>
      <c r="AE25" s="18"/>
      <c r="AF25" s="19"/>
      <c r="AG25" s="21">
        <f t="shared" si="13"/>
        <v>21</v>
      </c>
      <c r="AH25" s="22">
        <f>'14.Spieltag'!AJ25</f>
        <v>210</v>
      </c>
      <c r="AI25" s="29">
        <f>'14.Spieltag'!AK25</f>
        <v>11</v>
      </c>
      <c r="AJ25" s="24">
        <f t="shared" si="14"/>
        <v>231</v>
      </c>
      <c r="AK25" s="25">
        <f t="shared" si="15"/>
        <v>10</v>
      </c>
      <c r="AL25" s="1"/>
    </row>
    <row r="26" spans="1:38" ht="24.9" customHeight="1" thickBot="1" x14ac:dyDescent="0.3">
      <c r="A26" s="29">
        <f t="shared" si="11"/>
        <v>13</v>
      </c>
      <c r="B26" s="21" t="str">
        <f>'14.Spieltag'!B26</f>
        <v>Silja04</v>
      </c>
      <c r="C26" s="17"/>
      <c r="D26" s="18"/>
      <c r="E26" s="19"/>
      <c r="F26" s="17" t="s">
        <v>79</v>
      </c>
      <c r="G26" s="18" t="s">
        <v>77</v>
      </c>
      <c r="H26" s="19" t="str">
        <f t="shared" si="2"/>
        <v>2</v>
      </c>
      <c r="I26" s="17" t="s">
        <v>77</v>
      </c>
      <c r="J26" s="18" t="s">
        <v>19</v>
      </c>
      <c r="K26" s="19">
        <f t="shared" si="3"/>
        <v>0</v>
      </c>
      <c r="L26" s="17" t="s">
        <v>76</v>
      </c>
      <c r="M26" s="18" t="s">
        <v>19</v>
      </c>
      <c r="N26" s="68">
        <f t="shared" si="4"/>
        <v>0</v>
      </c>
      <c r="O26" s="17" t="s">
        <v>77</v>
      </c>
      <c r="P26" s="18" t="s">
        <v>76</v>
      </c>
      <c r="Q26" s="19">
        <f t="shared" si="5"/>
        <v>0</v>
      </c>
      <c r="R26" s="17" t="s">
        <v>76</v>
      </c>
      <c r="S26" s="18" t="s">
        <v>79</v>
      </c>
      <c r="T26" s="19" t="str">
        <f t="shared" si="6"/>
        <v>2</v>
      </c>
      <c r="U26" s="17" t="s">
        <v>77</v>
      </c>
      <c r="V26" s="18" t="s">
        <v>2</v>
      </c>
      <c r="W26" s="19" t="str">
        <f t="shared" si="7"/>
        <v>5</v>
      </c>
      <c r="X26" s="17" t="s">
        <v>76</v>
      </c>
      <c r="Y26" s="18" t="s">
        <v>19</v>
      </c>
      <c r="Z26" s="19">
        <f t="shared" si="8"/>
        <v>0</v>
      </c>
      <c r="AA26" s="17" t="s">
        <v>2</v>
      </c>
      <c r="AB26" s="18" t="s">
        <v>76</v>
      </c>
      <c r="AC26" s="88">
        <f t="shared" si="12"/>
        <v>8</v>
      </c>
      <c r="AD26" s="20"/>
      <c r="AE26" s="18"/>
      <c r="AF26" s="19"/>
      <c r="AG26" s="21">
        <f t="shared" si="13"/>
        <v>17</v>
      </c>
      <c r="AH26" s="22">
        <f>'14.Spieltag'!AJ26</f>
        <v>210</v>
      </c>
      <c r="AI26" s="29">
        <f>'14.Spieltag'!AK26</f>
        <v>11</v>
      </c>
      <c r="AJ26" s="24">
        <f t="shared" si="14"/>
        <v>227</v>
      </c>
      <c r="AK26" s="25">
        <f t="shared" si="15"/>
        <v>13</v>
      </c>
      <c r="AL26" s="1"/>
    </row>
    <row r="27" spans="1:38" ht="28.2" customHeight="1" thickBot="1" x14ac:dyDescent="0.3">
      <c r="A27" s="29">
        <f t="shared" si="11"/>
        <v>6</v>
      </c>
      <c r="B27" s="21" t="str">
        <f>'14.Spieltag'!B27</f>
        <v>SkillFailer</v>
      </c>
      <c r="C27" s="17" t="s">
        <v>19</v>
      </c>
      <c r="D27" s="18" t="s">
        <v>76</v>
      </c>
      <c r="E27" s="19">
        <f t="shared" si="1"/>
        <v>0</v>
      </c>
      <c r="F27" s="17" t="s">
        <v>2</v>
      </c>
      <c r="G27" s="18" t="s">
        <v>19</v>
      </c>
      <c r="H27" s="19" t="str">
        <f t="shared" si="2"/>
        <v>2</v>
      </c>
      <c r="I27" s="17" t="s">
        <v>77</v>
      </c>
      <c r="J27" s="18" t="s">
        <v>2</v>
      </c>
      <c r="K27" s="19">
        <f t="shared" si="3"/>
        <v>0</v>
      </c>
      <c r="L27" s="17" t="s">
        <v>19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 t="str">
        <f t="shared" si="5"/>
        <v>3</v>
      </c>
      <c r="R27" s="17" t="s">
        <v>76</v>
      </c>
      <c r="S27" s="18" t="s">
        <v>2</v>
      </c>
      <c r="T27" s="19" t="str">
        <f t="shared" si="6"/>
        <v>2</v>
      </c>
      <c r="U27" s="17" t="s">
        <v>76</v>
      </c>
      <c r="V27" s="18" t="s">
        <v>2</v>
      </c>
      <c r="W27" s="19" t="str">
        <f t="shared" si="7"/>
        <v>2</v>
      </c>
      <c r="X27" s="17" t="s">
        <v>77</v>
      </c>
      <c r="Y27" s="18" t="s">
        <v>2</v>
      </c>
      <c r="Z27" s="19">
        <f t="shared" si="8"/>
        <v>0</v>
      </c>
      <c r="AA27" s="17" t="s">
        <v>19</v>
      </c>
      <c r="AB27" s="18" t="s">
        <v>76</v>
      </c>
      <c r="AC27" s="88">
        <f t="shared" si="12"/>
        <v>12</v>
      </c>
      <c r="AD27" s="20"/>
      <c r="AE27" s="18"/>
      <c r="AF27" s="19"/>
      <c r="AG27" s="21">
        <f t="shared" si="13"/>
        <v>21</v>
      </c>
      <c r="AH27" s="22">
        <f>'14.Spieltag'!AJ27</f>
        <v>234</v>
      </c>
      <c r="AI27" s="29">
        <f>'14.Spieltag'!AK27</f>
        <v>5</v>
      </c>
      <c r="AJ27" s="24">
        <f t="shared" si="14"/>
        <v>255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9</v>
      </c>
      <c r="B28" s="21" t="str">
        <f>'14.Spieltag'!B28</f>
        <v>Skopp04</v>
      </c>
      <c r="C28" s="17" t="s">
        <v>19</v>
      </c>
      <c r="D28" s="18" t="s">
        <v>77</v>
      </c>
      <c r="E28" s="19">
        <f t="shared" si="1"/>
        <v>0</v>
      </c>
      <c r="F28" s="17" t="s">
        <v>79</v>
      </c>
      <c r="G28" s="18" t="s">
        <v>76</v>
      </c>
      <c r="H28" s="19" t="str">
        <f t="shared" si="2"/>
        <v>2</v>
      </c>
      <c r="I28" s="17" t="s">
        <v>77</v>
      </c>
      <c r="J28" s="18" t="s">
        <v>19</v>
      </c>
      <c r="K28" s="19">
        <f t="shared" si="3"/>
        <v>0</v>
      </c>
      <c r="L28" s="17" t="s">
        <v>76</v>
      </c>
      <c r="M28" s="18" t="s">
        <v>76</v>
      </c>
      <c r="N28" s="68" t="str">
        <f t="shared" si="4"/>
        <v>5</v>
      </c>
      <c r="O28" s="17" t="s">
        <v>77</v>
      </c>
      <c r="P28" s="18" t="s">
        <v>77</v>
      </c>
      <c r="Q28" s="19">
        <f t="shared" si="5"/>
        <v>0</v>
      </c>
      <c r="R28" s="17" t="s">
        <v>76</v>
      </c>
      <c r="S28" s="18" t="s">
        <v>2</v>
      </c>
      <c r="T28" s="19" t="str">
        <f t="shared" si="6"/>
        <v>2</v>
      </c>
      <c r="U28" s="17" t="s">
        <v>77</v>
      </c>
      <c r="V28" s="18" t="s">
        <v>2</v>
      </c>
      <c r="W28" s="19" t="str">
        <f t="shared" si="7"/>
        <v>5</v>
      </c>
      <c r="X28" s="17" t="s">
        <v>77</v>
      </c>
      <c r="Y28" s="18" t="s">
        <v>19</v>
      </c>
      <c r="Z28" s="19">
        <f t="shared" si="8"/>
        <v>0</v>
      </c>
      <c r="AA28" s="17" t="s">
        <v>19</v>
      </c>
      <c r="AB28" s="18" t="s">
        <v>77</v>
      </c>
      <c r="AC28" s="88">
        <f t="shared" si="12"/>
        <v>8</v>
      </c>
      <c r="AD28" s="20"/>
      <c r="AE28" s="18"/>
      <c r="AF28" s="19"/>
      <c r="AG28" s="21">
        <f t="shared" si="13"/>
        <v>22</v>
      </c>
      <c r="AH28" s="22">
        <f>'14.Spieltag'!AJ28</f>
        <v>215</v>
      </c>
      <c r="AI28" s="29">
        <f>'14.Spieltag'!AK28</f>
        <v>9</v>
      </c>
      <c r="AJ28" s="24">
        <f t="shared" si="14"/>
        <v>237</v>
      </c>
      <c r="AK28" s="25">
        <f t="shared" si="15"/>
        <v>9</v>
      </c>
      <c r="AL28" s="1"/>
    </row>
    <row r="29" spans="1:38" ht="28.2" customHeight="1" thickBot="1" x14ac:dyDescent="0.3">
      <c r="A29" s="29">
        <f t="shared" si="11"/>
        <v>14</v>
      </c>
      <c r="B29" s="21" t="str">
        <f>'14.Spieltag'!B29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79</v>
      </c>
      <c r="G29" s="18" t="s">
        <v>76</v>
      </c>
      <c r="H29" s="19" t="str">
        <f t="shared" si="2"/>
        <v>2</v>
      </c>
      <c r="I29" s="17" t="s">
        <v>77</v>
      </c>
      <c r="J29" s="18" t="s">
        <v>19</v>
      </c>
      <c r="K29" s="19">
        <f t="shared" si="3"/>
        <v>0</v>
      </c>
      <c r="L29" s="17" t="s">
        <v>19</v>
      </c>
      <c r="M29" s="18" t="s">
        <v>77</v>
      </c>
      <c r="N29" s="68">
        <f t="shared" si="4"/>
        <v>0</v>
      </c>
      <c r="O29" s="17" t="s">
        <v>19</v>
      </c>
      <c r="P29" s="18" t="s">
        <v>76</v>
      </c>
      <c r="Q29" s="19" t="str">
        <f t="shared" si="5"/>
        <v>3</v>
      </c>
      <c r="R29" s="17" t="s">
        <v>77</v>
      </c>
      <c r="S29" s="18" t="s">
        <v>19</v>
      </c>
      <c r="T29" s="19" t="str">
        <f t="shared" si="6"/>
        <v>2</v>
      </c>
      <c r="U29" s="17" t="s">
        <v>77</v>
      </c>
      <c r="V29" s="18" t="s">
        <v>2</v>
      </c>
      <c r="W29" s="19" t="str">
        <f t="shared" si="7"/>
        <v>5</v>
      </c>
      <c r="X29" s="17" t="s">
        <v>19</v>
      </c>
      <c r="Y29" s="18" t="s">
        <v>76</v>
      </c>
      <c r="Z29" s="19" t="str">
        <f t="shared" si="8"/>
        <v>5</v>
      </c>
      <c r="AA29" s="17" t="s">
        <v>2</v>
      </c>
      <c r="AB29" s="18" t="s">
        <v>76</v>
      </c>
      <c r="AC29" s="88">
        <f t="shared" si="12"/>
        <v>8</v>
      </c>
      <c r="AD29" s="20"/>
      <c r="AE29" s="18"/>
      <c r="AF29" s="19"/>
      <c r="AG29" s="21">
        <f t="shared" si="13"/>
        <v>25</v>
      </c>
      <c r="AH29" s="22">
        <f>'14.Spieltag'!AJ29</f>
        <v>200</v>
      </c>
      <c r="AI29" s="29">
        <f>'14.Spieltag'!AK29</f>
        <v>17</v>
      </c>
      <c r="AJ29" s="24">
        <f t="shared" si="14"/>
        <v>225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4</v>
      </c>
      <c r="B30" s="21" t="str">
        <f>'14.Spieltag'!B30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79</v>
      </c>
      <c r="G30" s="18" t="s">
        <v>76</v>
      </c>
      <c r="H30" s="19" t="str">
        <f t="shared" si="2"/>
        <v>2</v>
      </c>
      <c r="I30" s="17" t="s">
        <v>76</v>
      </c>
      <c r="J30" s="18" t="s">
        <v>2</v>
      </c>
      <c r="K30" s="19">
        <f t="shared" si="3"/>
        <v>0</v>
      </c>
      <c r="L30" s="17" t="s">
        <v>76</v>
      </c>
      <c r="M30" s="18" t="s">
        <v>19</v>
      </c>
      <c r="N30" s="68">
        <f t="shared" si="4"/>
        <v>0</v>
      </c>
      <c r="O30" s="17" t="s">
        <v>19</v>
      </c>
      <c r="P30" s="18" t="s">
        <v>76</v>
      </c>
      <c r="Q30" s="19" t="str">
        <f t="shared" si="5"/>
        <v>3</v>
      </c>
      <c r="R30" s="17" t="s">
        <v>76</v>
      </c>
      <c r="S30" s="18" t="s">
        <v>2</v>
      </c>
      <c r="T30" s="19" t="str">
        <f t="shared" si="6"/>
        <v>2</v>
      </c>
      <c r="U30" s="17" t="s">
        <v>76</v>
      </c>
      <c r="V30" s="18" t="s">
        <v>19</v>
      </c>
      <c r="W30" s="19" t="str">
        <f t="shared" si="7"/>
        <v>2</v>
      </c>
      <c r="X30" s="17" t="s">
        <v>76</v>
      </c>
      <c r="Y30" s="18" t="s">
        <v>19</v>
      </c>
      <c r="Z30" s="19">
        <f t="shared" si="8"/>
        <v>0</v>
      </c>
      <c r="AA30" s="17" t="s">
        <v>2</v>
      </c>
      <c r="AB30" s="18" t="s">
        <v>76</v>
      </c>
      <c r="AC30" s="88">
        <f t="shared" si="12"/>
        <v>8</v>
      </c>
      <c r="AD30" s="20"/>
      <c r="AE30" s="18"/>
      <c r="AF30" s="19"/>
      <c r="AG30" s="21">
        <f t="shared" ref="AG30" si="18">E30+H30+K30+N30+Q30+T30+W30+Z30+AC30+AF30</f>
        <v>17</v>
      </c>
      <c r="AH30" s="22">
        <f>'14.Spieltag'!AJ30</f>
        <v>251</v>
      </c>
      <c r="AI30" s="29">
        <f>'14.Spieltag'!AK30</f>
        <v>3</v>
      </c>
      <c r="AJ30" s="24">
        <f t="shared" ref="AJ30" si="19">AG30+AH30</f>
        <v>268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20">AK31</f>
        <v>24</v>
      </c>
      <c r="B31" s="21" t="str">
        <f>'14.Spieltag'!B31</f>
        <v>Jens-2711</v>
      </c>
      <c r="C31" s="17" t="s">
        <v>19</v>
      </c>
      <c r="D31" s="18" t="s">
        <v>76</v>
      </c>
      <c r="E31" s="19">
        <f t="shared" si="1"/>
        <v>0</v>
      </c>
      <c r="F31" s="17" t="s">
        <v>19</v>
      </c>
      <c r="G31" s="18" t="s">
        <v>77</v>
      </c>
      <c r="H31" s="19" t="str">
        <f t="shared" si="2"/>
        <v>2</v>
      </c>
      <c r="I31" s="17" t="s">
        <v>76</v>
      </c>
      <c r="J31" s="18" t="s">
        <v>76</v>
      </c>
      <c r="K31" s="19">
        <f t="shared" si="3"/>
        <v>0</v>
      </c>
      <c r="L31" s="17" t="s">
        <v>19</v>
      </c>
      <c r="M31" s="18" t="s">
        <v>76</v>
      </c>
      <c r="N31" s="68">
        <f t="shared" si="4"/>
        <v>0</v>
      </c>
      <c r="O31" s="17" t="s">
        <v>77</v>
      </c>
      <c r="P31" s="18" t="s">
        <v>77</v>
      </c>
      <c r="Q31" s="19">
        <f t="shared" si="5"/>
        <v>0</v>
      </c>
      <c r="R31" s="17" t="s">
        <v>77</v>
      </c>
      <c r="S31" s="18" t="s">
        <v>19</v>
      </c>
      <c r="T31" s="19" t="str">
        <f t="shared" si="6"/>
        <v>2</v>
      </c>
      <c r="U31" s="17" t="s">
        <v>76</v>
      </c>
      <c r="V31" s="18" t="s">
        <v>2</v>
      </c>
      <c r="W31" s="19" t="str">
        <f t="shared" si="7"/>
        <v>2</v>
      </c>
      <c r="X31" s="17" t="s">
        <v>19</v>
      </c>
      <c r="Y31" s="18" t="s">
        <v>2</v>
      </c>
      <c r="Z31" s="19">
        <f t="shared" si="8"/>
        <v>0</v>
      </c>
      <c r="AA31" s="17" t="s">
        <v>19</v>
      </c>
      <c r="AB31" s="18" t="s">
        <v>77</v>
      </c>
      <c r="AC31" s="88">
        <f t="shared" si="12"/>
        <v>8</v>
      </c>
      <c r="AD31" s="20"/>
      <c r="AE31" s="18"/>
      <c r="AF31" s="19"/>
      <c r="AG31" s="21">
        <f t="shared" ref="AG31" si="21">E31+H31+K31+N31+Q31+T31+W31+Z31+AC31+AF31</f>
        <v>14</v>
      </c>
      <c r="AH31" s="22">
        <f>'14.Spieltag'!AJ31</f>
        <v>61</v>
      </c>
      <c r="AI31" s="29">
        <f>'14.Spieltag'!AK31</f>
        <v>24</v>
      </c>
      <c r="AJ31" s="24">
        <f t="shared" ref="AJ31" si="22">AG31+AH31</f>
        <v>75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0" priority="24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9" priority="113" rank="3"/>
  </conditionalFormatting>
  <conditionalFormatting sqref="C4:AB6">
    <cfRule type="cellIs" dxfId="78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P39"/>
  <sheetViews>
    <sheetView topLeftCell="B1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37</v>
      </c>
      <c r="B4" s="16"/>
      <c r="C4" s="70" t="s">
        <v>14</v>
      </c>
      <c r="D4" s="71"/>
      <c r="E4" s="71"/>
      <c r="F4" s="70" t="s">
        <v>56</v>
      </c>
      <c r="G4" s="71"/>
      <c r="H4" s="71"/>
      <c r="I4" s="70" t="s">
        <v>72</v>
      </c>
      <c r="J4" s="71"/>
      <c r="K4" s="71"/>
      <c r="L4" s="70" t="s">
        <v>15</v>
      </c>
      <c r="M4" s="71"/>
      <c r="N4" s="71"/>
      <c r="O4" s="70" t="s">
        <v>13</v>
      </c>
      <c r="P4" s="71"/>
      <c r="Q4" s="71"/>
      <c r="R4" s="70" t="s">
        <v>57</v>
      </c>
      <c r="S4" s="71"/>
      <c r="T4" s="71"/>
      <c r="U4" s="70" t="s">
        <v>58</v>
      </c>
      <c r="V4" s="71"/>
      <c r="W4" s="71"/>
      <c r="X4" s="70" t="s">
        <v>17</v>
      </c>
      <c r="Y4" s="71"/>
      <c r="Z4" s="71"/>
      <c r="AA4" s="70" t="s">
        <v>16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U5" s="13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21</v>
      </c>
      <c r="D6" s="71"/>
      <c r="E6" s="71"/>
      <c r="F6" s="70" t="s">
        <v>68</v>
      </c>
      <c r="G6" s="71"/>
      <c r="H6" s="71"/>
      <c r="I6" s="70" t="s">
        <v>18</v>
      </c>
      <c r="J6" s="71"/>
      <c r="K6" s="71"/>
      <c r="L6" s="70" t="s">
        <v>59</v>
      </c>
      <c r="M6" s="71"/>
      <c r="N6" s="71"/>
      <c r="O6" s="70" t="s">
        <v>71</v>
      </c>
      <c r="P6" s="71"/>
      <c r="Q6" s="71"/>
      <c r="R6" s="70" t="s">
        <v>73</v>
      </c>
      <c r="S6" s="71"/>
      <c r="T6" s="71"/>
      <c r="U6" s="70" t="s">
        <v>12</v>
      </c>
      <c r="V6" s="71"/>
      <c r="W6" s="71"/>
      <c r="X6" s="70" t="s">
        <v>74</v>
      </c>
      <c r="Y6" s="71"/>
      <c r="Z6" s="71"/>
      <c r="AA6" s="70" t="s">
        <v>11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77</v>
      </c>
      <c r="D7" s="79" t="s">
        <v>20</v>
      </c>
      <c r="E7" s="80" t="s">
        <v>1</v>
      </c>
      <c r="F7" s="79" t="s">
        <v>2</v>
      </c>
      <c r="G7" s="79" t="s">
        <v>77</v>
      </c>
      <c r="H7" s="80" t="s">
        <v>1</v>
      </c>
      <c r="I7" s="79" t="s">
        <v>77</v>
      </c>
      <c r="J7" s="79" t="s">
        <v>19</v>
      </c>
      <c r="K7" s="80" t="s">
        <v>1</v>
      </c>
      <c r="L7" s="79" t="s">
        <v>2</v>
      </c>
      <c r="M7" s="79" t="s">
        <v>2</v>
      </c>
      <c r="N7" s="80" t="s">
        <v>1</v>
      </c>
      <c r="O7" s="79" t="s">
        <v>77</v>
      </c>
      <c r="P7" s="79" t="s">
        <v>76</v>
      </c>
      <c r="Q7" s="80" t="s">
        <v>1</v>
      </c>
      <c r="R7" s="79" t="s">
        <v>19</v>
      </c>
      <c r="S7" s="79" t="s">
        <v>79</v>
      </c>
      <c r="T7" s="80" t="s">
        <v>1</v>
      </c>
      <c r="U7" s="79" t="s">
        <v>76</v>
      </c>
      <c r="V7" s="79" t="s">
        <v>2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76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'15.Spieltag'!B8</f>
        <v>Archie04</v>
      </c>
      <c r="C8" s="17" t="s">
        <v>19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2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77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20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79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20</v>
      </c>
      <c r="AD8" s="20"/>
      <c r="AE8" s="18"/>
      <c r="AF8" s="19"/>
      <c r="AG8" s="21">
        <f t="shared" ref="AG8" si="9">E8+H8+K8+N8+Q8+T8+W8+Z8+AC8+AF8</f>
        <v>28</v>
      </c>
      <c r="AH8" s="22">
        <f>'15.Spieltag'!AJ8</f>
        <v>199</v>
      </c>
      <c r="AI8" s="29">
        <f>'15.Spieltag'!AK8</f>
        <v>23</v>
      </c>
      <c r="AJ8" s="24">
        <f t="shared" ref="AJ8" si="10">AG8+AH8</f>
        <v>227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'15.Spieltag'!B9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76</v>
      </c>
      <c r="H9" s="19" t="str">
        <f t="shared" si="2"/>
        <v>2</v>
      </c>
      <c r="I9" s="17" t="s">
        <v>19</v>
      </c>
      <c r="J9" s="18" t="s">
        <v>2</v>
      </c>
      <c r="K9" s="19" t="str">
        <f t="shared" si="3"/>
        <v>2</v>
      </c>
      <c r="L9" s="17" t="s">
        <v>2</v>
      </c>
      <c r="M9" s="18" t="s">
        <v>2</v>
      </c>
      <c r="N9" s="68" t="str">
        <f t="shared" si="4"/>
        <v>5</v>
      </c>
      <c r="O9" s="17" t="s">
        <v>19</v>
      </c>
      <c r="P9" s="18" t="s">
        <v>76</v>
      </c>
      <c r="Q9" s="19">
        <f t="shared" si="5"/>
        <v>0</v>
      </c>
      <c r="R9" s="17" t="s">
        <v>2</v>
      </c>
      <c r="S9" s="18" t="s">
        <v>76</v>
      </c>
      <c r="T9" s="19">
        <f t="shared" si="6"/>
        <v>0</v>
      </c>
      <c r="U9" s="17" t="s">
        <v>19</v>
      </c>
      <c r="V9" s="18" t="s">
        <v>2</v>
      </c>
      <c r="W9" s="19" t="str">
        <f t="shared" si="7"/>
        <v>2</v>
      </c>
      <c r="X9" s="17" t="s">
        <v>2</v>
      </c>
      <c r="Y9" s="18" t="s">
        <v>76</v>
      </c>
      <c r="Z9" s="19" t="str">
        <f t="shared" si="8"/>
        <v>3</v>
      </c>
      <c r="AA9" s="17" t="s">
        <v>76</v>
      </c>
      <c r="AB9" s="18" t="s">
        <v>19</v>
      </c>
      <c r="AC9" s="88">
        <f t="shared" ref="AC9:AC31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'15.Spieltag'!AJ9</f>
        <v>249</v>
      </c>
      <c r="AI9" s="29">
        <f>'15.Spieltag'!AK9</f>
        <v>7</v>
      </c>
      <c r="AJ9" s="24">
        <f t="shared" ref="AJ9:AJ29" si="14">AG9+AH9</f>
        <v>263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'15.Spieltag'!B10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19</v>
      </c>
      <c r="G10" s="18" t="s">
        <v>19</v>
      </c>
      <c r="H10" s="19">
        <f t="shared" si="2"/>
        <v>0</v>
      </c>
      <c r="I10" s="17" t="s">
        <v>2</v>
      </c>
      <c r="J10" s="18" t="s">
        <v>76</v>
      </c>
      <c r="K10" s="19">
        <f t="shared" si="3"/>
        <v>0</v>
      </c>
      <c r="L10" s="17" t="s">
        <v>76</v>
      </c>
      <c r="M10" s="18" t="s">
        <v>19</v>
      </c>
      <c r="N10" s="68">
        <f t="shared" si="4"/>
        <v>0</v>
      </c>
      <c r="O10" s="17" t="s">
        <v>76</v>
      </c>
      <c r="P10" s="18" t="s">
        <v>76</v>
      </c>
      <c r="Q10" s="19">
        <f t="shared" si="5"/>
        <v>0</v>
      </c>
      <c r="R10" s="17" t="s">
        <v>2</v>
      </c>
      <c r="S10" s="18" t="s">
        <v>76</v>
      </c>
      <c r="T10" s="19">
        <f t="shared" si="6"/>
        <v>0</v>
      </c>
      <c r="U10" s="17" t="s">
        <v>76</v>
      </c>
      <c r="V10" s="18" t="s">
        <v>2</v>
      </c>
      <c r="W10" s="19" t="str">
        <f t="shared" si="7"/>
        <v>5</v>
      </c>
      <c r="X10" s="17" t="s">
        <v>2</v>
      </c>
      <c r="Y10" s="18" t="s">
        <v>77</v>
      </c>
      <c r="Z10" s="19" t="str">
        <f t="shared" si="8"/>
        <v>2</v>
      </c>
      <c r="AA10" s="17" t="s">
        <v>77</v>
      </c>
      <c r="AB10" s="18" t="s">
        <v>76</v>
      </c>
      <c r="AC10" s="88">
        <f t="shared" si="12"/>
        <v>0</v>
      </c>
      <c r="AD10" s="20"/>
      <c r="AE10" s="18"/>
      <c r="AF10" s="19"/>
      <c r="AG10" s="21">
        <f t="shared" si="13"/>
        <v>9</v>
      </c>
      <c r="AH10" s="22">
        <f>'15.Spieltag'!AJ10</f>
        <v>221</v>
      </c>
      <c r="AI10" s="29">
        <f>'15.Spieltag'!AK10</f>
        <v>16</v>
      </c>
      <c r="AJ10" s="24">
        <f t="shared" si="14"/>
        <v>230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'15.Spieltag'!B11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76</v>
      </c>
      <c r="G11" s="18" t="s">
        <v>77</v>
      </c>
      <c r="H11" s="19" t="str">
        <f t="shared" si="2"/>
        <v>2</v>
      </c>
      <c r="I11" s="17" t="s">
        <v>19</v>
      </c>
      <c r="J11" s="18" t="s">
        <v>76</v>
      </c>
      <c r="K11" s="19">
        <f t="shared" si="3"/>
        <v>0</v>
      </c>
      <c r="L11" s="17" t="s">
        <v>19</v>
      </c>
      <c r="M11" s="18" t="s">
        <v>19</v>
      </c>
      <c r="N11" s="68" t="str">
        <f t="shared" si="4"/>
        <v>3</v>
      </c>
      <c r="O11" s="17" t="s">
        <v>2</v>
      </c>
      <c r="P11" s="18" t="s">
        <v>76</v>
      </c>
      <c r="Q11" s="19">
        <f t="shared" si="5"/>
        <v>0</v>
      </c>
      <c r="R11" s="17" t="s">
        <v>76</v>
      </c>
      <c r="S11" s="18" t="s">
        <v>77</v>
      </c>
      <c r="T11" s="19">
        <f t="shared" si="6"/>
        <v>0</v>
      </c>
      <c r="U11" s="17" t="s">
        <v>76</v>
      </c>
      <c r="V11" s="18" t="s">
        <v>19</v>
      </c>
      <c r="W11" s="19" t="str">
        <f t="shared" si="7"/>
        <v>2</v>
      </c>
      <c r="X11" s="17" t="s">
        <v>76</v>
      </c>
      <c r="Y11" s="18" t="s">
        <v>76</v>
      </c>
      <c r="Z11" s="19">
        <f t="shared" si="8"/>
        <v>0</v>
      </c>
      <c r="AA11" s="17" t="s">
        <v>76</v>
      </c>
      <c r="AB11" s="18" t="s">
        <v>19</v>
      </c>
      <c r="AC11" s="88">
        <f t="shared" si="12"/>
        <v>0</v>
      </c>
      <c r="AD11" s="20"/>
      <c r="AE11" s="18"/>
      <c r="AF11" s="19"/>
      <c r="AG11" s="21">
        <f t="shared" si="13"/>
        <v>9</v>
      </c>
      <c r="AH11" s="22">
        <f>'15.Spieltag'!AJ11</f>
        <v>228</v>
      </c>
      <c r="AI11" s="29">
        <f>'15.Spieltag'!AK11</f>
        <v>12</v>
      </c>
      <c r="AJ11" s="24">
        <f t="shared" si="14"/>
        <v>237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'15.Spieltag'!B12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2</v>
      </c>
      <c r="G12" s="18" t="s">
        <v>76</v>
      </c>
      <c r="H12" s="19" t="str">
        <f t="shared" si="2"/>
        <v>2</v>
      </c>
      <c r="I12" s="17" t="s">
        <v>19</v>
      </c>
      <c r="J12" s="18" t="s">
        <v>76</v>
      </c>
      <c r="K12" s="19">
        <f t="shared" si="3"/>
        <v>0</v>
      </c>
      <c r="L12" s="17" t="s">
        <v>19</v>
      </c>
      <c r="M12" s="18" t="s">
        <v>19</v>
      </c>
      <c r="N12" s="68" t="str">
        <f t="shared" si="4"/>
        <v>3</v>
      </c>
      <c r="O12" s="17" t="s">
        <v>19</v>
      </c>
      <c r="P12" s="18" t="s">
        <v>76</v>
      </c>
      <c r="Q12" s="19">
        <f t="shared" si="5"/>
        <v>0</v>
      </c>
      <c r="R12" s="17" t="s">
        <v>76</v>
      </c>
      <c r="S12" s="18" t="s">
        <v>77</v>
      </c>
      <c r="T12" s="19">
        <f t="shared" si="6"/>
        <v>0</v>
      </c>
      <c r="U12" s="17" t="s">
        <v>76</v>
      </c>
      <c r="V12" s="18" t="s">
        <v>2</v>
      </c>
      <c r="W12" s="19" t="str">
        <f t="shared" si="7"/>
        <v>5</v>
      </c>
      <c r="X12" s="17" t="s">
        <v>19</v>
      </c>
      <c r="Y12" s="18" t="s">
        <v>76</v>
      </c>
      <c r="Z12" s="19" t="str">
        <f t="shared" si="8"/>
        <v>2</v>
      </c>
      <c r="AA12" s="17" t="s">
        <v>77</v>
      </c>
      <c r="AB12" s="18" t="s">
        <v>19</v>
      </c>
      <c r="AC12" s="88">
        <f t="shared" si="12"/>
        <v>0</v>
      </c>
      <c r="AD12" s="20"/>
      <c r="AE12" s="18"/>
      <c r="AF12" s="19"/>
      <c r="AG12" s="21">
        <f t="shared" si="13"/>
        <v>12</v>
      </c>
      <c r="AH12" s="22">
        <f>'15.Spieltag'!AJ12</f>
        <v>249</v>
      </c>
      <c r="AI12" s="29">
        <f>'15.Spieltag'!AK12</f>
        <v>7</v>
      </c>
      <c r="AJ12" s="24">
        <f t="shared" si="14"/>
        <v>261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'15.Spieltag'!B13</f>
        <v>Gudrun</v>
      </c>
      <c r="C13" s="17" t="s">
        <v>19</v>
      </c>
      <c r="D13" s="18" t="s">
        <v>76</v>
      </c>
      <c r="E13" s="19">
        <f t="shared" ref="E13" si="16">IF(OR(EXACT($C$7,C13)*(EXACT($D$7,D13)))=TRUE,$AO$9,IF(($D$7-$C$7=D13-C13),$AO$8,IF(OR(EXACT($C$7&gt;$D$7,C13&gt;D13)*EXACT($C$7=$D$7,C13=D13)*EXACT($C$7&lt;$D$7,C13&lt;D13)),$AO$7,0)))</f>
        <v>0</v>
      </c>
      <c r="F13" s="17" t="s">
        <v>2</v>
      </c>
      <c r="G13" s="18" t="s">
        <v>76</v>
      </c>
      <c r="H13" s="19" t="str">
        <f t="shared" ref="H13" si="17">IF(OR(EXACT($F$7,F13)*(EXACT($G$7,G13)))=TRUE,$AO$9,IF(($G$7-$F$7=G13-F13),$AO$8,IF(OR(EXACT($F$7&gt;$G$7,F13&gt;G13)*EXACT($F$7=$G$7,F13=G13)*EXACT($F$7&lt;$G$7,F13&lt;G13)),$AO$7,0)))</f>
        <v>2</v>
      </c>
      <c r="I13" s="17" t="s">
        <v>19</v>
      </c>
      <c r="J13" s="18" t="s">
        <v>19</v>
      </c>
      <c r="K13" s="19">
        <f t="shared" ref="K13" si="18">IF(OR(EXACT($I$7,I13)*(EXACT($J$7,J13)))=TRUE,$AO$9,IF(($J$7-$I$7=J13-I13),$AO$8,IF(OR(EXACT($I$7&gt;$J$7,I13&gt;J13)*EXACT($I$7=$J$7,I13=J13)*EXACT($I$7&lt;$J$7,I13&lt;J13)),$AO$7,0)))</f>
        <v>0</v>
      </c>
      <c r="L13" s="17" t="s">
        <v>76</v>
      </c>
      <c r="M13" s="18" t="s">
        <v>19</v>
      </c>
      <c r="N13" s="68">
        <f t="shared" ref="N13" si="19">IF(OR(EXACT($L$7,L13)*(EXACT($M$7,M13)))=TRUE,$AO$9,IF(($M$7-$L$7=M13-L13),$AO$8,IF(OR(EXACT($L$7&gt;$M$7,L13&gt;M13)*EXACT($L$7=$M$7,L13=M13)*EXACT($L$7&lt;$M$7,L13&lt;M13)),$AO$7,0)))</f>
        <v>0</v>
      </c>
      <c r="O13" s="17" t="s">
        <v>19</v>
      </c>
      <c r="P13" s="18" t="s">
        <v>76</v>
      </c>
      <c r="Q13" s="19">
        <f t="shared" ref="Q13" si="20">IF(OR(EXACT($O$7,O13)*(EXACT($P$7,P13)))=TRUE,$AO$9,IF(($P$7-$O$7=P13-O13),$AO$8,IF(OR(EXACT($O$7&gt;$P$7,O13&gt;P13)*EXACT($O$7=$P$7,O13=P13)*EXACT($O$7&lt;$P$7,O13&lt;P13)),$AO$7,0)))</f>
        <v>0</v>
      </c>
      <c r="R13" s="17" t="s">
        <v>2</v>
      </c>
      <c r="S13" s="18" t="s">
        <v>76</v>
      </c>
      <c r="T13" s="19">
        <f t="shared" ref="T13" si="21">IF(OR(EXACT($R$7,R13)*(EXACT($S$7,S13)))=TRUE,$AO$9,IF(($S$7-$R$7=S13-R13),$AO$8,IF(OR(EXACT($R$7&gt;$S$7,R13&gt;S13)*EXACT($R$7=$S$7,R13=S13)*EXACT($R$7&lt;$S$7,R13&lt;S13)),$AO$7,0)))</f>
        <v>0</v>
      </c>
      <c r="U13" s="17" t="s">
        <v>77</v>
      </c>
      <c r="V13" s="18" t="s">
        <v>2</v>
      </c>
      <c r="W13" s="19" t="str">
        <f t="shared" ref="W13" si="22">IF(OR(EXACT($U$7,U13)*(EXACT($V$7,V13)))=TRUE,$AO$9,IF(($V$7-$U$7=V13-U13),$AO$8,IF(OR(EXACT($U$7&gt;$V$7,U13&gt;V13)*EXACT($U$7=$V$7,U13=V13)*EXACT($U$7&lt;$V$7,U13&lt;V13)),$AO$7,0)))</f>
        <v>2</v>
      </c>
      <c r="X13" s="17" t="s">
        <v>19</v>
      </c>
      <c r="Y13" s="18" t="s">
        <v>77</v>
      </c>
      <c r="Z13" s="19" t="str">
        <f t="shared" ref="Z13" si="23">IF(OR(EXACT($X$7,X13)*(EXACT($Y$7,Y13)))=TRUE,$AO$9,IF(($Y$7-$X$7=Y13-X13),$AO$8,IF(OR(EXACT($X$7&gt;$Y$7,X13&gt;Y13)*EXACT($X$7=$Y$7,X13=Y13)*EXACT($X$7&lt;$Y$7,X13&lt;Y13)),$AO$7,0)))</f>
        <v>5</v>
      </c>
      <c r="AA13" s="17" t="s">
        <v>76</v>
      </c>
      <c r="AB13" s="18" t="s">
        <v>2</v>
      </c>
      <c r="AC13" s="88">
        <f t="shared" si="12"/>
        <v>0</v>
      </c>
      <c r="AD13" s="20"/>
      <c r="AE13" s="18"/>
      <c r="AF13" s="19"/>
      <c r="AG13" s="21">
        <f t="shared" si="13"/>
        <v>9</v>
      </c>
      <c r="AH13" s="22">
        <f>'15.Spieltag'!AJ13</f>
        <v>214</v>
      </c>
      <c r="AI13" s="29">
        <f>'15.Spieltag'!AK13</f>
        <v>20</v>
      </c>
      <c r="AJ13" s="24">
        <f t="shared" si="14"/>
        <v>223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11</v>
      </c>
      <c r="B14" s="21" t="str">
        <f>'15.Spieltag'!B14</f>
        <v>Hans 04</v>
      </c>
      <c r="C14" s="17" t="s">
        <v>19</v>
      </c>
      <c r="D14" s="18" t="s">
        <v>76</v>
      </c>
      <c r="E14" s="19">
        <f t="shared" si="1"/>
        <v>0</v>
      </c>
      <c r="F14" s="17" t="s">
        <v>2</v>
      </c>
      <c r="G14" s="18" t="s">
        <v>19</v>
      </c>
      <c r="H14" s="19" t="str">
        <f t="shared" si="2"/>
        <v>2</v>
      </c>
      <c r="I14" s="17" t="s">
        <v>2</v>
      </c>
      <c r="J14" s="18" t="s">
        <v>76</v>
      </c>
      <c r="K14" s="19">
        <f t="shared" si="3"/>
        <v>0</v>
      </c>
      <c r="L14" s="17" t="s">
        <v>19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>
        <f t="shared" si="5"/>
        <v>0</v>
      </c>
      <c r="R14" s="17" t="s">
        <v>19</v>
      </c>
      <c r="S14" s="18" t="s">
        <v>76</v>
      </c>
      <c r="T14" s="19">
        <f t="shared" si="6"/>
        <v>0</v>
      </c>
      <c r="U14" s="17" t="s">
        <v>76</v>
      </c>
      <c r="V14" s="18" t="s">
        <v>79</v>
      </c>
      <c r="W14" s="19" t="str">
        <f t="shared" si="7"/>
        <v>2</v>
      </c>
      <c r="X14" s="17" t="s">
        <v>2</v>
      </c>
      <c r="Y14" s="18" t="s">
        <v>19</v>
      </c>
      <c r="Z14" s="19" t="str">
        <f t="shared" si="8"/>
        <v>2</v>
      </c>
      <c r="AA14" s="17" t="s">
        <v>19</v>
      </c>
      <c r="AB14" s="18" t="s">
        <v>19</v>
      </c>
      <c r="AC14" s="88">
        <f t="shared" si="12"/>
        <v>12</v>
      </c>
      <c r="AD14" s="20"/>
      <c r="AE14" s="18"/>
      <c r="AF14" s="19"/>
      <c r="AG14" s="21">
        <f t="shared" si="13"/>
        <v>18</v>
      </c>
      <c r="AH14" s="22">
        <f>'15.Spieltag'!AJ14</f>
        <v>224</v>
      </c>
      <c r="AI14" s="29">
        <f>'15.Spieltag'!AK14</f>
        <v>15</v>
      </c>
      <c r="AJ14" s="24">
        <f t="shared" si="14"/>
        <v>242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'15.Spieltag'!B15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2</v>
      </c>
      <c r="G15" s="18" t="s">
        <v>76</v>
      </c>
      <c r="H15" s="19" t="str">
        <f t="shared" si="2"/>
        <v>2</v>
      </c>
      <c r="I15" s="17" t="s">
        <v>19</v>
      </c>
      <c r="J15" s="18" t="s">
        <v>76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3</v>
      </c>
      <c r="O15" s="17" t="s">
        <v>2</v>
      </c>
      <c r="P15" s="18" t="s">
        <v>76</v>
      </c>
      <c r="Q15" s="19">
        <f t="shared" si="5"/>
        <v>0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2</v>
      </c>
      <c r="W15" s="19" t="str">
        <f t="shared" si="7"/>
        <v>5</v>
      </c>
      <c r="X15" s="17" t="s">
        <v>2</v>
      </c>
      <c r="Y15" s="18" t="s">
        <v>76</v>
      </c>
      <c r="Z15" s="19" t="str">
        <f t="shared" si="8"/>
        <v>3</v>
      </c>
      <c r="AA15" s="17" t="s">
        <v>76</v>
      </c>
      <c r="AB15" s="18" t="s">
        <v>19</v>
      </c>
      <c r="AC15" s="88">
        <f t="shared" si="12"/>
        <v>0</v>
      </c>
      <c r="AD15" s="20"/>
      <c r="AE15" s="18"/>
      <c r="AF15" s="19"/>
      <c r="AG15" s="21">
        <f t="shared" si="13"/>
        <v>13</v>
      </c>
      <c r="AH15" s="22">
        <f>'15.Spieltag'!AJ15</f>
        <v>289</v>
      </c>
      <c r="AI15" s="29">
        <f>'15.Spieltag'!AK15</f>
        <v>1</v>
      </c>
      <c r="AJ15" s="24">
        <f t="shared" si="14"/>
        <v>302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'15.Spieltag'!B16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19" t="str">
        <f t="shared" si="2"/>
        <v>2</v>
      </c>
      <c r="I16" s="17" t="s">
        <v>19</v>
      </c>
      <c r="J16" s="18" t="s">
        <v>76</v>
      </c>
      <c r="K16" s="19">
        <f t="shared" si="3"/>
        <v>0</v>
      </c>
      <c r="L16" s="17" t="s">
        <v>76</v>
      </c>
      <c r="M16" s="18" t="s">
        <v>2</v>
      </c>
      <c r="N16" s="68">
        <f t="shared" si="4"/>
        <v>0</v>
      </c>
      <c r="O16" s="17" t="s">
        <v>19</v>
      </c>
      <c r="P16" s="18" t="s">
        <v>77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76</v>
      </c>
      <c r="V16" s="18" t="s">
        <v>2</v>
      </c>
      <c r="W16" s="19" t="str">
        <f t="shared" si="7"/>
        <v>5</v>
      </c>
      <c r="X16" s="17" t="s">
        <v>2</v>
      </c>
      <c r="Y16" s="18" t="s">
        <v>77</v>
      </c>
      <c r="Z16" s="19" t="str">
        <f t="shared" si="8"/>
        <v>2</v>
      </c>
      <c r="AA16" s="17" t="s">
        <v>76</v>
      </c>
      <c r="AB16" s="18" t="s">
        <v>76</v>
      </c>
      <c r="AC16" s="88">
        <f t="shared" si="12"/>
        <v>20</v>
      </c>
      <c r="AD16" s="20"/>
      <c r="AE16" s="18"/>
      <c r="AF16" s="19"/>
      <c r="AG16" s="21">
        <f t="shared" si="13"/>
        <v>29</v>
      </c>
      <c r="AH16" s="22">
        <f>'15.Spieltag'!AJ16</f>
        <v>229</v>
      </c>
      <c r="AI16" s="29">
        <f>'15.Spieltag'!AK16</f>
        <v>11</v>
      </c>
      <c r="AJ16" s="24">
        <f t="shared" si="14"/>
        <v>258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19</v>
      </c>
      <c r="B17" s="21" t="str">
        <f>'15.Spieltag'!B17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2</v>
      </c>
      <c r="I17" s="17" t="s">
        <v>76</v>
      </c>
      <c r="J17" s="18" t="s">
        <v>76</v>
      </c>
      <c r="K17" s="19">
        <f t="shared" si="3"/>
        <v>0</v>
      </c>
      <c r="L17" s="17" t="s">
        <v>76</v>
      </c>
      <c r="M17" s="18" t="s">
        <v>19</v>
      </c>
      <c r="N17" s="68">
        <f t="shared" si="4"/>
        <v>0</v>
      </c>
      <c r="O17" s="17" t="s">
        <v>19</v>
      </c>
      <c r="P17" s="18" t="s">
        <v>77</v>
      </c>
      <c r="Q17" s="19">
        <f t="shared" si="5"/>
        <v>0</v>
      </c>
      <c r="R17" s="17" t="s">
        <v>19</v>
      </c>
      <c r="S17" s="18" t="s">
        <v>76</v>
      </c>
      <c r="T17" s="19">
        <f t="shared" si="6"/>
        <v>0</v>
      </c>
      <c r="U17" s="17" t="s">
        <v>77</v>
      </c>
      <c r="V17" s="18" t="s">
        <v>19</v>
      </c>
      <c r="W17" s="19" t="str">
        <f t="shared" si="7"/>
        <v>3</v>
      </c>
      <c r="X17" s="17" t="s">
        <v>19</v>
      </c>
      <c r="Y17" s="18" t="s">
        <v>77</v>
      </c>
      <c r="Z17" s="19" t="str">
        <f t="shared" si="8"/>
        <v>5</v>
      </c>
      <c r="AA17" s="17" t="s">
        <v>77</v>
      </c>
      <c r="AB17" s="18" t="s">
        <v>19</v>
      </c>
      <c r="AC17" s="88">
        <f t="shared" si="12"/>
        <v>0</v>
      </c>
      <c r="AD17" s="20"/>
      <c r="AE17" s="18"/>
      <c r="AF17" s="19"/>
      <c r="AG17" s="21">
        <f t="shared" si="13"/>
        <v>10</v>
      </c>
      <c r="AH17" s="22">
        <f>'15.Spieltag'!AJ17</f>
        <v>215</v>
      </c>
      <c r="AI17" s="29">
        <f>'15.Spieltag'!AK17</f>
        <v>19</v>
      </c>
      <c r="AJ17" s="24">
        <f t="shared" si="14"/>
        <v>225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'15.Spieltag'!B18</f>
        <v>norman 04</v>
      </c>
      <c r="C18" s="17" t="s">
        <v>19</v>
      </c>
      <c r="D18" s="18" t="s">
        <v>76</v>
      </c>
      <c r="E18" s="19">
        <f t="shared" si="1"/>
        <v>0</v>
      </c>
      <c r="F18" s="17" t="s">
        <v>19</v>
      </c>
      <c r="G18" s="18" t="s">
        <v>76</v>
      </c>
      <c r="H18" s="19" t="str">
        <f t="shared" si="2"/>
        <v>2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76</v>
      </c>
      <c r="N18" s="68" t="str">
        <f t="shared" si="4"/>
        <v>3</v>
      </c>
      <c r="O18" s="17" t="s">
        <v>19</v>
      </c>
      <c r="P18" s="18" t="s">
        <v>76</v>
      </c>
      <c r="Q18" s="19">
        <f t="shared" si="5"/>
        <v>0</v>
      </c>
      <c r="R18" s="17" t="s">
        <v>2</v>
      </c>
      <c r="S18" s="18" t="s">
        <v>76</v>
      </c>
      <c r="T18" s="19">
        <f t="shared" si="6"/>
        <v>0</v>
      </c>
      <c r="U18" s="17" t="s">
        <v>76</v>
      </c>
      <c r="V18" s="18" t="s">
        <v>2</v>
      </c>
      <c r="W18" s="19" t="str">
        <f t="shared" si="7"/>
        <v>5</v>
      </c>
      <c r="X18" s="17" t="s">
        <v>2</v>
      </c>
      <c r="Y18" s="18" t="s">
        <v>76</v>
      </c>
      <c r="Z18" s="19" t="str">
        <f t="shared" si="8"/>
        <v>3</v>
      </c>
      <c r="AA18" s="17" t="s">
        <v>76</v>
      </c>
      <c r="AB18" s="18" t="s">
        <v>19</v>
      </c>
      <c r="AC18" s="88">
        <f t="shared" si="12"/>
        <v>0</v>
      </c>
      <c r="AD18" s="20"/>
      <c r="AE18" s="18"/>
      <c r="AF18" s="19"/>
      <c r="AG18" s="21">
        <f t="shared" si="13"/>
        <v>13</v>
      </c>
      <c r="AH18" s="22">
        <f>'15.Spieltag'!AJ18</f>
        <v>270</v>
      </c>
      <c r="AI18" s="29">
        <f>'15.Spieltag'!AK18</f>
        <v>3</v>
      </c>
      <c r="AJ18" s="24">
        <f t="shared" si="14"/>
        <v>283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1</v>
      </c>
      <c r="B19" s="21" t="str">
        <f>'15.Spieltag'!B19</f>
        <v>Rainer04</v>
      </c>
      <c r="C19" s="17" t="s">
        <v>2</v>
      </c>
      <c r="D19" s="18" t="s">
        <v>76</v>
      </c>
      <c r="E19" s="19">
        <f t="shared" si="1"/>
        <v>0</v>
      </c>
      <c r="F19" s="17" t="s">
        <v>76</v>
      </c>
      <c r="G19" s="18" t="s">
        <v>19</v>
      </c>
      <c r="H19" s="19">
        <f t="shared" si="2"/>
        <v>0</v>
      </c>
      <c r="I19" s="17" t="s">
        <v>76</v>
      </c>
      <c r="J19" s="18" t="s">
        <v>19</v>
      </c>
      <c r="K19" s="19" t="str">
        <f t="shared" si="3"/>
        <v>2</v>
      </c>
      <c r="L19" s="17" t="s">
        <v>19</v>
      </c>
      <c r="M19" s="18" t="s">
        <v>19</v>
      </c>
      <c r="N19" s="68" t="str">
        <f t="shared" si="4"/>
        <v>3</v>
      </c>
      <c r="O19" s="17" t="s">
        <v>2</v>
      </c>
      <c r="P19" s="18" t="s">
        <v>76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76</v>
      </c>
      <c r="V19" s="18" t="s">
        <v>2</v>
      </c>
      <c r="W19" s="19" t="str">
        <f t="shared" si="7"/>
        <v>5</v>
      </c>
      <c r="X19" s="17" t="s">
        <v>2</v>
      </c>
      <c r="Y19" s="18" t="s">
        <v>77</v>
      </c>
      <c r="Z19" s="19" t="str">
        <f t="shared" si="8"/>
        <v>2</v>
      </c>
      <c r="AA19" s="17" t="s">
        <v>76</v>
      </c>
      <c r="AB19" s="18" t="s">
        <v>76</v>
      </c>
      <c r="AC19" s="88">
        <f t="shared" si="12"/>
        <v>20</v>
      </c>
      <c r="AD19" s="20"/>
      <c r="AE19" s="18"/>
      <c r="AF19" s="19"/>
      <c r="AG19" s="21">
        <f t="shared" si="13"/>
        <v>32</v>
      </c>
      <c r="AH19" s="22">
        <f>'15.Spieltag'!AJ19</f>
        <v>284</v>
      </c>
      <c r="AI19" s="29">
        <f>'15.Spieltag'!AK19</f>
        <v>2</v>
      </c>
      <c r="AJ19" s="24">
        <f t="shared" si="14"/>
        <v>316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'15.Spieltag'!B20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76</v>
      </c>
      <c r="G20" s="18" t="s">
        <v>77</v>
      </c>
      <c r="H20" s="19" t="str">
        <f t="shared" si="2"/>
        <v>2</v>
      </c>
      <c r="I20" s="17" t="s">
        <v>2</v>
      </c>
      <c r="J20" s="18" t="s">
        <v>76</v>
      </c>
      <c r="K20" s="19">
        <f t="shared" si="3"/>
        <v>0</v>
      </c>
      <c r="L20" s="17" t="s">
        <v>2</v>
      </c>
      <c r="M20" s="18" t="s">
        <v>19</v>
      </c>
      <c r="N20" s="68">
        <f t="shared" si="4"/>
        <v>0</v>
      </c>
      <c r="O20" s="17" t="s">
        <v>2</v>
      </c>
      <c r="P20" s="18" t="s">
        <v>19</v>
      </c>
      <c r="Q20" s="19">
        <f t="shared" si="5"/>
        <v>0</v>
      </c>
      <c r="R20" s="17" t="s">
        <v>19</v>
      </c>
      <c r="S20" s="18" t="s">
        <v>76</v>
      </c>
      <c r="T20" s="19">
        <f t="shared" si="6"/>
        <v>0</v>
      </c>
      <c r="U20" s="17" t="s">
        <v>19</v>
      </c>
      <c r="V20" s="18" t="s">
        <v>2</v>
      </c>
      <c r="W20" s="19" t="str">
        <f t="shared" si="7"/>
        <v>2</v>
      </c>
      <c r="X20" s="17" t="s">
        <v>2</v>
      </c>
      <c r="Y20" s="18" t="s">
        <v>77</v>
      </c>
      <c r="Z20" s="19" t="str">
        <f t="shared" si="8"/>
        <v>2</v>
      </c>
      <c r="AA20" s="17" t="s">
        <v>77</v>
      </c>
      <c r="AB20" s="18" t="s">
        <v>19</v>
      </c>
      <c r="AC20" s="88">
        <f t="shared" si="12"/>
        <v>0</v>
      </c>
      <c r="AD20" s="20"/>
      <c r="AE20" s="18"/>
      <c r="AF20" s="19"/>
      <c r="AG20" s="21">
        <f t="shared" si="13"/>
        <v>6</v>
      </c>
      <c r="AH20" s="22">
        <f>'15.Spieltag'!AJ20</f>
        <v>220</v>
      </c>
      <c r="AI20" s="29">
        <f>'15.Spieltag'!AK20</f>
        <v>17</v>
      </c>
      <c r="AJ20" s="24">
        <f t="shared" si="14"/>
        <v>226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23</v>
      </c>
      <c r="B21" s="21" t="str">
        <f>'15.Spieltag'!B21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19" t="str">
        <f t="shared" si="3"/>
        <v>2</v>
      </c>
      <c r="L21" s="17" t="s">
        <v>19</v>
      </c>
      <c r="M21" s="18" t="s">
        <v>19</v>
      </c>
      <c r="N21" s="68" t="str">
        <f t="shared" si="4"/>
        <v>3</v>
      </c>
      <c r="O21" s="17" t="s">
        <v>19</v>
      </c>
      <c r="P21" s="18" t="s">
        <v>19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76</v>
      </c>
      <c r="V21" s="18" t="s">
        <v>79</v>
      </c>
      <c r="W21" s="19" t="str">
        <f t="shared" si="7"/>
        <v>2</v>
      </c>
      <c r="X21" s="17" t="s">
        <v>19</v>
      </c>
      <c r="Y21" s="18" t="s">
        <v>76</v>
      </c>
      <c r="Z21" s="19" t="str">
        <f t="shared" si="8"/>
        <v>2</v>
      </c>
      <c r="AA21" s="17" t="s">
        <v>77</v>
      </c>
      <c r="AB21" s="18" t="s">
        <v>19</v>
      </c>
      <c r="AC21" s="88">
        <f t="shared" si="12"/>
        <v>0</v>
      </c>
      <c r="AD21" s="20"/>
      <c r="AE21" s="18"/>
      <c r="AF21" s="19"/>
      <c r="AG21" s="21">
        <f t="shared" si="13"/>
        <v>9</v>
      </c>
      <c r="AH21" s="22">
        <f>'15.Spieltag'!AJ21</f>
        <v>208</v>
      </c>
      <c r="AI21" s="29">
        <f>'15.Spieltag'!AK21</f>
        <v>22</v>
      </c>
      <c r="AJ21" s="24">
        <f t="shared" si="14"/>
        <v>217</v>
      </c>
      <c r="AK21" s="25">
        <f t="shared" si="15"/>
        <v>23</v>
      </c>
      <c r="AL21" s="1"/>
    </row>
    <row r="22" spans="1:38" ht="24.9" customHeight="1" thickBot="1" x14ac:dyDescent="0.3">
      <c r="A22" s="29">
        <f t="shared" si="11"/>
        <v>21</v>
      </c>
      <c r="B22" s="21" t="str">
        <f>'15.Spieltag'!B22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2</v>
      </c>
      <c r="G22" s="18" t="s">
        <v>76</v>
      </c>
      <c r="H22" s="19" t="str">
        <f t="shared" si="2"/>
        <v>2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19</v>
      </c>
      <c r="N22" s="68" t="str">
        <f t="shared" si="4"/>
        <v>3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19">
        <f t="shared" si="6"/>
        <v>0</v>
      </c>
      <c r="U22" s="17" t="s">
        <v>76</v>
      </c>
      <c r="V22" s="18" t="s">
        <v>2</v>
      </c>
      <c r="W22" s="19" t="str">
        <f t="shared" si="7"/>
        <v>5</v>
      </c>
      <c r="X22" s="17" t="s">
        <v>76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8">
        <f t="shared" si="12"/>
        <v>0</v>
      </c>
      <c r="AD22" s="20"/>
      <c r="AE22" s="18"/>
      <c r="AF22" s="19"/>
      <c r="AG22" s="21">
        <f t="shared" si="13"/>
        <v>10</v>
      </c>
      <c r="AH22" s="22">
        <f>'15.Spieltag'!AJ22</f>
        <v>212</v>
      </c>
      <c r="AI22" s="29">
        <f>'15.Spieltag'!AK22</f>
        <v>21</v>
      </c>
      <c r="AJ22" s="24">
        <f t="shared" si="14"/>
        <v>222</v>
      </c>
      <c r="AK22" s="25">
        <f t="shared" si="15"/>
        <v>21</v>
      </c>
      <c r="AL22" s="1"/>
    </row>
    <row r="23" spans="1:38" ht="24.9" customHeight="1" thickBot="1" x14ac:dyDescent="0.3">
      <c r="A23" s="29">
        <f t="shared" si="11"/>
        <v>8</v>
      </c>
      <c r="B23" s="21" t="str">
        <f>'15.Spieltag'!B23</f>
        <v>Schalt04</v>
      </c>
      <c r="C23" s="17" t="s">
        <v>19</v>
      </c>
      <c r="D23" s="18" t="s">
        <v>76</v>
      </c>
      <c r="E23" s="19">
        <f t="shared" si="1"/>
        <v>0</v>
      </c>
      <c r="F23" s="17" t="s">
        <v>76</v>
      </c>
      <c r="G23" s="18" t="s">
        <v>19</v>
      </c>
      <c r="H23" s="19">
        <f t="shared" si="2"/>
        <v>0</v>
      </c>
      <c r="I23" s="17" t="s">
        <v>76</v>
      </c>
      <c r="J23" s="18" t="s">
        <v>77</v>
      </c>
      <c r="K23" s="19">
        <f t="shared" si="3"/>
        <v>0</v>
      </c>
      <c r="L23" s="17" t="s">
        <v>76</v>
      </c>
      <c r="M23" s="18" t="s">
        <v>19</v>
      </c>
      <c r="N23" s="68">
        <f t="shared" si="4"/>
        <v>0</v>
      </c>
      <c r="O23" s="17" t="s">
        <v>2</v>
      </c>
      <c r="P23" s="18" t="s">
        <v>76</v>
      </c>
      <c r="Q23" s="19">
        <f t="shared" si="5"/>
        <v>0</v>
      </c>
      <c r="R23" s="17" t="s">
        <v>2</v>
      </c>
      <c r="S23" s="18" t="s">
        <v>76</v>
      </c>
      <c r="T23" s="19">
        <f t="shared" si="6"/>
        <v>0</v>
      </c>
      <c r="U23" s="17" t="s">
        <v>76</v>
      </c>
      <c r="V23" s="18" t="s">
        <v>77</v>
      </c>
      <c r="W23" s="19">
        <f t="shared" si="7"/>
        <v>0</v>
      </c>
      <c r="X23" s="17" t="s">
        <v>2</v>
      </c>
      <c r="Y23" s="18" t="s">
        <v>76</v>
      </c>
      <c r="Z23" s="19" t="str">
        <f t="shared" si="8"/>
        <v>3</v>
      </c>
      <c r="AA23" s="17" t="s">
        <v>76</v>
      </c>
      <c r="AB23" s="18" t="s">
        <v>19</v>
      </c>
      <c r="AC23" s="88">
        <f t="shared" si="12"/>
        <v>0</v>
      </c>
      <c r="AD23" s="20"/>
      <c r="AE23" s="18"/>
      <c r="AF23" s="19"/>
      <c r="AG23" s="21">
        <f t="shared" si="13"/>
        <v>3</v>
      </c>
      <c r="AH23" s="22">
        <f>'15.Spieltag'!AJ23</f>
        <v>256</v>
      </c>
      <c r="AI23" s="29">
        <f>'15.Spieltag'!AK23</f>
        <v>5</v>
      </c>
      <c r="AJ23" s="24">
        <f t="shared" si="14"/>
        <v>259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22</v>
      </c>
      <c r="B24" s="21" t="str">
        <f>'15.Spieltag'!B24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77</v>
      </c>
      <c r="K24" s="19">
        <f t="shared" si="3"/>
        <v>0</v>
      </c>
      <c r="L24" s="17" t="s">
        <v>76</v>
      </c>
      <c r="M24" s="18" t="s">
        <v>19</v>
      </c>
      <c r="N24" s="68">
        <f t="shared" si="4"/>
        <v>0</v>
      </c>
      <c r="O24" s="17" t="s">
        <v>19</v>
      </c>
      <c r="P24" s="18" t="s">
        <v>76</v>
      </c>
      <c r="Q24" s="19">
        <f t="shared" si="5"/>
        <v>0</v>
      </c>
      <c r="R24" s="17" t="s">
        <v>19</v>
      </c>
      <c r="S24" s="18" t="s">
        <v>76</v>
      </c>
      <c r="T24" s="19">
        <f t="shared" si="6"/>
        <v>0</v>
      </c>
      <c r="U24" s="17" t="s">
        <v>76</v>
      </c>
      <c r="V24" s="18" t="s">
        <v>19</v>
      </c>
      <c r="W24" s="19" t="str">
        <f t="shared" si="7"/>
        <v>2</v>
      </c>
      <c r="X24" s="17" t="s">
        <v>19</v>
      </c>
      <c r="Y24" s="18" t="s">
        <v>76</v>
      </c>
      <c r="Z24" s="19" t="str">
        <f t="shared" si="8"/>
        <v>2</v>
      </c>
      <c r="AA24" s="17" t="s">
        <v>76</v>
      </c>
      <c r="AB24" s="18" t="s">
        <v>19</v>
      </c>
      <c r="AC24" s="88">
        <f t="shared" si="12"/>
        <v>0</v>
      </c>
      <c r="AD24" s="20"/>
      <c r="AE24" s="18"/>
      <c r="AF24" s="19"/>
      <c r="AG24" s="21">
        <f t="shared" si="13"/>
        <v>4</v>
      </c>
      <c r="AH24" s="22">
        <f>'15.Spieltag'!AJ24</f>
        <v>216</v>
      </c>
      <c r="AI24" s="29">
        <f>'15.Spieltag'!AK24</f>
        <v>18</v>
      </c>
      <c r="AJ24" s="24">
        <f t="shared" si="14"/>
        <v>220</v>
      </c>
      <c r="AK24" s="25">
        <f t="shared" si="15"/>
        <v>22</v>
      </c>
      <c r="AL24" s="1"/>
    </row>
    <row r="25" spans="1:38" ht="24.9" customHeight="1" thickBot="1" x14ac:dyDescent="0.3">
      <c r="A25" s="29">
        <f t="shared" si="11"/>
        <v>12</v>
      </c>
      <c r="B25" s="21" t="str">
        <f>'15.Spieltag'!B25</f>
        <v>Silfa04</v>
      </c>
      <c r="C25" s="17" t="s">
        <v>19</v>
      </c>
      <c r="D25" s="18" t="s">
        <v>77</v>
      </c>
      <c r="E25" s="19">
        <f t="shared" si="1"/>
        <v>0</v>
      </c>
      <c r="F25" s="17" t="s">
        <v>19</v>
      </c>
      <c r="G25" s="18" t="s">
        <v>76</v>
      </c>
      <c r="H25" s="19" t="str">
        <f t="shared" si="2"/>
        <v>2</v>
      </c>
      <c r="I25" s="17" t="s">
        <v>19</v>
      </c>
      <c r="J25" s="18" t="s">
        <v>77</v>
      </c>
      <c r="K25" s="19">
        <f t="shared" si="3"/>
        <v>0</v>
      </c>
      <c r="L25" s="17" t="s">
        <v>79</v>
      </c>
      <c r="M25" s="18" t="s">
        <v>2</v>
      </c>
      <c r="N25" s="68">
        <f t="shared" si="4"/>
        <v>0</v>
      </c>
      <c r="O25" s="17" t="s">
        <v>76</v>
      </c>
      <c r="P25" s="18" t="s">
        <v>19</v>
      </c>
      <c r="Q25" s="19" t="str">
        <f t="shared" si="5"/>
        <v>3</v>
      </c>
      <c r="R25" s="17" t="s">
        <v>77</v>
      </c>
      <c r="S25" s="18" t="s">
        <v>76</v>
      </c>
      <c r="T25" s="19" t="str">
        <f t="shared" si="6"/>
        <v>2</v>
      </c>
      <c r="U25" s="17" t="s">
        <v>76</v>
      </c>
      <c r="V25" s="18" t="s">
        <v>76</v>
      </c>
      <c r="W25" s="19">
        <f t="shared" si="7"/>
        <v>0</v>
      </c>
      <c r="X25" s="17" t="s">
        <v>2</v>
      </c>
      <c r="Y25" s="18" t="s">
        <v>76</v>
      </c>
      <c r="Z25" s="19" t="str">
        <f t="shared" si="8"/>
        <v>3</v>
      </c>
      <c r="AA25" s="17" t="s">
        <v>76</v>
      </c>
      <c r="AB25" s="18" t="s">
        <v>2</v>
      </c>
      <c r="AC25" s="88">
        <f t="shared" si="12"/>
        <v>0</v>
      </c>
      <c r="AD25" s="20"/>
      <c r="AE25" s="18"/>
      <c r="AF25" s="19"/>
      <c r="AG25" s="21">
        <f t="shared" si="13"/>
        <v>10</v>
      </c>
      <c r="AH25" s="22">
        <f>'15.Spieltag'!AJ25</f>
        <v>231</v>
      </c>
      <c r="AI25" s="29">
        <f>'15.Spieltag'!AK25</f>
        <v>10</v>
      </c>
      <c r="AJ25" s="24">
        <f t="shared" si="14"/>
        <v>241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14</v>
      </c>
      <c r="B26" s="21" t="str">
        <f>'15.Spieltag'!B26</f>
        <v>Silja04</v>
      </c>
      <c r="C26" s="17" t="s">
        <v>76</v>
      </c>
      <c r="D26" s="18" t="s">
        <v>76</v>
      </c>
      <c r="E26" s="19">
        <f t="shared" si="1"/>
        <v>0</v>
      </c>
      <c r="F26" s="17" t="s">
        <v>19</v>
      </c>
      <c r="G26" s="18" t="s">
        <v>77</v>
      </c>
      <c r="H26" s="19" t="str">
        <f t="shared" si="2"/>
        <v>2</v>
      </c>
      <c r="I26" s="17" t="s">
        <v>19</v>
      </c>
      <c r="J26" s="18" t="s">
        <v>76</v>
      </c>
      <c r="K26" s="19">
        <f t="shared" si="3"/>
        <v>0</v>
      </c>
      <c r="L26" s="17" t="s">
        <v>79</v>
      </c>
      <c r="M26" s="18" t="s">
        <v>19</v>
      </c>
      <c r="N26" s="68">
        <f t="shared" si="4"/>
        <v>0</v>
      </c>
      <c r="O26" s="17" t="s">
        <v>2</v>
      </c>
      <c r="P26" s="18" t="s">
        <v>76</v>
      </c>
      <c r="Q26" s="19">
        <f t="shared" si="5"/>
        <v>0</v>
      </c>
      <c r="R26" s="17" t="s">
        <v>76</v>
      </c>
      <c r="S26" s="18" t="s">
        <v>19</v>
      </c>
      <c r="T26" s="19" t="str">
        <f t="shared" si="6"/>
        <v>2</v>
      </c>
      <c r="U26" s="17" t="s">
        <v>77</v>
      </c>
      <c r="V26" s="18" t="s">
        <v>79</v>
      </c>
      <c r="W26" s="19" t="str">
        <f t="shared" si="7"/>
        <v>2</v>
      </c>
      <c r="X26" s="17" t="s">
        <v>2</v>
      </c>
      <c r="Y26" s="18" t="s">
        <v>77</v>
      </c>
      <c r="Z26" s="19" t="str">
        <f t="shared" si="8"/>
        <v>2</v>
      </c>
      <c r="AA26" s="17" t="s">
        <v>77</v>
      </c>
      <c r="AB26" s="18" t="s">
        <v>19</v>
      </c>
      <c r="AC26" s="88">
        <f t="shared" si="12"/>
        <v>0</v>
      </c>
      <c r="AD26" s="20"/>
      <c r="AE26" s="18"/>
      <c r="AF26" s="19"/>
      <c r="AG26" s="21">
        <f t="shared" si="13"/>
        <v>8</v>
      </c>
      <c r="AH26" s="22">
        <f>'15.Spieltag'!AJ26</f>
        <v>227</v>
      </c>
      <c r="AI26" s="29">
        <f>'15.Spieltag'!AK26</f>
        <v>13</v>
      </c>
      <c r="AJ26" s="24">
        <f t="shared" si="14"/>
        <v>235</v>
      </c>
      <c r="AK26" s="25">
        <f t="shared" si="15"/>
        <v>14</v>
      </c>
      <c r="AL26" s="1"/>
    </row>
    <row r="27" spans="1:38" ht="28.2" customHeight="1" thickBot="1" x14ac:dyDescent="0.3">
      <c r="A27" s="29">
        <f t="shared" si="11"/>
        <v>5</v>
      </c>
      <c r="B27" s="21" t="str">
        <f>'15.Spieltag'!B27</f>
        <v>SkillFailer</v>
      </c>
      <c r="C27" s="17"/>
      <c r="D27" s="18"/>
      <c r="E27" s="19"/>
      <c r="F27" s="17" t="s">
        <v>2</v>
      </c>
      <c r="G27" s="18" t="s">
        <v>76</v>
      </c>
      <c r="H27" s="19" t="str">
        <f t="shared" si="2"/>
        <v>2</v>
      </c>
      <c r="I27" s="17" t="s">
        <v>76</v>
      </c>
      <c r="J27" s="18" t="s">
        <v>19</v>
      </c>
      <c r="K27" s="19" t="str">
        <f t="shared" si="3"/>
        <v>2</v>
      </c>
      <c r="L27" s="17" t="s">
        <v>19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>
        <f t="shared" si="5"/>
        <v>0</v>
      </c>
      <c r="R27" s="17" t="s">
        <v>2</v>
      </c>
      <c r="S27" s="18" t="s">
        <v>77</v>
      </c>
      <c r="T27" s="19">
        <f t="shared" si="6"/>
        <v>0</v>
      </c>
      <c r="U27" s="17" t="s">
        <v>76</v>
      </c>
      <c r="V27" s="18" t="s">
        <v>79</v>
      </c>
      <c r="W27" s="19" t="str">
        <f t="shared" si="7"/>
        <v>2</v>
      </c>
      <c r="X27" s="17" t="s">
        <v>2</v>
      </c>
      <c r="Y27" s="18" t="s">
        <v>76</v>
      </c>
      <c r="Z27" s="19" t="str">
        <f t="shared" si="8"/>
        <v>3</v>
      </c>
      <c r="AA27" s="17" t="s">
        <v>76</v>
      </c>
      <c r="AB27" s="18" t="s">
        <v>19</v>
      </c>
      <c r="AC27" s="88">
        <f t="shared" si="12"/>
        <v>0</v>
      </c>
      <c r="AD27" s="20"/>
      <c r="AE27" s="18"/>
      <c r="AF27" s="19"/>
      <c r="AG27" s="21">
        <f t="shared" si="13"/>
        <v>9</v>
      </c>
      <c r="AH27" s="22">
        <f>'15.Spieltag'!AJ27</f>
        <v>255</v>
      </c>
      <c r="AI27" s="29">
        <f>'15.Spieltag'!AK27</f>
        <v>6</v>
      </c>
      <c r="AJ27" s="24">
        <f t="shared" si="14"/>
        <v>264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10</v>
      </c>
      <c r="B28" s="21" t="str">
        <f>'15.Spieltag'!B28</f>
        <v>Skopp04</v>
      </c>
      <c r="C28" s="17" t="s">
        <v>76</v>
      </c>
      <c r="D28" s="18" t="s">
        <v>77</v>
      </c>
      <c r="E28" s="19">
        <f t="shared" si="1"/>
        <v>0</v>
      </c>
      <c r="F28" s="17" t="s">
        <v>19</v>
      </c>
      <c r="G28" s="18" t="s">
        <v>76</v>
      </c>
      <c r="H28" s="19" t="str">
        <f t="shared" si="2"/>
        <v>2</v>
      </c>
      <c r="I28" s="17" t="s">
        <v>76</v>
      </c>
      <c r="J28" s="18" t="s">
        <v>77</v>
      </c>
      <c r="K28" s="19">
        <f t="shared" si="3"/>
        <v>0</v>
      </c>
      <c r="L28" s="17" t="s">
        <v>19</v>
      </c>
      <c r="M28" s="18" t="s">
        <v>19</v>
      </c>
      <c r="N28" s="68" t="str">
        <f t="shared" si="4"/>
        <v>3</v>
      </c>
      <c r="O28" s="17" t="s">
        <v>19</v>
      </c>
      <c r="P28" s="18" t="s">
        <v>77</v>
      </c>
      <c r="Q28" s="19">
        <f t="shared" si="5"/>
        <v>0</v>
      </c>
      <c r="R28" s="17" t="s">
        <v>76</v>
      </c>
      <c r="S28" s="18" t="s">
        <v>77</v>
      </c>
      <c r="T28" s="19">
        <f t="shared" si="6"/>
        <v>0</v>
      </c>
      <c r="U28" s="17" t="s">
        <v>76</v>
      </c>
      <c r="V28" s="18" t="s">
        <v>19</v>
      </c>
      <c r="W28" s="19" t="str">
        <f t="shared" si="7"/>
        <v>2</v>
      </c>
      <c r="X28" s="17" t="s">
        <v>79</v>
      </c>
      <c r="Y28" s="18" t="s">
        <v>77</v>
      </c>
      <c r="Z28" s="19" t="str">
        <f t="shared" si="8"/>
        <v>2</v>
      </c>
      <c r="AA28" s="17" t="s">
        <v>77</v>
      </c>
      <c r="AB28" s="18" t="s">
        <v>76</v>
      </c>
      <c r="AC28" s="88">
        <f t="shared" si="12"/>
        <v>0</v>
      </c>
      <c r="AD28" s="20"/>
      <c r="AE28" s="18"/>
      <c r="AF28" s="19"/>
      <c r="AG28" s="21">
        <f t="shared" si="13"/>
        <v>9</v>
      </c>
      <c r="AH28" s="22">
        <f>'15.Spieltag'!AJ28</f>
        <v>237</v>
      </c>
      <c r="AI28" s="29">
        <f>'15.Spieltag'!AK28</f>
        <v>9</v>
      </c>
      <c r="AJ28" s="24">
        <f t="shared" si="14"/>
        <v>246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14</v>
      </c>
      <c r="B29" s="21" t="str">
        <f>'15.Spieltag'!B29</f>
        <v>Tanja 04</v>
      </c>
      <c r="C29" s="17" t="s">
        <v>19</v>
      </c>
      <c r="D29" s="18" t="s">
        <v>77</v>
      </c>
      <c r="E29" s="19">
        <f t="shared" si="1"/>
        <v>0</v>
      </c>
      <c r="F29" s="17" t="s">
        <v>19</v>
      </c>
      <c r="G29" s="18" t="s">
        <v>77</v>
      </c>
      <c r="H29" s="19" t="str">
        <f t="shared" si="2"/>
        <v>2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19</v>
      </c>
      <c r="N29" s="68">
        <f t="shared" si="4"/>
        <v>0</v>
      </c>
      <c r="O29" s="17" t="s">
        <v>19</v>
      </c>
      <c r="P29" s="18" t="s">
        <v>77</v>
      </c>
      <c r="Q29" s="19">
        <f t="shared" si="5"/>
        <v>0</v>
      </c>
      <c r="R29" s="17" t="s">
        <v>19</v>
      </c>
      <c r="S29" s="18" t="s">
        <v>76</v>
      </c>
      <c r="T29" s="19">
        <f t="shared" si="6"/>
        <v>0</v>
      </c>
      <c r="U29" s="17" t="s">
        <v>77</v>
      </c>
      <c r="V29" s="18" t="s">
        <v>19</v>
      </c>
      <c r="W29" s="19" t="str">
        <f t="shared" si="7"/>
        <v>3</v>
      </c>
      <c r="X29" s="17" t="s">
        <v>19</v>
      </c>
      <c r="Y29" s="18" t="s">
        <v>77</v>
      </c>
      <c r="Z29" s="19" t="str">
        <f t="shared" si="8"/>
        <v>5</v>
      </c>
      <c r="AA29" s="17" t="s">
        <v>77</v>
      </c>
      <c r="AB29" s="18" t="s">
        <v>19</v>
      </c>
      <c r="AC29" s="88">
        <f t="shared" si="12"/>
        <v>0</v>
      </c>
      <c r="AD29" s="20"/>
      <c r="AE29" s="18"/>
      <c r="AF29" s="19"/>
      <c r="AG29" s="21">
        <f t="shared" si="13"/>
        <v>10</v>
      </c>
      <c r="AH29" s="22">
        <f>'15.Spieltag'!AJ29</f>
        <v>225</v>
      </c>
      <c r="AI29" s="29">
        <f>'15.Spieltag'!AK29</f>
        <v>14</v>
      </c>
      <c r="AJ29" s="24">
        <f t="shared" si="14"/>
        <v>235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4</v>
      </c>
      <c r="B30" s="21" t="str">
        <f>'15.Spieltag'!B30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77</v>
      </c>
      <c r="K30" s="19">
        <f t="shared" si="3"/>
        <v>0</v>
      </c>
      <c r="L30" s="17" t="s">
        <v>19</v>
      </c>
      <c r="M30" s="18" t="s">
        <v>19</v>
      </c>
      <c r="N30" s="68" t="str">
        <f t="shared" si="4"/>
        <v>3</v>
      </c>
      <c r="O30" s="17" t="s">
        <v>2</v>
      </c>
      <c r="P30" s="18" t="s">
        <v>76</v>
      </c>
      <c r="Q30" s="19">
        <f t="shared" si="5"/>
        <v>0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19</v>
      </c>
      <c r="W30" s="19" t="str">
        <f t="shared" si="7"/>
        <v>2</v>
      </c>
      <c r="X30" s="17" t="s">
        <v>2</v>
      </c>
      <c r="Y30" s="18" t="s">
        <v>76</v>
      </c>
      <c r="Z30" s="19" t="str">
        <f t="shared" si="8"/>
        <v>3</v>
      </c>
      <c r="AA30" s="17" t="s">
        <v>76</v>
      </c>
      <c r="AB30" s="18" t="s">
        <v>19</v>
      </c>
      <c r="AC30" s="88">
        <f t="shared" si="12"/>
        <v>0</v>
      </c>
      <c r="AD30" s="20"/>
      <c r="AE30" s="18"/>
      <c r="AF30" s="19"/>
      <c r="AG30" s="21">
        <f t="shared" ref="AG30" si="24">E30+H30+K30+N30+Q30+T30+W30+Z30+AC30+AF30</f>
        <v>8</v>
      </c>
      <c r="AH30" s="22">
        <f>'15.Spieltag'!AJ30</f>
        <v>268</v>
      </c>
      <c r="AI30" s="29">
        <f>'15.Spieltag'!AK30</f>
        <v>4</v>
      </c>
      <c r="AJ30" s="24">
        <f t="shared" ref="AJ30" si="25">AG30+AH30</f>
        <v>276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26">AK31</f>
        <v>24</v>
      </c>
      <c r="B31" s="21" t="str">
        <f>'15.Spieltag'!B31</f>
        <v>Jens-2711</v>
      </c>
      <c r="C31" s="17" t="s">
        <v>19</v>
      </c>
      <c r="D31" s="18" t="s">
        <v>77</v>
      </c>
      <c r="E31" s="19">
        <f t="shared" si="1"/>
        <v>0</v>
      </c>
      <c r="F31" s="17" t="s">
        <v>76</v>
      </c>
      <c r="G31" s="18" t="s">
        <v>76</v>
      </c>
      <c r="H31" s="19">
        <f t="shared" si="2"/>
        <v>0</v>
      </c>
      <c r="I31" s="17" t="s">
        <v>19</v>
      </c>
      <c r="J31" s="18" t="s">
        <v>76</v>
      </c>
      <c r="K31" s="19">
        <f t="shared" si="3"/>
        <v>0</v>
      </c>
      <c r="L31" s="17" t="s">
        <v>77</v>
      </c>
      <c r="M31" s="18" t="s">
        <v>19</v>
      </c>
      <c r="N31" s="68">
        <f t="shared" si="4"/>
        <v>0</v>
      </c>
      <c r="O31" s="17" t="s">
        <v>2</v>
      </c>
      <c r="P31" s="18" t="s">
        <v>19</v>
      </c>
      <c r="Q31" s="19">
        <f t="shared" si="5"/>
        <v>0</v>
      </c>
      <c r="R31" s="17" t="s">
        <v>19</v>
      </c>
      <c r="S31" s="18" t="s">
        <v>76</v>
      </c>
      <c r="T31" s="19">
        <f t="shared" si="6"/>
        <v>0</v>
      </c>
      <c r="U31" s="17" t="s">
        <v>77</v>
      </c>
      <c r="V31" s="18" t="s">
        <v>77</v>
      </c>
      <c r="W31" s="19">
        <f t="shared" si="7"/>
        <v>0</v>
      </c>
      <c r="X31" s="17" t="s">
        <v>19</v>
      </c>
      <c r="Y31" s="18" t="s">
        <v>77</v>
      </c>
      <c r="Z31" s="19" t="str">
        <f t="shared" si="8"/>
        <v>5</v>
      </c>
      <c r="AA31" s="17" t="s">
        <v>76</v>
      </c>
      <c r="AB31" s="18" t="s">
        <v>19</v>
      </c>
      <c r="AC31" s="88">
        <f t="shared" si="12"/>
        <v>0</v>
      </c>
      <c r="AD31" s="20"/>
      <c r="AE31" s="18"/>
      <c r="AF31" s="19"/>
      <c r="AG31" s="21">
        <f t="shared" ref="AG31" si="27">E31+H31+K31+N31+Q31+T31+W31+Z31+AC31+AF31</f>
        <v>5</v>
      </c>
      <c r="AH31" s="22">
        <f>'15.Spieltag'!AJ31</f>
        <v>75</v>
      </c>
      <c r="AI31" s="29">
        <f>'15.Spieltag'!AK31</f>
        <v>24</v>
      </c>
      <c r="AJ31" s="24">
        <f t="shared" ref="AJ31" si="28">AG31+AH31</f>
        <v>80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7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6" priority="112" rank="3"/>
  </conditionalFormatting>
  <conditionalFormatting sqref="C4:AB6">
    <cfRule type="cellIs" dxfId="75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P39"/>
  <sheetViews>
    <sheetView topLeftCell="A20" workbookViewId="0">
      <selection activeCell="D38" sqref="D3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S3" s="71"/>
      <c r="T3" s="71"/>
      <c r="V3" s="71"/>
      <c r="AD3" s="70"/>
      <c r="AE3" s="71"/>
      <c r="AF3" s="71"/>
    </row>
    <row r="4" spans="1:42" ht="16.2" thickBot="1" x14ac:dyDescent="0.35">
      <c r="A4" s="2" t="s">
        <v>38</v>
      </c>
      <c r="B4" s="16"/>
      <c r="C4" s="70" t="s">
        <v>18</v>
      </c>
      <c r="F4" s="70" t="s">
        <v>12</v>
      </c>
      <c r="I4" s="70" t="s">
        <v>21</v>
      </c>
      <c r="L4" s="70" t="s">
        <v>73</v>
      </c>
      <c r="O4" s="70" t="s">
        <v>11</v>
      </c>
      <c r="R4" s="70" t="s">
        <v>59</v>
      </c>
      <c r="U4" s="70" t="s">
        <v>71</v>
      </c>
      <c r="X4" s="70" t="s">
        <v>68</v>
      </c>
      <c r="AA4" s="70" t="s">
        <v>74</v>
      </c>
      <c r="AC4" s="71"/>
      <c r="AD4" s="69"/>
      <c r="AE4" s="73"/>
      <c r="AF4" s="73"/>
      <c r="AK4" s="45"/>
    </row>
    <row r="5" spans="1:42" ht="13.8" thickBot="1" x14ac:dyDescent="0.3">
      <c r="B5" s="16"/>
      <c r="F5" s="1"/>
      <c r="X5" s="13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15</v>
      </c>
      <c r="D6" s="71"/>
      <c r="E6" s="71"/>
      <c r="F6" s="70" t="s">
        <v>16</v>
      </c>
      <c r="G6" s="71"/>
      <c r="H6" s="71"/>
      <c r="I6" s="70" t="s">
        <v>13</v>
      </c>
      <c r="J6" s="71"/>
      <c r="K6" s="71"/>
      <c r="L6" s="70" t="s">
        <v>14</v>
      </c>
      <c r="M6" s="71"/>
      <c r="N6" s="71"/>
      <c r="O6" s="70" t="s">
        <v>58</v>
      </c>
      <c r="P6" s="71"/>
      <c r="Q6" s="71"/>
      <c r="R6" s="70" t="s">
        <v>56</v>
      </c>
      <c r="S6" s="71"/>
      <c r="T6" s="71"/>
      <c r="U6" s="70" t="s">
        <v>17</v>
      </c>
      <c r="V6" s="71"/>
      <c r="W6" s="71"/>
      <c r="X6" s="70" t="s">
        <v>72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76</v>
      </c>
      <c r="E7" s="80" t="s">
        <v>1</v>
      </c>
      <c r="F7" s="79" t="s">
        <v>19</v>
      </c>
      <c r="G7" s="79" t="s">
        <v>77</v>
      </c>
      <c r="H7" s="80" t="s">
        <v>1</v>
      </c>
      <c r="I7" s="79" t="s">
        <v>77</v>
      </c>
      <c r="J7" s="79" t="s">
        <v>76</v>
      </c>
      <c r="K7" s="80" t="s">
        <v>1</v>
      </c>
      <c r="L7" s="79" t="s">
        <v>76</v>
      </c>
      <c r="M7" s="79" t="s">
        <v>77</v>
      </c>
      <c r="N7" s="80" t="s">
        <v>1</v>
      </c>
      <c r="O7" s="79" t="s">
        <v>19</v>
      </c>
      <c r="P7" s="79" t="s">
        <v>19</v>
      </c>
      <c r="Q7" s="80" t="s">
        <v>1</v>
      </c>
      <c r="R7" s="79" t="s">
        <v>2</v>
      </c>
      <c r="S7" s="79" t="s">
        <v>76</v>
      </c>
      <c r="T7" s="80" t="s">
        <v>1</v>
      </c>
      <c r="U7" s="79" t="s">
        <v>77</v>
      </c>
      <c r="V7" s="79" t="s">
        <v>77</v>
      </c>
      <c r="W7" s="80" t="s">
        <v>1</v>
      </c>
      <c r="X7" s="79" t="s">
        <v>19</v>
      </c>
      <c r="Y7" s="79" t="s">
        <v>76</v>
      </c>
      <c r="Z7" s="80" t="s">
        <v>1</v>
      </c>
      <c r="AA7" s="79" t="s">
        <v>19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15</v>
      </c>
      <c r="B8" s="21" t="str">
        <f>'16.Spieltag'!B8</f>
        <v>Archie04</v>
      </c>
      <c r="C8" s="17" t="s">
        <v>76</v>
      </c>
      <c r="D8" s="18" t="s">
        <v>2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76</v>
      </c>
      <c r="Q8" s="88">
        <f>IF(OR(EXACT($O$7,O8)*(EXACT($P$7,P8)))=TRUE,$AO$9,IF(($P$7-$O$7=P8-O8),$AO$8,IF(OR(EXACT($O$7&gt;$P$7,O8&gt;P8)*EXACT($O$7=$P$7,O8=P8)*EXACT($O$7&lt;$P$7,O8&lt;P8)),$AO$7,0)))*2*2</f>
        <v>12</v>
      </c>
      <c r="R8" s="17" t="s">
        <v>79</v>
      </c>
      <c r="S8" s="18" t="s">
        <v>76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21</v>
      </c>
      <c r="AH8" s="22">
        <f>'16.Spieltag'!AJ8</f>
        <v>227</v>
      </c>
      <c r="AI8" s="29">
        <f>'16.Spieltag'!AK8</f>
        <v>17</v>
      </c>
      <c r="AJ8" s="24">
        <f t="shared" ref="AJ8" si="10">AG8+AH8</f>
        <v>248</v>
      </c>
      <c r="AK8" s="25">
        <f>RANK(AJ8,$AJ$8:$AJ$31)</f>
        <v>15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'16.Spieltag'!B9</f>
        <v>cilli37</v>
      </c>
      <c r="C9" s="17" t="s">
        <v>19</v>
      </c>
      <c r="D9" s="18" t="s">
        <v>2</v>
      </c>
      <c r="E9" s="19">
        <f t="shared" si="1"/>
        <v>0</v>
      </c>
      <c r="F9" s="17" t="s">
        <v>2</v>
      </c>
      <c r="G9" s="18" t="s">
        <v>76</v>
      </c>
      <c r="H9" s="19" t="str">
        <f t="shared" si="2"/>
        <v>3</v>
      </c>
      <c r="I9" s="17" t="s">
        <v>76</v>
      </c>
      <c r="J9" s="18" t="s">
        <v>19</v>
      </c>
      <c r="K9" s="19" t="str">
        <f t="shared" si="3"/>
        <v>3</v>
      </c>
      <c r="L9" s="17" t="s">
        <v>19</v>
      </c>
      <c r="M9" s="18" t="s">
        <v>76</v>
      </c>
      <c r="N9" s="68" t="str">
        <f t="shared" si="4"/>
        <v>3</v>
      </c>
      <c r="O9" s="17" t="s">
        <v>19</v>
      </c>
      <c r="P9" s="18" t="s">
        <v>76</v>
      </c>
      <c r="Q9" s="88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2</v>
      </c>
      <c r="S9" s="18" t="s">
        <v>76</v>
      </c>
      <c r="T9" s="19" t="str">
        <f t="shared" si="5"/>
        <v>5</v>
      </c>
      <c r="U9" s="17" t="s">
        <v>19</v>
      </c>
      <c r="V9" s="18" t="s">
        <v>2</v>
      </c>
      <c r="W9" s="19">
        <f t="shared" si="6"/>
        <v>0</v>
      </c>
      <c r="X9" s="17" t="s">
        <v>76</v>
      </c>
      <c r="Y9" s="18" t="s">
        <v>2</v>
      </c>
      <c r="Z9" s="19">
        <f t="shared" si="7"/>
        <v>0</v>
      </c>
      <c r="AA9" s="17" t="s">
        <v>76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'16.Spieltag'!AJ9</f>
        <v>263</v>
      </c>
      <c r="AI9" s="29">
        <f>'16.Spieltag'!AK9</f>
        <v>6</v>
      </c>
      <c r="AJ9" s="24">
        <f t="shared" ref="AJ9:AJ29" si="14">AG9+AH9</f>
        <v>277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'16.Spieltag'!B10</f>
        <v>fabian04</v>
      </c>
      <c r="C10" s="17" t="s">
        <v>76</v>
      </c>
      <c r="D10" s="18" t="s">
        <v>2</v>
      </c>
      <c r="E10" s="19">
        <f t="shared" si="1"/>
        <v>0</v>
      </c>
      <c r="F10" s="17" t="s">
        <v>2</v>
      </c>
      <c r="G10" s="18" t="s">
        <v>76</v>
      </c>
      <c r="H10" s="19" t="str">
        <f t="shared" si="2"/>
        <v>3</v>
      </c>
      <c r="I10" s="17" t="s">
        <v>19</v>
      </c>
      <c r="J10" s="18" t="s">
        <v>77</v>
      </c>
      <c r="K10" s="19">
        <f t="shared" si="3"/>
        <v>0</v>
      </c>
      <c r="L10" s="17" t="s">
        <v>79</v>
      </c>
      <c r="M10" s="18" t="s">
        <v>19</v>
      </c>
      <c r="N10" s="68" t="str">
        <f t="shared" si="4"/>
        <v>2</v>
      </c>
      <c r="O10" s="17" t="s">
        <v>76</v>
      </c>
      <c r="P10" s="18" t="s">
        <v>77</v>
      </c>
      <c r="Q10" s="88">
        <f t="shared" si="12"/>
        <v>0</v>
      </c>
      <c r="R10" s="17" t="s">
        <v>2</v>
      </c>
      <c r="S10" s="18" t="s">
        <v>76</v>
      </c>
      <c r="T10" s="19" t="str">
        <f t="shared" si="5"/>
        <v>5</v>
      </c>
      <c r="U10" s="17" t="s">
        <v>19</v>
      </c>
      <c r="V10" s="18" t="s">
        <v>19</v>
      </c>
      <c r="W10" s="19" t="str">
        <f t="shared" si="6"/>
        <v>3</v>
      </c>
      <c r="X10" s="17" t="s">
        <v>77</v>
      </c>
      <c r="Y10" s="18" t="s">
        <v>19</v>
      </c>
      <c r="Z10" s="19">
        <f t="shared" si="7"/>
        <v>0</v>
      </c>
      <c r="AA10" s="17" t="s">
        <v>76</v>
      </c>
      <c r="AB10" s="18" t="s">
        <v>77</v>
      </c>
      <c r="AC10" s="19" t="str">
        <f t="shared" si="8"/>
        <v>3</v>
      </c>
      <c r="AD10" s="20"/>
      <c r="AE10" s="18"/>
      <c r="AF10" s="19"/>
      <c r="AG10" s="21">
        <f t="shared" si="13"/>
        <v>16</v>
      </c>
      <c r="AH10" s="22">
        <f>'16.Spieltag'!AJ10</f>
        <v>230</v>
      </c>
      <c r="AI10" s="29">
        <f>'16.Spieltag'!AK10</f>
        <v>16</v>
      </c>
      <c r="AJ10" s="24">
        <f t="shared" si="14"/>
        <v>246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'16.Spieltag'!B11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79</v>
      </c>
      <c r="G11" s="18" t="s">
        <v>19</v>
      </c>
      <c r="H11" s="19" t="str">
        <f t="shared" si="2"/>
        <v>3</v>
      </c>
      <c r="I11" s="17" t="s">
        <v>76</v>
      </c>
      <c r="J11" s="18" t="s">
        <v>19</v>
      </c>
      <c r="K11" s="19" t="str">
        <f t="shared" si="3"/>
        <v>3</v>
      </c>
      <c r="L11" s="17" t="s">
        <v>76</v>
      </c>
      <c r="M11" s="18" t="s">
        <v>77</v>
      </c>
      <c r="N11" s="68" t="str">
        <f t="shared" si="4"/>
        <v>5</v>
      </c>
      <c r="O11" s="17" t="s">
        <v>2</v>
      </c>
      <c r="P11" s="18" t="s">
        <v>76</v>
      </c>
      <c r="Q11" s="88">
        <f t="shared" si="12"/>
        <v>0</v>
      </c>
      <c r="R11" s="17" t="s">
        <v>2</v>
      </c>
      <c r="S11" s="18" t="s">
        <v>77</v>
      </c>
      <c r="T11" s="19" t="str">
        <f t="shared" si="5"/>
        <v>2</v>
      </c>
      <c r="U11" s="17" t="s">
        <v>76</v>
      </c>
      <c r="V11" s="18" t="s">
        <v>19</v>
      </c>
      <c r="W11" s="19">
        <f t="shared" si="6"/>
        <v>0</v>
      </c>
      <c r="X11" s="17" t="s">
        <v>19</v>
      </c>
      <c r="Y11" s="18" t="s">
        <v>2</v>
      </c>
      <c r="Z11" s="19">
        <f t="shared" si="7"/>
        <v>0</v>
      </c>
      <c r="AA11" s="17" t="s">
        <v>76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13</v>
      </c>
      <c r="AH11" s="22">
        <f>'16.Spieltag'!AJ11</f>
        <v>237</v>
      </c>
      <c r="AI11" s="29">
        <f>'16.Spieltag'!AK11</f>
        <v>13</v>
      </c>
      <c r="AJ11" s="24">
        <f t="shared" si="14"/>
        <v>250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5</v>
      </c>
      <c r="B12" s="21" t="str">
        <f>'16.Spieltag'!B12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19</v>
      </c>
      <c r="G12" s="18" t="s">
        <v>77</v>
      </c>
      <c r="H12" s="19" t="str">
        <f t="shared" si="2"/>
        <v>5</v>
      </c>
      <c r="I12" s="17" t="s">
        <v>76</v>
      </c>
      <c r="J12" s="18" t="s">
        <v>19</v>
      </c>
      <c r="K12" s="19" t="str">
        <f t="shared" si="3"/>
        <v>3</v>
      </c>
      <c r="L12" s="17" t="s">
        <v>2</v>
      </c>
      <c r="M12" s="18" t="s">
        <v>77</v>
      </c>
      <c r="N12" s="68" t="str">
        <f t="shared" si="4"/>
        <v>2</v>
      </c>
      <c r="O12" s="17" t="s">
        <v>19</v>
      </c>
      <c r="P12" s="18" t="s">
        <v>76</v>
      </c>
      <c r="Q12" s="88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76</v>
      </c>
      <c r="V12" s="18" t="s">
        <v>19</v>
      </c>
      <c r="W12" s="19">
        <f t="shared" si="6"/>
        <v>0</v>
      </c>
      <c r="X12" s="17" t="s">
        <v>76</v>
      </c>
      <c r="Y12" s="18" t="s">
        <v>19</v>
      </c>
      <c r="Z12" s="19">
        <f t="shared" si="7"/>
        <v>0</v>
      </c>
      <c r="AA12" s="17" t="s">
        <v>19</v>
      </c>
      <c r="AB12" s="18" t="s">
        <v>76</v>
      </c>
      <c r="AC12" s="19" t="str">
        <f t="shared" si="8"/>
        <v>5</v>
      </c>
      <c r="AD12" s="20"/>
      <c r="AE12" s="18"/>
      <c r="AF12" s="19"/>
      <c r="AG12" s="21">
        <f t="shared" si="13"/>
        <v>17</v>
      </c>
      <c r="AH12" s="22">
        <f>'16.Spieltag'!AJ12</f>
        <v>261</v>
      </c>
      <c r="AI12" s="29">
        <f>'16.Spieltag'!AK12</f>
        <v>7</v>
      </c>
      <c r="AJ12" s="24">
        <f t="shared" si="14"/>
        <v>278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'16.Spieltag'!B13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2</v>
      </c>
      <c r="G13" s="18" t="s">
        <v>77</v>
      </c>
      <c r="H13" s="19" t="str">
        <f t="shared" si="2"/>
        <v>2</v>
      </c>
      <c r="I13" s="17" t="s">
        <v>76</v>
      </c>
      <c r="J13" s="18" t="s">
        <v>19</v>
      </c>
      <c r="K13" s="19" t="str">
        <f t="shared" si="3"/>
        <v>3</v>
      </c>
      <c r="L13" s="17" t="s">
        <v>2</v>
      </c>
      <c r="M13" s="18" t="s">
        <v>76</v>
      </c>
      <c r="N13" s="68" t="str">
        <f t="shared" si="4"/>
        <v>2</v>
      </c>
      <c r="O13" s="17" t="s">
        <v>2</v>
      </c>
      <c r="P13" s="18" t="s">
        <v>76</v>
      </c>
      <c r="Q13" s="88">
        <f t="shared" si="12"/>
        <v>0</v>
      </c>
      <c r="R13" s="17" t="s">
        <v>19</v>
      </c>
      <c r="S13" s="18" t="s">
        <v>77</v>
      </c>
      <c r="T13" s="19" t="str">
        <f t="shared" si="5"/>
        <v>3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19</v>
      </c>
      <c r="Z13" s="19">
        <f t="shared" si="7"/>
        <v>0</v>
      </c>
      <c r="AA13" s="17" t="s">
        <v>77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10</v>
      </c>
      <c r="AH13" s="22">
        <f>'16.Spieltag'!AJ13</f>
        <v>223</v>
      </c>
      <c r="AI13" s="29">
        <f>'16.Spieltag'!AK13</f>
        <v>20</v>
      </c>
      <c r="AJ13" s="24">
        <f t="shared" si="14"/>
        <v>233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10</v>
      </c>
      <c r="B14" s="21" t="str">
        <f>'16.Spieltag'!B14</f>
        <v>Hans 04</v>
      </c>
      <c r="C14" s="17" t="s">
        <v>76</v>
      </c>
      <c r="D14" s="18" t="s">
        <v>2</v>
      </c>
      <c r="E14" s="19">
        <f t="shared" si="1"/>
        <v>0</v>
      </c>
      <c r="F14" s="17" t="s">
        <v>2</v>
      </c>
      <c r="G14" s="18" t="s">
        <v>76</v>
      </c>
      <c r="H14" s="19" t="str">
        <f t="shared" si="2"/>
        <v>3</v>
      </c>
      <c r="I14" s="17" t="s">
        <v>19</v>
      </c>
      <c r="J14" s="18" t="s">
        <v>77</v>
      </c>
      <c r="K14" s="19">
        <f t="shared" si="3"/>
        <v>0</v>
      </c>
      <c r="L14" s="17" t="s">
        <v>19</v>
      </c>
      <c r="M14" s="18" t="s">
        <v>76</v>
      </c>
      <c r="N14" s="68" t="str">
        <f t="shared" si="4"/>
        <v>3</v>
      </c>
      <c r="O14" s="17" t="s">
        <v>19</v>
      </c>
      <c r="P14" s="18" t="s">
        <v>76</v>
      </c>
      <c r="Q14" s="88">
        <f t="shared" si="12"/>
        <v>0</v>
      </c>
      <c r="R14" s="17" t="s">
        <v>2</v>
      </c>
      <c r="S14" s="18" t="s">
        <v>76</v>
      </c>
      <c r="T14" s="19" t="str">
        <f t="shared" si="5"/>
        <v>5</v>
      </c>
      <c r="U14" s="17" t="s">
        <v>19</v>
      </c>
      <c r="V14" s="18" t="s">
        <v>19</v>
      </c>
      <c r="W14" s="19" t="str">
        <f t="shared" si="6"/>
        <v>3</v>
      </c>
      <c r="X14" s="17" t="s">
        <v>19</v>
      </c>
      <c r="Y14" s="18" t="s">
        <v>2</v>
      </c>
      <c r="Z14" s="19">
        <f t="shared" si="7"/>
        <v>0</v>
      </c>
      <c r="AA14" s="17" t="s">
        <v>2</v>
      </c>
      <c r="AB14" s="18" t="s">
        <v>19</v>
      </c>
      <c r="AC14" s="19" t="str">
        <f t="shared" si="8"/>
        <v>3</v>
      </c>
      <c r="AD14" s="20"/>
      <c r="AE14" s="18"/>
      <c r="AF14" s="19"/>
      <c r="AG14" s="21">
        <f t="shared" si="13"/>
        <v>17</v>
      </c>
      <c r="AH14" s="22">
        <f>'16.Spieltag'!AJ14</f>
        <v>242</v>
      </c>
      <c r="AI14" s="29">
        <f>'16.Spieltag'!AK14</f>
        <v>11</v>
      </c>
      <c r="AJ14" s="24">
        <f t="shared" si="14"/>
        <v>259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'16.Spieltag'!B15</f>
        <v>Lola04</v>
      </c>
      <c r="C15" s="17" t="s">
        <v>76</v>
      </c>
      <c r="D15" s="18" t="s">
        <v>2</v>
      </c>
      <c r="E15" s="19">
        <f t="shared" si="1"/>
        <v>0</v>
      </c>
      <c r="F15" s="17" t="s">
        <v>79</v>
      </c>
      <c r="G15" s="18" t="s">
        <v>76</v>
      </c>
      <c r="H15" s="19" t="str">
        <f t="shared" si="2"/>
        <v>2</v>
      </c>
      <c r="I15" s="17" t="s">
        <v>19</v>
      </c>
      <c r="J15" s="18" t="s">
        <v>76</v>
      </c>
      <c r="K15" s="19">
        <f t="shared" si="3"/>
        <v>0</v>
      </c>
      <c r="L15" s="17" t="s">
        <v>2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88">
        <f t="shared" si="12"/>
        <v>0</v>
      </c>
      <c r="R15" s="17" t="s">
        <v>79</v>
      </c>
      <c r="S15" s="18" t="s">
        <v>19</v>
      </c>
      <c r="T15" s="19" t="str">
        <f t="shared" si="5"/>
        <v>3</v>
      </c>
      <c r="U15" s="17" t="s">
        <v>19</v>
      </c>
      <c r="V15" s="18" t="s">
        <v>76</v>
      </c>
      <c r="W15" s="19">
        <f t="shared" si="6"/>
        <v>0</v>
      </c>
      <c r="X15" s="17" t="s">
        <v>76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5</v>
      </c>
      <c r="AD15" s="20"/>
      <c r="AE15" s="18"/>
      <c r="AF15" s="19"/>
      <c r="AG15" s="21">
        <f t="shared" si="13"/>
        <v>12</v>
      </c>
      <c r="AH15" s="22">
        <f>'16.Spieltag'!AJ15</f>
        <v>302</v>
      </c>
      <c r="AI15" s="29">
        <f>'16.Spieltag'!AK15</f>
        <v>2</v>
      </c>
      <c r="AJ15" s="24">
        <f t="shared" si="14"/>
        <v>314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'16.Spieltag'!B16</f>
        <v>Master1</v>
      </c>
      <c r="C16" s="17" t="s">
        <v>76</v>
      </c>
      <c r="D16" s="18" t="s">
        <v>2</v>
      </c>
      <c r="E16" s="19">
        <f t="shared" si="1"/>
        <v>0</v>
      </c>
      <c r="F16" s="17" t="s">
        <v>2</v>
      </c>
      <c r="G16" s="18" t="s">
        <v>77</v>
      </c>
      <c r="H16" s="19" t="str">
        <f t="shared" si="2"/>
        <v>2</v>
      </c>
      <c r="I16" s="17" t="s">
        <v>19</v>
      </c>
      <c r="J16" s="18" t="s">
        <v>19</v>
      </c>
      <c r="K16" s="19">
        <f t="shared" si="3"/>
        <v>0</v>
      </c>
      <c r="L16" s="17" t="s">
        <v>19</v>
      </c>
      <c r="M16" s="18" t="s">
        <v>76</v>
      </c>
      <c r="N16" s="68" t="str">
        <f t="shared" si="4"/>
        <v>3</v>
      </c>
      <c r="O16" s="17" t="s">
        <v>19</v>
      </c>
      <c r="P16" s="18" t="s">
        <v>76</v>
      </c>
      <c r="Q16" s="88">
        <f t="shared" si="12"/>
        <v>0</v>
      </c>
      <c r="R16" s="17" t="s">
        <v>2</v>
      </c>
      <c r="S16" s="18" t="s">
        <v>76</v>
      </c>
      <c r="T16" s="19" t="str">
        <f t="shared" si="5"/>
        <v>5</v>
      </c>
      <c r="U16" s="17" t="s">
        <v>76</v>
      </c>
      <c r="V16" s="18" t="s">
        <v>19</v>
      </c>
      <c r="W16" s="19">
        <f t="shared" si="6"/>
        <v>0</v>
      </c>
      <c r="X16" s="17" t="s">
        <v>19</v>
      </c>
      <c r="Y16" s="18" t="s">
        <v>19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5</v>
      </c>
      <c r="AD16" s="20"/>
      <c r="AE16" s="18"/>
      <c r="AF16" s="19"/>
      <c r="AG16" s="21">
        <f t="shared" si="13"/>
        <v>15</v>
      </c>
      <c r="AH16" s="22">
        <f>'16.Spieltag'!AJ16</f>
        <v>258</v>
      </c>
      <c r="AI16" s="29">
        <f>'16.Spieltag'!AK16</f>
        <v>9</v>
      </c>
      <c r="AJ16" s="24">
        <f t="shared" si="14"/>
        <v>273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17</v>
      </c>
      <c r="B17" s="21" t="str">
        <f>'16.Spieltag'!B17</f>
        <v>Mike04</v>
      </c>
      <c r="C17" s="17" t="s">
        <v>77</v>
      </c>
      <c r="D17" s="18" t="s">
        <v>19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5</v>
      </c>
      <c r="I17" s="17" t="s">
        <v>77</v>
      </c>
      <c r="J17" s="18" t="s">
        <v>19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3</v>
      </c>
      <c r="O17" s="17" t="s">
        <v>19</v>
      </c>
      <c r="P17" s="18" t="s">
        <v>77</v>
      </c>
      <c r="Q17" s="88">
        <f t="shared" si="12"/>
        <v>0</v>
      </c>
      <c r="R17" s="17" t="s">
        <v>2</v>
      </c>
      <c r="S17" s="18" t="s">
        <v>77</v>
      </c>
      <c r="T17" s="19" t="str">
        <f t="shared" si="5"/>
        <v>2</v>
      </c>
      <c r="U17" s="17" t="s">
        <v>76</v>
      </c>
      <c r="V17" s="18" t="s">
        <v>76</v>
      </c>
      <c r="W17" s="19" t="str">
        <f t="shared" si="6"/>
        <v>3</v>
      </c>
      <c r="X17" s="17" t="s">
        <v>19</v>
      </c>
      <c r="Y17" s="18" t="s">
        <v>76</v>
      </c>
      <c r="Z17" s="19" t="str">
        <f t="shared" si="7"/>
        <v>5</v>
      </c>
      <c r="AA17" s="17" t="s">
        <v>77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20</v>
      </c>
      <c r="AH17" s="22">
        <f>'16.Spieltag'!AJ17</f>
        <v>225</v>
      </c>
      <c r="AI17" s="29">
        <f>'16.Spieltag'!AK17</f>
        <v>19</v>
      </c>
      <c r="AJ17" s="24">
        <f t="shared" si="14"/>
        <v>245</v>
      </c>
      <c r="AK17" s="25">
        <f t="shared" si="15"/>
        <v>17</v>
      </c>
      <c r="AL17" s="1"/>
    </row>
    <row r="18" spans="1:38" ht="24.9" customHeight="1" thickBot="1" x14ac:dyDescent="0.3">
      <c r="A18" s="29">
        <f t="shared" si="11"/>
        <v>4</v>
      </c>
      <c r="B18" s="21" t="str">
        <f>'16.Spieltag'!B18</f>
        <v>norman 04</v>
      </c>
      <c r="C18" s="17" t="s">
        <v>76</v>
      </c>
      <c r="D18" s="18" t="s">
        <v>2</v>
      </c>
      <c r="E18" s="19">
        <f t="shared" si="1"/>
        <v>0</v>
      </c>
      <c r="F18" s="17" t="s">
        <v>2</v>
      </c>
      <c r="G18" s="18" t="s">
        <v>76</v>
      </c>
      <c r="H18" s="19" t="str">
        <f t="shared" si="2"/>
        <v>3</v>
      </c>
      <c r="I18" s="17" t="s">
        <v>76</v>
      </c>
      <c r="J18" s="18" t="s">
        <v>76</v>
      </c>
      <c r="K18" s="19">
        <f t="shared" si="3"/>
        <v>0</v>
      </c>
      <c r="L18" s="17" t="s">
        <v>19</v>
      </c>
      <c r="M18" s="18" t="s">
        <v>76</v>
      </c>
      <c r="N18" s="68" t="str">
        <f t="shared" si="4"/>
        <v>3</v>
      </c>
      <c r="O18" s="17" t="s">
        <v>19</v>
      </c>
      <c r="P18" s="18" t="s">
        <v>76</v>
      </c>
      <c r="Q18" s="88">
        <f t="shared" si="12"/>
        <v>0</v>
      </c>
      <c r="R18" s="17" t="s">
        <v>2</v>
      </c>
      <c r="S18" s="18" t="s">
        <v>76</v>
      </c>
      <c r="T18" s="19" t="str">
        <f t="shared" si="5"/>
        <v>5</v>
      </c>
      <c r="U18" s="17" t="s">
        <v>76</v>
      </c>
      <c r="V18" s="18" t="s">
        <v>19</v>
      </c>
      <c r="W18" s="19">
        <f t="shared" si="6"/>
        <v>0</v>
      </c>
      <c r="X18" s="17" t="s">
        <v>76</v>
      </c>
      <c r="Y18" s="18" t="s">
        <v>19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11</v>
      </c>
      <c r="AH18" s="22">
        <f>'16.Spieltag'!AJ18</f>
        <v>283</v>
      </c>
      <c r="AI18" s="29">
        <f>'16.Spieltag'!AK18</f>
        <v>3</v>
      </c>
      <c r="AJ18" s="24">
        <f t="shared" si="14"/>
        <v>294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'16.Spieltag'!B19</f>
        <v>Rainer04</v>
      </c>
      <c r="C19" s="17" t="s">
        <v>76</v>
      </c>
      <c r="D19" s="18" t="s">
        <v>2</v>
      </c>
      <c r="E19" s="19">
        <f t="shared" si="1"/>
        <v>0</v>
      </c>
      <c r="F19" s="17" t="s">
        <v>2</v>
      </c>
      <c r="G19" s="18" t="s">
        <v>77</v>
      </c>
      <c r="H19" s="19" t="str">
        <f t="shared" si="2"/>
        <v>2</v>
      </c>
      <c r="I19" s="17" t="s">
        <v>76</v>
      </c>
      <c r="J19" s="18" t="s">
        <v>19</v>
      </c>
      <c r="K19" s="19" t="str">
        <f t="shared" si="3"/>
        <v>3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76</v>
      </c>
      <c r="Q19" s="88">
        <f t="shared" si="12"/>
        <v>0</v>
      </c>
      <c r="R19" s="17" t="s">
        <v>2</v>
      </c>
      <c r="S19" s="18" t="s">
        <v>19</v>
      </c>
      <c r="T19" s="19" t="str">
        <f t="shared" si="5"/>
        <v>2</v>
      </c>
      <c r="U19" s="17" t="s">
        <v>76</v>
      </c>
      <c r="V19" s="18" t="s">
        <v>19</v>
      </c>
      <c r="W19" s="19">
        <f t="shared" si="6"/>
        <v>0</v>
      </c>
      <c r="X19" s="17" t="s">
        <v>76</v>
      </c>
      <c r="Y19" s="18" t="s">
        <v>76</v>
      </c>
      <c r="Z19" s="19">
        <f t="shared" si="7"/>
        <v>0</v>
      </c>
      <c r="AA19" s="17" t="s">
        <v>19</v>
      </c>
      <c r="AB19" s="18" t="s">
        <v>76</v>
      </c>
      <c r="AC19" s="19" t="str">
        <f t="shared" si="8"/>
        <v>5</v>
      </c>
      <c r="AD19" s="20"/>
      <c r="AE19" s="18"/>
      <c r="AF19" s="19"/>
      <c r="AG19" s="21">
        <f t="shared" si="13"/>
        <v>12</v>
      </c>
      <c r="AH19" s="22">
        <f>'16.Spieltag'!AJ19</f>
        <v>316</v>
      </c>
      <c r="AI19" s="29">
        <f>'16.Spieltag'!AK19</f>
        <v>1</v>
      </c>
      <c r="AJ19" s="24">
        <f t="shared" si="14"/>
        <v>328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20</v>
      </c>
      <c r="B20" s="21" t="str">
        <f>'16.Spieltag'!B20</f>
        <v>Reinhold</v>
      </c>
      <c r="C20" s="17" t="s">
        <v>2</v>
      </c>
      <c r="D20" s="18" t="s">
        <v>19</v>
      </c>
      <c r="E20" s="19" t="str">
        <f t="shared" si="1"/>
        <v>3</v>
      </c>
      <c r="F20" s="17" t="s">
        <v>79</v>
      </c>
      <c r="G20" s="18" t="s">
        <v>76</v>
      </c>
      <c r="H20" s="19" t="str">
        <f t="shared" si="2"/>
        <v>2</v>
      </c>
      <c r="I20" s="17" t="s">
        <v>77</v>
      </c>
      <c r="J20" s="18" t="s">
        <v>19</v>
      </c>
      <c r="K20" s="19" t="str">
        <f t="shared" si="3"/>
        <v>2</v>
      </c>
      <c r="L20" s="17" t="s">
        <v>76</v>
      </c>
      <c r="M20" s="18" t="s">
        <v>76</v>
      </c>
      <c r="N20" s="68">
        <f t="shared" si="4"/>
        <v>0</v>
      </c>
      <c r="O20" s="17" t="s">
        <v>19</v>
      </c>
      <c r="P20" s="18" t="s">
        <v>77</v>
      </c>
      <c r="Q20" s="88">
        <f t="shared" si="12"/>
        <v>0</v>
      </c>
      <c r="R20" s="17" t="s">
        <v>2</v>
      </c>
      <c r="S20" s="18" t="s">
        <v>77</v>
      </c>
      <c r="T20" s="19" t="str">
        <f t="shared" si="5"/>
        <v>2</v>
      </c>
      <c r="U20" s="17" t="s">
        <v>76</v>
      </c>
      <c r="V20" s="18" t="s">
        <v>76</v>
      </c>
      <c r="W20" s="19" t="str">
        <f t="shared" si="6"/>
        <v>3</v>
      </c>
      <c r="X20" s="17" t="s">
        <v>19</v>
      </c>
      <c r="Y20" s="18" t="s">
        <v>76</v>
      </c>
      <c r="Z20" s="19" t="str">
        <f t="shared" si="7"/>
        <v>5</v>
      </c>
      <c r="AA20" s="17" t="s">
        <v>76</v>
      </c>
      <c r="AB20" s="18" t="s">
        <v>19</v>
      </c>
      <c r="AC20" s="19">
        <f t="shared" si="8"/>
        <v>0</v>
      </c>
      <c r="AD20" s="20"/>
      <c r="AE20" s="18"/>
      <c r="AF20" s="19"/>
      <c r="AG20" s="21">
        <f t="shared" si="13"/>
        <v>17</v>
      </c>
      <c r="AH20" s="22">
        <f>'16.Spieltag'!AJ20</f>
        <v>226</v>
      </c>
      <c r="AI20" s="29">
        <f>'16.Spieltag'!AK20</f>
        <v>18</v>
      </c>
      <c r="AJ20" s="24">
        <f t="shared" si="14"/>
        <v>243</v>
      </c>
      <c r="AK20" s="25">
        <f t="shared" si="15"/>
        <v>20</v>
      </c>
      <c r="AL20" s="1"/>
    </row>
    <row r="21" spans="1:38" ht="24.9" customHeight="1" thickBot="1" x14ac:dyDescent="0.3">
      <c r="A21" s="29">
        <f t="shared" si="11"/>
        <v>23</v>
      </c>
      <c r="B21" s="21" t="str">
        <f>'16.Spieltag'!B21</f>
        <v>Ricardo04</v>
      </c>
      <c r="C21" s="17"/>
      <c r="D21" s="18"/>
      <c r="E21" s="19"/>
      <c r="F21" s="17" t="s">
        <v>2</v>
      </c>
      <c r="G21" s="18" t="s">
        <v>76</v>
      </c>
      <c r="H21" s="19" t="str">
        <f t="shared" si="2"/>
        <v>3</v>
      </c>
      <c r="I21" s="17" t="s">
        <v>76</v>
      </c>
      <c r="J21" s="18" t="s">
        <v>19</v>
      </c>
      <c r="K21" s="19" t="str">
        <f t="shared" si="3"/>
        <v>3</v>
      </c>
      <c r="L21" s="17" t="s">
        <v>76</v>
      </c>
      <c r="M21" s="18" t="s">
        <v>76</v>
      </c>
      <c r="N21" s="68">
        <f t="shared" si="4"/>
        <v>0</v>
      </c>
      <c r="O21" s="17" t="s">
        <v>2</v>
      </c>
      <c r="P21" s="18" t="s">
        <v>76</v>
      </c>
      <c r="Q21" s="88">
        <f t="shared" si="12"/>
        <v>0</v>
      </c>
      <c r="R21" s="17" t="s">
        <v>19</v>
      </c>
      <c r="S21" s="18" t="s">
        <v>77</v>
      </c>
      <c r="T21" s="19" t="str">
        <f t="shared" si="5"/>
        <v>3</v>
      </c>
      <c r="U21" s="17" t="s">
        <v>76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>
        <f t="shared" si="7"/>
        <v>0</v>
      </c>
      <c r="AA21" s="17" t="s">
        <v>76</v>
      </c>
      <c r="AB21" s="18" t="s">
        <v>79</v>
      </c>
      <c r="AC21" s="19">
        <f t="shared" si="8"/>
        <v>0</v>
      </c>
      <c r="AD21" s="20"/>
      <c r="AE21" s="18"/>
      <c r="AF21" s="19"/>
      <c r="AG21" s="21">
        <f t="shared" si="13"/>
        <v>9</v>
      </c>
      <c r="AH21" s="22">
        <f>'16.Spieltag'!AJ21</f>
        <v>217</v>
      </c>
      <c r="AI21" s="29">
        <f>'16.Spieltag'!AK21</f>
        <v>23</v>
      </c>
      <c r="AJ21" s="24">
        <f t="shared" si="14"/>
        <v>226</v>
      </c>
      <c r="AK21" s="25">
        <f t="shared" si="15"/>
        <v>23</v>
      </c>
      <c r="AL21" s="1"/>
    </row>
    <row r="22" spans="1:38" ht="24.9" customHeight="1" thickBot="1" x14ac:dyDescent="0.3">
      <c r="A22" s="29">
        <f t="shared" si="11"/>
        <v>22</v>
      </c>
      <c r="B22" s="21" t="str">
        <f>'16.Spieltag'!B22</f>
        <v>SchalkeKalle</v>
      </c>
      <c r="C22" s="17" t="s">
        <v>76</v>
      </c>
      <c r="D22" s="18" t="s">
        <v>76</v>
      </c>
      <c r="E22" s="19">
        <f t="shared" si="1"/>
        <v>0</v>
      </c>
      <c r="F22" s="17" t="s">
        <v>2</v>
      </c>
      <c r="G22" s="18" t="s">
        <v>77</v>
      </c>
      <c r="H22" s="19" t="str">
        <f t="shared" si="2"/>
        <v>2</v>
      </c>
      <c r="I22" s="17" t="s">
        <v>19</v>
      </c>
      <c r="J22" s="18" t="s">
        <v>76</v>
      </c>
      <c r="K22" s="19">
        <f t="shared" si="3"/>
        <v>0</v>
      </c>
      <c r="L22" s="17" t="s">
        <v>76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88">
        <f t="shared" si="12"/>
        <v>0</v>
      </c>
      <c r="R22" s="17" t="s">
        <v>19</v>
      </c>
      <c r="S22" s="18" t="s">
        <v>77</v>
      </c>
      <c r="T22" s="19" t="str">
        <f t="shared" si="5"/>
        <v>3</v>
      </c>
      <c r="U22" s="17" t="s">
        <v>19</v>
      </c>
      <c r="V22" s="18" t="s">
        <v>76</v>
      </c>
      <c r="W22" s="19">
        <f t="shared" si="6"/>
        <v>0</v>
      </c>
      <c r="X22" s="17" t="s">
        <v>76</v>
      </c>
      <c r="Y22" s="18" t="s">
        <v>77</v>
      </c>
      <c r="Z22" s="19" t="str">
        <f t="shared" si="7"/>
        <v>3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8</v>
      </c>
      <c r="AH22" s="22">
        <f>'16.Spieltag'!AJ22</f>
        <v>222</v>
      </c>
      <c r="AI22" s="29">
        <f>'16.Spieltag'!AK22</f>
        <v>21</v>
      </c>
      <c r="AJ22" s="24">
        <f t="shared" si="14"/>
        <v>230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9</v>
      </c>
      <c r="B23" s="21" t="str">
        <f>'16.Spieltag'!B23</f>
        <v>Schalt04</v>
      </c>
      <c r="C23" s="17" t="s">
        <v>19</v>
      </c>
      <c r="D23" s="18" t="s">
        <v>19</v>
      </c>
      <c r="E23" s="19">
        <f t="shared" si="1"/>
        <v>0</v>
      </c>
      <c r="F23" s="17" t="s">
        <v>76</v>
      </c>
      <c r="G23" s="18" t="s">
        <v>77</v>
      </c>
      <c r="H23" s="19" t="str">
        <f t="shared" si="2"/>
        <v>2</v>
      </c>
      <c r="I23" s="17" t="s">
        <v>76</v>
      </c>
      <c r="J23" s="18" t="s">
        <v>79</v>
      </c>
      <c r="K23" s="19" t="str">
        <f t="shared" si="3"/>
        <v>2</v>
      </c>
      <c r="L23" s="17" t="s">
        <v>76</v>
      </c>
      <c r="M23" s="18" t="s">
        <v>19</v>
      </c>
      <c r="N23" s="68">
        <f t="shared" si="4"/>
        <v>0</v>
      </c>
      <c r="O23" s="17" t="s">
        <v>19</v>
      </c>
      <c r="P23" s="18" t="s">
        <v>76</v>
      </c>
      <c r="Q23" s="88">
        <f t="shared" si="12"/>
        <v>0</v>
      </c>
      <c r="R23" s="17" t="s">
        <v>2</v>
      </c>
      <c r="S23" s="18" t="s">
        <v>76</v>
      </c>
      <c r="T23" s="19" t="str">
        <f t="shared" si="5"/>
        <v>5</v>
      </c>
      <c r="U23" s="17" t="s">
        <v>19</v>
      </c>
      <c r="V23" s="18" t="s">
        <v>19</v>
      </c>
      <c r="W23" s="19" t="str">
        <f t="shared" si="6"/>
        <v>3</v>
      </c>
      <c r="X23" s="17" t="s">
        <v>76</v>
      </c>
      <c r="Y23" s="18" t="s">
        <v>19</v>
      </c>
      <c r="Z23" s="19">
        <f t="shared" si="7"/>
        <v>0</v>
      </c>
      <c r="AA23" s="17" t="s">
        <v>76</v>
      </c>
      <c r="AB23" s="18" t="s">
        <v>2</v>
      </c>
      <c r="AC23" s="19">
        <f t="shared" si="8"/>
        <v>0</v>
      </c>
      <c r="AD23" s="20"/>
      <c r="AE23" s="18"/>
      <c r="AF23" s="19"/>
      <c r="AG23" s="21">
        <f t="shared" si="13"/>
        <v>12</v>
      </c>
      <c r="AH23" s="22">
        <f>'16.Spieltag'!AJ23</f>
        <v>259</v>
      </c>
      <c r="AI23" s="29">
        <f>'16.Spieltag'!AK23</f>
        <v>8</v>
      </c>
      <c r="AJ23" s="24">
        <f t="shared" si="14"/>
        <v>271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'16.Spieltag'!B24</f>
        <v>shiny</v>
      </c>
      <c r="C24" s="17" t="s">
        <v>19</v>
      </c>
      <c r="D24" s="18" t="s">
        <v>76</v>
      </c>
      <c r="E24" s="19" t="str">
        <f t="shared" si="1"/>
        <v>5</v>
      </c>
      <c r="F24" s="17" t="s">
        <v>79</v>
      </c>
      <c r="G24" s="18" t="s">
        <v>77</v>
      </c>
      <c r="H24" s="19" t="str">
        <f t="shared" si="2"/>
        <v>2</v>
      </c>
      <c r="I24" s="17" t="s">
        <v>76</v>
      </c>
      <c r="J24" s="18" t="s">
        <v>19</v>
      </c>
      <c r="K24" s="19" t="str">
        <f t="shared" si="3"/>
        <v>3</v>
      </c>
      <c r="L24" s="17" t="s">
        <v>76</v>
      </c>
      <c r="M24" s="18" t="s">
        <v>76</v>
      </c>
      <c r="N24" s="68">
        <f t="shared" si="4"/>
        <v>0</v>
      </c>
      <c r="O24" s="17" t="s">
        <v>19</v>
      </c>
      <c r="P24" s="18" t="s">
        <v>76</v>
      </c>
      <c r="Q24" s="88">
        <f t="shared" si="12"/>
        <v>0</v>
      </c>
      <c r="R24" s="17" t="s">
        <v>2</v>
      </c>
      <c r="S24" s="18" t="s">
        <v>77</v>
      </c>
      <c r="T24" s="19" t="str">
        <f t="shared" si="5"/>
        <v>2</v>
      </c>
      <c r="U24" s="17" t="s">
        <v>76</v>
      </c>
      <c r="V24" s="18" t="s">
        <v>76</v>
      </c>
      <c r="W24" s="19" t="str">
        <f t="shared" si="6"/>
        <v>3</v>
      </c>
      <c r="X24" s="17" t="s">
        <v>19</v>
      </c>
      <c r="Y24" s="18" t="s">
        <v>76</v>
      </c>
      <c r="Z24" s="19" t="str">
        <f t="shared" si="7"/>
        <v>5</v>
      </c>
      <c r="AA24" s="17" t="s">
        <v>19</v>
      </c>
      <c r="AB24" s="18" t="s">
        <v>76</v>
      </c>
      <c r="AC24" s="19" t="str">
        <f t="shared" si="8"/>
        <v>5</v>
      </c>
      <c r="AD24" s="20"/>
      <c r="AE24" s="18"/>
      <c r="AF24" s="19"/>
      <c r="AG24" s="21">
        <f t="shared" si="13"/>
        <v>25</v>
      </c>
      <c r="AH24" s="22">
        <f>'16.Spieltag'!AJ24</f>
        <v>220</v>
      </c>
      <c r="AI24" s="29">
        <f>'16.Spieltag'!AK24</f>
        <v>22</v>
      </c>
      <c r="AJ24" s="24">
        <f t="shared" si="14"/>
        <v>245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14</v>
      </c>
      <c r="B25" s="21" t="str">
        <f>'16.Spieltag'!B25</f>
        <v>Silfa04</v>
      </c>
      <c r="C25" s="17" t="s">
        <v>76</v>
      </c>
      <c r="D25" s="18" t="s">
        <v>79</v>
      </c>
      <c r="E25" s="19">
        <f t="shared" si="1"/>
        <v>0</v>
      </c>
      <c r="F25" s="17" t="s">
        <v>19</v>
      </c>
      <c r="G25" s="18" t="s">
        <v>19</v>
      </c>
      <c r="H25" s="19">
        <f t="shared" si="2"/>
        <v>0</v>
      </c>
      <c r="I25" s="17" t="s">
        <v>76</v>
      </c>
      <c r="J25" s="18" t="s">
        <v>19</v>
      </c>
      <c r="K25" s="19" t="str">
        <f t="shared" si="3"/>
        <v>3</v>
      </c>
      <c r="L25" s="17" t="s">
        <v>19</v>
      </c>
      <c r="M25" s="18" t="s">
        <v>76</v>
      </c>
      <c r="N25" s="68" t="str">
        <f t="shared" si="4"/>
        <v>3</v>
      </c>
      <c r="O25" s="17" t="s">
        <v>2</v>
      </c>
      <c r="P25" s="18" t="s">
        <v>76</v>
      </c>
      <c r="Q25" s="88">
        <f t="shared" si="12"/>
        <v>0</v>
      </c>
      <c r="R25" s="17" t="s">
        <v>2</v>
      </c>
      <c r="S25" s="18" t="s">
        <v>77</v>
      </c>
      <c r="T25" s="19" t="str">
        <f t="shared" si="5"/>
        <v>2</v>
      </c>
      <c r="U25" s="17" t="s">
        <v>19</v>
      </c>
      <c r="V25" s="18" t="s">
        <v>2</v>
      </c>
      <c r="W25" s="19">
        <f t="shared" si="6"/>
        <v>0</v>
      </c>
      <c r="X25" s="17" t="s">
        <v>76</v>
      </c>
      <c r="Y25" s="18" t="s">
        <v>76</v>
      </c>
      <c r="Z25" s="19">
        <f t="shared" si="7"/>
        <v>0</v>
      </c>
      <c r="AA25" s="17" t="s">
        <v>76</v>
      </c>
      <c r="AB25" s="18" t="s">
        <v>2</v>
      </c>
      <c r="AC25" s="19">
        <f t="shared" si="8"/>
        <v>0</v>
      </c>
      <c r="AD25" s="20"/>
      <c r="AE25" s="18"/>
      <c r="AF25" s="19"/>
      <c r="AG25" s="21">
        <f t="shared" si="13"/>
        <v>8</v>
      </c>
      <c r="AH25" s="22">
        <f>'16.Spieltag'!AJ25</f>
        <v>241</v>
      </c>
      <c r="AI25" s="29">
        <f>'16.Spieltag'!AK25</f>
        <v>12</v>
      </c>
      <c r="AJ25" s="24">
        <f t="shared" si="14"/>
        <v>249</v>
      </c>
      <c r="AK25" s="25">
        <f t="shared" si="15"/>
        <v>14</v>
      </c>
      <c r="AL25" s="1"/>
    </row>
    <row r="26" spans="1:38" ht="24.9" customHeight="1" thickBot="1" x14ac:dyDescent="0.3">
      <c r="A26" s="29">
        <f t="shared" si="11"/>
        <v>19</v>
      </c>
      <c r="B26" s="21" t="str">
        <f>'16.Spieltag'!B26</f>
        <v>Silja04</v>
      </c>
      <c r="C26" s="17" t="s">
        <v>76</v>
      </c>
      <c r="D26" s="18" t="s">
        <v>2</v>
      </c>
      <c r="E26" s="19">
        <f t="shared" si="1"/>
        <v>0</v>
      </c>
      <c r="F26" s="17" t="s">
        <v>2</v>
      </c>
      <c r="G26" s="18" t="s">
        <v>77</v>
      </c>
      <c r="H26" s="19" t="str">
        <f t="shared" si="2"/>
        <v>2</v>
      </c>
      <c r="I26" s="17" t="s">
        <v>76</v>
      </c>
      <c r="J26" s="18" t="s">
        <v>19</v>
      </c>
      <c r="K26" s="19" t="str">
        <f t="shared" si="3"/>
        <v>3</v>
      </c>
      <c r="L26" s="17" t="s">
        <v>19</v>
      </c>
      <c r="M26" s="18" t="s">
        <v>77</v>
      </c>
      <c r="N26" s="68" t="str">
        <f t="shared" si="4"/>
        <v>2</v>
      </c>
      <c r="O26" s="17" t="s">
        <v>19</v>
      </c>
      <c r="P26" s="18" t="s">
        <v>76</v>
      </c>
      <c r="Q26" s="88">
        <f t="shared" si="12"/>
        <v>0</v>
      </c>
      <c r="R26" s="17" t="s">
        <v>79</v>
      </c>
      <c r="S26" s="18" t="s">
        <v>76</v>
      </c>
      <c r="T26" s="19" t="str">
        <f t="shared" si="5"/>
        <v>2</v>
      </c>
      <c r="U26" s="17" t="s">
        <v>76</v>
      </c>
      <c r="V26" s="18" t="s">
        <v>2</v>
      </c>
      <c r="W26" s="19">
        <f t="shared" si="6"/>
        <v>0</v>
      </c>
      <c r="X26" s="17" t="s">
        <v>77</v>
      </c>
      <c r="Y26" s="18" t="s">
        <v>19</v>
      </c>
      <c r="Z26" s="19">
        <f t="shared" si="7"/>
        <v>0</v>
      </c>
      <c r="AA26" s="17" t="s">
        <v>77</v>
      </c>
      <c r="AB26" s="18" t="s">
        <v>2</v>
      </c>
      <c r="AC26" s="19">
        <f t="shared" si="8"/>
        <v>0</v>
      </c>
      <c r="AD26" s="20"/>
      <c r="AE26" s="18"/>
      <c r="AF26" s="19"/>
      <c r="AG26" s="21">
        <f t="shared" si="13"/>
        <v>9</v>
      </c>
      <c r="AH26" s="22">
        <f>'16.Spieltag'!AJ26</f>
        <v>235</v>
      </c>
      <c r="AI26" s="29">
        <f>'16.Spieltag'!AK26</f>
        <v>14</v>
      </c>
      <c r="AJ26" s="24">
        <f t="shared" si="14"/>
        <v>244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7</v>
      </c>
      <c r="B27" s="21" t="str">
        <f>'16.Spieltag'!B27</f>
        <v>SkillFailer</v>
      </c>
      <c r="C27" s="17" t="s">
        <v>76</v>
      </c>
      <c r="D27" s="18" t="s">
        <v>19</v>
      </c>
      <c r="E27" s="19">
        <f t="shared" si="1"/>
        <v>0</v>
      </c>
      <c r="F27" s="17" t="s">
        <v>19</v>
      </c>
      <c r="G27" s="18" t="s">
        <v>76</v>
      </c>
      <c r="H27" s="19" t="str">
        <f t="shared" si="2"/>
        <v>2</v>
      </c>
      <c r="I27" s="17" t="s">
        <v>76</v>
      </c>
      <c r="J27" s="18" t="s">
        <v>19</v>
      </c>
      <c r="K27" s="19" t="str">
        <f t="shared" si="3"/>
        <v>3</v>
      </c>
      <c r="L27" s="17" t="s">
        <v>19</v>
      </c>
      <c r="M27" s="18" t="s">
        <v>76</v>
      </c>
      <c r="N27" s="68" t="str">
        <f t="shared" si="4"/>
        <v>3</v>
      </c>
      <c r="O27" s="17" t="s">
        <v>2</v>
      </c>
      <c r="P27" s="18" t="s">
        <v>76</v>
      </c>
      <c r="Q27" s="88">
        <f t="shared" si="12"/>
        <v>0</v>
      </c>
      <c r="R27" s="17" t="s">
        <v>19</v>
      </c>
      <c r="S27" s="18" t="s">
        <v>77</v>
      </c>
      <c r="T27" s="19" t="str">
        <f t="shared" si="5"/>
        <v>3</v>
      </c>
      <c r="U27" s="17" t="s">
        <v>77</v>
      </c>
      <c r="V27" s="18" t="s">
        <v>2</v>
      </c>
      <c r="W27" s="19">
        <f t="shared" si="6"/>
        <v>0</v>
      </c>
      <c r="X27" s="17" t="s">
        <v>76</v>
      </c>
      <c r="Y27" s="18" t="s">
        <v>19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11</v>
      </c>
      <c r="AH27" s="22">
        <f>'16.Spieltag'!AJ27</f>
        <v>264</v>
      </c>
      <c r="AI27" s="29">
        <f>'16.Spieltag'!AK27</f>
        <v>5</v>
      </c>
      <c r="AJ27" s="24">
        <f t="shared" si="14"/>
        <v>275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11</v>
      </c>
      <c r="B28" s="21" t="str">
        <f>'16.Spieltag'!B28</f>
        <v>Skopp04</v>
      </c>
      <c r="C28" s="17" t="s">
        <v>77</v>
      </c>
      <c r="D28" s="18" t="s">
        <v>19</v>
      </c>
      <c r="E28" s="19">
        <f t="shared" si="1"/>
        <v>0</v>
      </c>
      <c r="F28" s="17" t="s">
        <v>2</v>
      </c>
      <c r="G28" s="18" t="s">
        <v>77</v>
      </c>
      <c r="H28" s="19" t="str">
        <f t="shared" si="2"/>
        <v>2</v>
      </c>
      <c r="I28" s="17" t="s">
        <v>77</v>
      </c>
      <c r="J28" s="18" t="s">
        <v>19</v>
      </c>
      <c r="K28" s="19" t="str">
        <f t="shared" si="3"/>
        <v>2</v>
      </c>
      <c r="L28" s="17" t="s">
        <v>76</v>
      </c>
      <c r="M28" s="18" t="s">
        <v>76</v>
      </c>
      <c r="N28" s="68">
        <f t="shared" si="4"/>
        <v>0</v>
      </c>
      <c r="O28" s="17" t="s">
        <v>2</v>
      </c>
      <c r="P28" s="18" t="s">
        <v>76</v>
      </c>
      <c r="Q28" s="88">
        <f t="shared" si="12"/>
        <v>0</v>
      </c>
      <c r="R28" s="17" t="s">
        <v>19</v>
      </c>
      <c r="S28" s="18" t="s">
        <v>77</v>
      </c>
      <c r="T28" s="19" t="str">
        <f t="shared" si="5"/>
        <v>3</v>
      </c>
      <c r="U28" s="17" t="s">
        <v>77</v>
      </c>
      <c r="V28" s="18" t="s">
        <v>19</v>
      </c>
      <c r="W28" s="19">
        <f t="shared" si="6"/>
        <v>0</v>
      </c>
      <c r="X28" s="17" t="s">
        <v>76</v>
      </c>
      <c r="Y28" s="18" t="s">
        <v>19</v>
      </c>
      <c r="Z28" s="19">
        <f t="shared" si="7"/>
        <v>0</v>
      </c>
      <c r="AA28" s="17" t="s">
        <v>77</v>
      </c>
      <c r="AB28" s="18" t="s">
        <v>2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'16.Spieltag'!AJ28</f>
        <v>246</v>
      </c>
      <c r="AI28" s="29">
        <f>'16.Spieltag'!AK28</f>
        <v>10</v>
      </c>
      <c r="AJ28" s="24">
        <f t="shared" si="14"/>
        <v>253</v>
      </c>
      <c r="AK28" s="25">
        <f t="shared" si="15"/>
        <v>11</v>
      </c>
      <c r="AL28" s="1"/>
    </row>
    <row r="29" spans="1:38" ht="28.2" customHeight="1" thickBot="1" x14ac:dyDescent="0.3">
      <c r="A29" s="29">
        <f t="shared" si="11"/>
        <v>11</v>
      </c>
      <c r="B29" s="21" t="str">
        <f>'16.Spieltag'!B29</f>
        <v>Tanja 04</v>
      </c>
      <c r="C29" s="17" t="s">
        <v>19</v>
      </c>
      <c r="D29" s="18" t="s">
        <v>76</v>
      </c>
      <c r="E29" s="19" t="str">
        <f t="shared" si="1"/>
        <v>5</v>
      </c>
      <c r="F29" s="17" t="s">
        <v>2</v>
      </c>
      <c r="G29" s="18" t="s">
        <v>77</v>
      </c>
      <c r="H29" s="19" t="str">
        <f t="shared" si="2"/>
        <v>2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19</v>
      </c>
      <c r="N29" s="68">
        <f t="shared" si="4"/>
        <v>0</v>
      </c>
      <c r="O29" s="17" t="s">
        <v>2</v>
      </c>
      <c r="P29" s="18" t="s">
        <v>77</v>
      </c>
      <c r="Q29" s="88">
        <f t="shared" si="12"/>
        <v>0</v>
      </c>
      <c r="R29" s="17" t="s">
        <v>19</v>
      </c>
      <c r="S29" s="18" t="s">
        <v>77</v>
      </c>
      <c r="T29" s="19" t="str">
        <f t="shared" si="5"/>
        <v>3</v>
      </c>
      <c r="U29" s="17" t="s">
        <v>76</v>
      </c>
      <c r="V29" s="18" t="s">
        <v>19</v>
      </c>
      <c r="W29" s="19">
        <f t="shared" si="6"/>
        <v>0</v>
      </c>
      <c r="X29" s="17" t="s">
        <v>76</v>
      </c>
      <c r="Y29" s="18" t="s">
        <v>77</v>
      </c>
      <c r="Z29" s="19" t="str">
        <f t="shared" si="7"/>
        <v>3</v>
      </c>
      <c r="AA29" s="17" t="s">
        <v>19</v>
      </c>
      <c r="AB29" s="18" t="s">
        <v>76</v>
      </c>
      <c r="AC29" s="19" t="str">
        <f t="shared" si="8"/>
        <v>5</v>
      </c>
      <c r="AD29" s="20"/>
      <c r="AE29" s="18"/>
      <c r="AF29" s="19"/>
      <c r="AG29" s="21">
        <f t="shared" si="13"/>
        <v>18</v>
      </c>
      <c r="AH29" s="22">
        <f>'16.Spieltag'!AJ29</f>
        <v>235</v>
      </c>
      <c r="AI29" s="29">
        <f>'16.Spieltag'!AK29</f>
        <v>14</v>
      </c>
      <c r="AJ29" s="24">
        <f t="shared" si="14"/>
        <v>253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3</v>
      </c>
      <c r="B30" s="21" t="str">
        <f>'16.Spieltag'!B30</f>
        <v>UltraGE</v>
      </c>
      <c r="C30" s="17" t="s">
        <v>19</v>
      </c>
      <c r="D30" s="18" t="s">
        <v>76</v>
      </c>
      <c r="E30" s="19" t="str">
        <f t="shared" si="1"/>
        <v>5</v>
      </c>
      <c r="F30" s="17" t="s">
        <v>2</v>
      </c>
      <c r="G30" s="18" t="s">
        <v>76</v>
      </c>
      <c r="H30" s="19" t="str">
        <f t="shared" si="2"/>
        <v>3</v>
      </c>
      <c r="I30" s="17" t="s">
        <v>76</v>
      </c>
      <c r="J30" s="18" t="s">
        <v>19</v>
      </c>
      <c r="K30" s="19" t="str">
        <f t="shared" si="3"/>
        <v>3</v>
      </c>
      <c r="L30" s="17" t="s">
        <v>19</v>
      </c>
      <c r="M30" s="18" t="s">
        <v>76</v>
      </c>
      <c r="N30" s="68" t="str">
        <f t="shared" si="4"/>
        <v>3</v>
      </c>
      <c r="O30" s="17" t="s">
        <v>19</v>
      </c>
      <c r="P30" s="18" t="s">
        <v>76</v>
      </c>
      <c r="Q30" s="88">
        <f t="shared" si="12"/>
        <v>0</v>
      </c>
      <c r="R30" s="17" t="s">
        <v>79</v>
      </c>
      <c r="S30" s="18" t="s">
        <v>76</v>
      </c>
      <c r="T30" s="19" t="str">
        <f t="shared" si="5"/>
        <v>2</v>
      </c>
      <c r="U30" s="17" t="s">
        <v>76</v>
      </c>
      <c r="V30" s="18" t="s">
        <v>19</v>
      </c>
      <c r="W30" s="19">
        <f t="shared" si="6"/>
        <v>0</v>
      </c>
      <c r="X30" s="17" t="s">
        <v>76</v>
      </c>
      <c r="Y30" s="18" t="s">
        <v>19</v>
      </c>
      <c r="Z30" s="19">
        <f t="shared" si="7"/>
        <v>0</v>
      </c>
      <c r="AA30" s="17" t="s">
        <v>19</v>
      </c>
      <c r="AB30" s="18" t="s">
        <v>76</v>
      </c>
      <c r="AC30" s="19" t="str">
        <f t="shared" si="8"/>
        <v>5</v>
      </c>
      <c r="AD30" s="20"/>
      <c r="AE30" s="18"/>
      <c r="AF30" s="19"/>
      <c r="AG30" s="21">
        <f t="shared" ref="AG30" si="16">E30+H30+K30+N30+Q30+T30+W30+Z30+AC30+AF30</f>
        <v>21</v>
      </c>
      <c r="AH30" s="22">
        <f>'16.Spieltag'!AJ30</f>
        <v>276</v>
      </c>
      <c r="AI30" s="29">
        <f>'16.Spieltag'!AK30</f>
        <v>4</v>
      </c>
      <c r="AJ30" s="24">
        <f t="shared" ref="AJ30" si="17">AG30+AH30</f>
        <v>297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'16.Spieltag'!B31</f>
        <v>Jens-2711</v>
      </c>
      <c r="C31" s="17" t="s">
        <v>76</v>
      </c>
      <c r="D31" s="18" t="s">
        <v>19</v>
      </c>
      <c r="E31" s="19">
        <f t="shared" si="1"/>
        <v>0</v>
      </c>
      <c r="F31" s="17" t="s">
        <v>19</v>
      </c>
      <c r="G31" s="18" t="s">
        <v>76</v>
      </c>
      <c r="H31" s="19" t="str">
        <f t="shared" si="2"/>
        <v>2</v>
      </c>
      <c r="I31" s="17" t="s">
        <v>77</v>
      </c>
      <c r="J31" s="18" t="s">
        <v>19</v>
      </c>
      <c r="K31" s="19" t="str">
        <f t="shared" si="3"/>
        <v>2</v>
      </c>
      <c r="L31" s="17" t="s">
        <v>76</v>
      </c>
      <c r="M31" s="18" t="s">
        <v>19</v>
      </c>
      <c r="N31" s="68">
        <f t="shared" si="4"/>
        <v>0</v>
      </c>
      <c r="O31" s="17" t="s">
        <v>2</v>
      </c>
      <c r="P31" s="18" t="s">
        <v>76</v>
      </c>
      <c r="Q31" s="88">
        <f t="shared" si="12"/>
        <v>0</v>
      </c>
      <c r="R31" s="17" t="s">
        <v>2</v>
      </c>
      <c r="S31" s="18" t="s">
        <v>77</v>
      </c>
      <c r="T31" s="19" t="str">
        <f t="shared" si="5"/>
        <v>2</v>
      </c>
      <c r="U31" s="17" t="s">
        <v>76</v>
      </c>
      <c r="V31" s="18" t="s">
        <v>76</v>
      </c>
      <c r="W31" s="19" t="str">
        <f t="shared" si="6"/>
        <v>3</v>
      </c>
      <c r="X31" s="17" t="s">
        <v>77</v>
      </c>
      <c r="Y31" s="18" t="s">
        <v>19</v>
      </c>
      <c r="Z31" s="19">
        <f t="shared" si="7"/>
        <v>0</v>
      </c>
      <c r="AA31" s="17" t="s">
        <v>19</v>
      </c>
      <c r="AB31" s="18" t="s">
        <v>2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9</v>
      </c>
      <c r="AH31" s="22">
        <f>'16.Spieltag'!AJ31</f>
        <v>80</v>
      </c>
      <c r="AI31" s="29">
        <f>'16.Spieltag'!AK31</f>
        <v>24</v>
      </c>
      <c r="AJ31" s="24">
        <f t="shared" ref="AJ31" si="20">AG31+AH31</f>
        <v>89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4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3" priority="111" rank="3"/>
  </conditionalFormatting>
  <conditionalFormatting sqref="X4 L4 U4 I4 AA4 R4 C4 O4 F4 S3:T3 V3 C6:AB6">
    <cfRule type="cellIs" dxfId="72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P39"/>
  <sheetViews>
    <sheetView topLeftCell="A10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E1" s="13"/>
      <c r="H1" s="1"/>
      <c r="K1" s="1"/>
      <c r="N1" s="1"/>
      <c r="Q1" s="1"/>
      <c r="T1" s="1"/>
      <c r="W1" s="1"/>
      <c r="Z1" s="1"/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D3" s="71"/>
      <c r="E3" s="71"/>
      <c r="H3" s="1"/>
      <c r="J3" s="71"/>
      <c r="K3" s="71"/>
      <c r="M3" s="71"/>
      <c r="N3" s="71"/>
      <c r="P3" s="71"/>
      <c r="Q3" s="71"/>
      <c r="S3" s="71"/>
      <c r="T3" s="71"/>
      <c r="V3" s="71"/>
      <c r="W3" s="71"/>
      <c r="Y3" s="71"/>
      <c r="Z3" s="71"/>
      <c r="AB3" s="71"/>
      <c r="AC3" s="1"/>
      <c r="AD3" s="70"/>
      <c r="AE3" s="71"/>
      <c r="AF3" s="71"/>
    </row>
    <row r="4" spans="1:42" ht="16.2" thickBot="1" x14ac:dyDescent="0.35">
      <c r="A4" s="2" t="s">
        <v>39</v>
      </c>
      <c r="B4" s="16"/>
      <c r="C4" s="70" t="s">
        <v>11</v>
      </c>
      <c r="F4" s="70" t="s">
        <v>56</v>
      </c>
      <c r="I4" s="70" t="s">
        <v>18</v>
      </c>
      <c r="L4" s="70" t="s">
        <v>73</v>
      </c>
      <c r="O4" s="70" t="s">
        <v>21</v>
      </c>
      <c r="R4" s="70" t="s">
        <v>68</v>
      </c>
      <c r="U4" s="70" t="s">
        <v>59</v>
      </c>
      <c r="X4" s="70" t="s">
        <v>71</v>
      </c>
      <c r="AA4" s="70" t="s">
        <v>74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15</v>
      </c>
      <c r="G6" s="69"/>
      <c r="H6" s="76"/>
      <c r="I6" s="70" t="s">
        <v>57</v>
      </c>
      <c r="J6" s="69"/>
      <c r="K6" s="76"/>
      <c r="L6" s="70" t="s">
        <v>16</v>
      </c>
      <c r="M6" s="69"/>
      <c r="N6" s="76"/>
      <c r="O6" s="70" t="s">
        <v>58</v>
      </c>
      <c r="P6" s="69"/>
      <c r="Q6" s="76"/>
      <c r="R6" s="70" t="s">
        <v>14</v>
      </c>
      <c r="S6" s="69"/>
      <c r="T6" s="76"/>
      <c r="U6" s="70" t="s">
        <v>72</v>
      </c>
      <c r="V6" s="69"/>
      <c r="W6" s="76"/>
      <c r="X6" s="70" t="s">
        <v>12</v>
      </c>
      <c r="Y6" s="69"/>
      <c r="Z6" s="76"/>
      <c r="AA6" s="70" t="s">
        <v>13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77</v>
      </c>
      <c r="E7" s="80" t="s">
        <v>1</v>
      </c>
      <c r="F7" s="79" t="s">
        <v>2</v>
      </c>
      <c r="G7" s="79" t="s">
        <v>20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2</v>
      </c>
      <c r="M7" s="79" t="s">
        <v>76</v>
      </c>
      <c r="N7" s="80" t="s">
        <v>1</v>
      </c>
      <c r="O7" s="79" t="s">
        <v>76</v>
      </c>
      <c r="P7" s="79" t="s">
        <v>19</v>
      </c>
      <c r="Q7" s="80" t="s">
        <v>1</v>
      </c>
      <c r="R7" s="79" t="s">
        <v>77</v>
      </c>
      <c r="S7" s="79" t="s">
        <v>76</v>
      </c>
      <c r="T7" s="80" t="s">
        <v>1</v>
      </c>
      <c r="U7" s="79" t="s">
        <v>2</v>
      </c>
      <c r="V7" s="79" t="s">
        <v>76</v>
      </c>
      <c r="W7" s="80" t="s">
        <v>1</v>
      </c>
      <c r="X7" s="79" t="s">
        <v>77</v>
      </c>
      <c r="Y7" s="79" t="s">
        <v>79</v>
      </c>
      <c r="Z7" s="80" t="s">
        <v>1</v>
      </c>
      <c r="AA7" s="79" t="s">
        <v>76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'17.Spieltag'!B8</f>
        <v>Archie04</v>
      </c>
      <c r="C8" s="17" t="s">
        <v>76</v>
      </c>
      <c r="D8" s="18" t="s">
        <v>76</v>
      </c>
      <c r="E8" s="88">
        <f>IF(OR(EXACT($C$7,C8)*(EXACT($D$7,D8)))=TRUE,$AO$9,IF(($D$7-$C$7=D8-C8),$AO$8,IF(OR(EXACT($C$7&gt;$D$7,C8&gt;D8)*EXACT($C$7=$D$7,C8=D8)*EXACT($C$7&lt;$D$7,C8&lt;D8)),$AO$7,0)))*2*2</f>
        <v>0</v>
      </c>
      <c r="F8" s="17" t="s">
        <v>19</v>
      </c>
      <c r="G8" s="18" t="s">
        <v>19</v>
      </c>
      <c r="H8" s="19">
        <f t="shared" ref="H8:H31" si="1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 t="str">
        <f t="shared" ref="K8:K31" si="2">IF(OR(EXACT($I$7,I8)*(EXACT($J$7,J8)))=TRUE,$AO$9,IF(($J$7-$I$7=J8-I8),$AO$8,IF(OR(EXACT($I$7&gt;$J$7,I8&gt;J8)*EXACT($I$7=$J$7,I8=J8)*EXACT($I$7&lt;$J$7,I8&lt;J8)),$AO$7,0)))</f>
        <v>5</v>
      </c>
      <c r="L8" s="17" t="s">
        <v>76</v>
      </c>
      <c r="M8" s="18" t="s">
        <v>76</v>
      </c>
      <c r="N8" s="68">
        <f t="shared" ref="N8:N31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2</v>
      </c>
      <c r="V8" s="18" t="s">
        <v>77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2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79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12</v>
      </c>
      <c r="AH8" s="22">
        <f>'17.Spieltag'!AJ8</f>
        <v>248</v>
      </c>
      <c r="AI8" s="29">
        <f>'17.Spieltag'!AK8</f>
        <v>15</v>
      </c>
      <c r="AJ8" s="24">
        <f t="shared" ref="AJ8" si="10">AG8+AH8</f>
        <v>260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'17.Spieltag'!B9</f>
        <v>cilli37</v>
      </c>
      <c r="C9" s="17" t="s">
        <v>19</v>
      </c>
      <c r="D9" s="18" t="s">
        <v>76</v>
      </c>
      <c r="E9" s="88">
        <f t="shared" ref="E9:E31" si="12">IF(OR(EXACT($C$7,C9)*(EXACT($D$7,D9)))=TRUE,$AO$9,IF(($D$7-$C$7=D9-C9),$AO$8,IF(OR(EXACT($C$7&gt;$D$7,C9&gt;D9)*EXACT($C$7=$D$7,C9=D9)*EXACT($C$7&lt;$D$7,C9&lt;D9)),$AO$7,0)))*2*2</f>
        <v>8</v>
      </c>
      <c r="F9" s="17" t="s">
        <v>76</v>
      </c>
      <c r="G9" s="18" t="s">
        <v>2</v>
      </c>
      <c r="H9" s="19" t="str">
        <f t="shared" si="1"/>
        <v>3</v>
      </c>
      <c r="I9" s="17" t="s">
        <v>19</v>
      </c>
      <c r="J9" s="18" t="s">
        <v>19</v>
      </c>
      <c r="K9" s="19">
        <f t="shared" si="2"/>
        <v>0</v>
      </c>
      <c r="L9" s="17" t="s">
        <v>19</v>
      </c>
      <c r="M9" s="18" t="s">
        <v>76</v>
      </c>
      <c r="N9" s="68" t="str">
        <f t="shared" si="3"/>
        <v>2</v>
      </c>
      <c r="O9" s="17" t="s">
        <v>76</v>
      </c>
      <c r="P9" s="18" t="s">
        <v>19</v>
      </c>
      <c r="Q9" s="19" t="str">
        <f t="shared" si="4"/>
        <v>5</v>
      </c>
      <c r="R9" s="17" t="s">
        <v>76</v>
      </c>
      <c r="S9" s="18" t="s">
        <v>76</v>
      </c>
      <c r="T9" s="19">
        <f t="shared" si="5"/>
        <v>0</v>
      </c>
      <c r="U9" s="17" t="s">
        <v>2</v>
      </c>
      <c r="V9" s="18" t="s">
        <v>76</v>
      </c>
      <c r="W9" s="19" t="str">
        <f t="shared" si="6"/>
        <v>5</v>
      </c>
      <c r="X9" s="17" t="s">
        <v>19</v>
      </c>
      <c r="Y9" s="18" t="s">
        <v>2</v>
      </c>
      <c r="Z9" s="19" t="str">
        <f t="shared" si="7"/>
        <v>2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27</v>
      </c>
      <c r="AH9" s="22">
        <f>'17.Spieltag'!AJ9</f>
        <v>277</v>
      </c>
      <c r="AI9" s="29">
        <f>'17.Spieltag'!AK9</f>
        <v>6</v>
      </c>
      <c r="AJ9" s="24">
        <f t="shared" ref="AJ9:AJ29" si="14">AG9+AH9</f>
        <v>304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'17.Spieltag'!B10</f>
        <v>fabian04</v>
      </c>
      <c r="C10" s="17" t="s">
        <v>19</v>
      </c>
      <c r="D10" s="18" t="s">
        <v>76</v>
      </c>
      <c r="E10" s="88">
        <f t="shared" si="12"/>
        <v>8</v>
      </c>
      <c r="F10" s="17" t="s">
        <v>77</v>
      </c>
      <c r="G10" s="18" t="s">
        <v>79</v>
      </c>
      <c r="H10" s="19" t="str">
        <f t="shared" si="1"/>
        <v>2</v>
      </c>
      <c r="I10" s="17" t="s">
        <v>19</v>
      </c>
      <c r="J10" s="18" t="s">
        <v>76</v>
      </c>
      <c r="K10" s="19">
        <f t="shared" si="2"/>
        <v>0</v>
      </c>
      <c r="L10" s="17" t="s">
        <v>76</v>
      </c>
      <c r="M10" s="18" t="s">
        <v>76</v>
      </c>
      <c r="N10" s="68">
        <f t="shared" si="3"/>
        <v>0</v>
      </c>
      <c r="O10" s="17" t="s">
        <v>19</v>
      </c>
      <c r="P10" s="18" t="s">
        <v>19</v>
      </c>
      <c r="Q10" s="19">
        <f t="shared" si="4"/>
        <v>0</v>
      </c>
      <c r="R10" s="17" t="s">
        <v>76</v>
      </c>
      <c r="S10" s="18" t="s">
        <v>19</v>
      </c>
      <c r="T10" s="19" t="str">
        <f t="shared" si="5"/>
        <v>3</v>
      </c>
      <c r="U10" s="17" t="s">
        <v>2</v>
      </c>
      <c r="V10" s="18" t="s">
        <v>76</v>
      </c>
      <c r="W10" s="19" t="str">
        <f t="shared" si="6"/>
        <v>5</v>
      </c>
      <c r="X10" s="17" t="s">
        <v>77</v>
      </c>
      <c r="Y10" s="18" t="s">
        <v>2</v>
      </c>
      <c r="Z10" s="19" t="str">
        <f t="shared" si="7"/>
        <v>2</v>
      </c>
      <c r="AA10" s="17" t="s">
        <v>77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22</v>
      </c>
      <c r="AH10" s="22">
        <f>'17.Spieltag'!AJ10</f>
        <v>246</v>
      </c>
      <c r="AI10" s="29">
        <f>'17.Spieltag'!AK10</f>
        <v>16</v>
      </c>
      <c r="AJ10" s="24">
        <f t="shared" si="14"/>
        <v>268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'17.Spieltag'!B11</f>
        <v>FlorianS04</v>
      </c>
      <c r="C11" s="17" t="s">
        <v>19</v>
      </c>
      <c r="D11" s="18" t="s">
        <v>76</v>
      </c>
      <c r="E11" s="88">
        <f t="shared" si="12"/>
        <v>8</v>
      </c>
      <c r="F11" s="17" t="s">
        <v>76</v>
      </c>
      <c r="G11" s="18" t="s">
        <v>2</v>
      </c>
      <c r="H11" s="19" t="str">
        <f t="shared" si="1"/>
        <v>3</v>
      </c>
      <c r="I11" s="17" t="s">
        <v>19</v>
      </c>
      <c r="J11" s="18" t="s">
        <v>76</v>
      </c>
      <c r="K11" s="19">
        <f t="shared" si="2"/>
        <v>0</v>
      </c>
      <c r="L11" s="17" t="s">
        <v>19</v>
      </c>
      <c r="M11" s="18" t="s">
        <v>77</v>
      </c>
      <c r="N11" s="68" t="str">
        <f t="shared" si="3"/>
        <v>3</v>
      </c>
      <c r="O11" s="17" t="s">
        <v>76</v>
      </c>
      <c r="P11" s="18" t="s">
        <v>19</v>
      </c>
      <c r="Q11" s="19" t="str">
        <f t="shared" si="4"/>
        <v>5</v>
      </c>
      <c r="R11" s="17" t="s">
        <v>2</v>
      </c>
      <c r="S11" s="18" t="s">
        <v>76</v>
      </c>
      <c r="T11" s="19">
        <f t="shared" si="5"/>
        <v>0</v>
      </c>
      <c r="U11" s="17" t="s">
        <v>19</v>
      </c>
      <c r="V11" s="18" t="s">
        <v>77</v>
      </c>
      <c r="W11" s="19" t="str">
        <f t="shared" si="6"/>
        <v>3</v>
      </c>
      <c r="X11" s="17" t="s">
        <v>2</v>
      </c>
      <c r="Y11" s="18" t="s">
        <v>19</v>
      </c>
      <c r="Z11" s="19">
        <f t="shared" si="7"/>
        <v>0</v>
      </c>
      <c r="AA11" s="17" t="s">
        <v>76</v>
      </c>
      <c r="AB11" s="18" t="s">
        <v>2</v>
      </c>
      <c r="AC11" s="19" t="str">
        <f t="shared" si="8"/>
        <v>2</v>
      </c>
      <c r="AD11" s="20"/>
      <c r="AE11" s="18"/>
      <c r="AF11" s="19"/>
      <c r="AG11" s="21">
        <f t="shared" si="13"/>
        <v>24</v>
      </c>
      <c r="AH11" s="22">
        <f>'17.Spieltag'!AJ11</f>
        <v>250</v>
      </c>
      <c r="AI11" s="29">
        <f>'17.Spieltag'!AK11</f>
        <v>13</v>
      </c>
      <c r="AJ11" s="24">
        <f t="shared" si="14"/>
        <v>274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'17.Spieltag'!B12</f>
        <v>Franzi04</v>
      </c>
      <c r="C12" s="17" t="s">
        <v>19</v>
      </c>
      <c r="D12" s="18" t="s">
        <v>76</v>
      </c>
      <c r="E12" s="88">
        <f t="shared" si="12"/>
        <v>8</v>
      </c>
      <c r="F12" s="17" t="s">
        <v>76</v>
      </c>
      <c r="G12" s="18" t="s">
        <v>19</v>
      </c>
      <c r="H12" s="19" t="str">
        <f t="shared" si="1"/>
        <v>2</v>
      </c>
      <c r="I12" s="17" t="s">
        <v>19</v>
      </c>
      <c r="J12" s="18" t="s">
        <v>76</v>
      </c>
      <c r="K12" s="19">
        <f t="shared" si="2"/>
        <v>0</v>
      </c>
      <c r="L12" s="17" t="s">
        <v>19</v>
      </c>
      <c r="M12" s="18" t="s">
        <v>76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5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77</v>
      </c>
      <c r="W12" s="19" t="str">
        <f t="shared" si="6"/>
        <v>3</v>
      </c>
      <c r="X12" s="17" t="s">
        <v>76</v>
      </c>
      <c r="Y12" s="18" t="s">
        <v>19</v>
      </c>
      <c r="Z12" s="19" t="str">
        <f t="shared" si="7"/>
        <v>2</v>
      </c>
      <c r="AA12" s="17" t="s">
        <v>76</v>
      </c>
      <c r="AB12" s="18" t="s">
        <v>19</v>
      </c>
      <c r="AC12" s="19" t="str">
        <f t="shared" si="8"/>
        <v>2</v>
      </c>
      <c r="AD12" s="20"/>
      <c r="AE12" s="18"/>
      <c r="AF12" s="19"/>
      <c r="AG12" s="21">
        <f t="shared" si="13"/>
        <v>24</v>
      </c>
      <c r="AH12" s="22">
        <f>'17.Spieltag'!AJ12</f>
        <v>278</v>
      </c>
      <c r="AI12" s="29">
        <f>'17.Spieltag'!AK12</f>
        <v>5</v>
      </c>
      <c r="AJ12" s="24">
        <f t="shared" si="14"/>
        <v>302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'17.Spieltag'!B13</f>
        <v>Gudrun</v>
      </c>
      <c r="C13" s="17" t="s">
        <v>2</v>
      </c>
      <c r="D13" s="18" t="s">
        <v>76</v>
      </c>
      <c r="E13" s="88">
        <f t="shared" si="12"/>
        <v>12</v>
      </c>
      <c r="F13" s="17" t="s">
        <v>76</v>
      </c>
      <c r="G13" s="18" t="s">
        <v>19</v>
      </c>
      <c r="H13" s="19" t="str">
        <f t="shared" si="1"/>
        <v>2</v>
      </c>
      <c r="I13" s="17" t="s">
        <v>76</v>
      </c>
      <c r="J13" s="18" t="s">
        <v>76</v>
      </c>
      <c r="K13" s="19">
        <f t="shared" si="2"/>
        <v>0</v>
      </c>
      <c r="L13" s="17" t="s">
        <v>19</v>
      </c>
      <c r="M13" s="18" t="s">
        <v>76</v>
      </c>
      <c r="N13" s="68" t="str">
        <f t="shared" si="3"/>
        <v>2</v>
      </c>
      <c r="O13" s="17" t="s">
        <v>77</v>
      </c>
      <c r="P13" s="18" t="s">
        <v>19</v>
      </c>
      <c r="Q13" s="19" t="str">
        <f t="shared" si="4"/>
        <v>2</v>
      </c>
      <c r="R13" s="17" t="s">
        <v>76</v>
      </c>
      <c r="S13" s="18" t="s">
        <v>76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2</v>
      </c>
      <c r="X13" s="17" t="s">
        <v>77</v>
      </c>
      <c r="Y13" s="18" t="s">
        <v>2</v>
      </c>
      <c r="Z13" s="19" t="str">
        <f t="shared" si="7"/>
        <v>2</v>
      </c>
      <c r="AA13" s="17" t="s">
        <v>76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22</v>
      </c>
      <c r="AH13" s="22">
        <f>'17.Spieltag'!AJ13</f>
        <v>233</v>
      </c>
      <c r="AI13" s="29">
        <f>'17.Spieltag'!AK13</f>
        <v>21</v>
      </c>
      <c r="AJ13" s="24">
        <f t="shared" si="14"/>
        <v>255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11</v>
      </c>
      <c r="B14" s="21" t="str">
        <f>'17.Spieltag'!B14</f>
        <v>Hans 04</v>
      </c>
      <c r="C14" s="17" t="s">
        <v>2</v>
      </c>
      <c r="D14" s="18" t="s">
        <v>76</v>
      </c>
      <c r="E14" s="88">
        <f t="shared" si="12"/>
        <v>12</v>
      </c>
      <c r="F14" s="17" t="s">
        <v>19</v>
      </c>
      <c r="G14" s="18" t="s">
        <v>2</v>
      </c>
      <c r="H14" s="19" t="str">
        <f t="shared" si="1"/>
        <v>2</v>
      </c>
      <c r="I14" s="17" t="s">
        <v>19</v>
      </c>
      <c r="J14" s="18" t="s">
        <v>77</v>
      </c>
      <c r="K14" s="19">
        <f t="shared" si="2"/>
        <v>0</v>
      </c>
      <c r="L14" s="17" t="s">
        <v>19</v>
      </c>
      <c r="M14" s="18" t="s">
        <v>19</v>
      </c>
      <c r="N14" s="68">
        <f t="shared" si="3"/>
        <v>0</v>
      </c>
      <c r="O14" s="17" t="s">
        <v>19</v>
      </c>
      <c r="P14" s="18" t="s">
        <v>76</v>
      </c>
      <c r="Q14" s="19">
        <f t="shared" si="4"/>
        <v>0</v>
      </c>
      <c r="R14" s="17" t="s">
        <v>19</v>
      </c>
      <c r="S14" s="18" t="s">
        <v>19</v>
      </c>
      <c r="T14" s="19">
        <f t="shared" si="5"/>
        <v>0</v>
      </c>
      <c r="U14" s="17" t="s">
        <v>2</v>
      </c>
      <c r="V14" s="18" t="s">
        <v>76</v>
      </c>
      <c r="W14" s="19" t="str">
        <f t="shared" si="6"/>
        <v>5</v>
      </c>
      <c r="X14" s="17" t="s">
        <v>2</v>
      </c>
      <c r="Y14" s="18" t="s">
        <v>2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19</v>
      </c>
      <c r="AH14" s="22">
        <f>'17.Spieltag'!AJ14</f>
        <v>259</v>
      </c>
      <c r="AI14" s="29">
        <f>'17.Spieltag'!AK14</f>
        <v>10</v>
      </c>
      <c r="AJ14" s="24">
        <f t="shared" si="14"/>
        <v>278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'17.Spieltag'!B15</f>
        <v>Lola04</v>
      </c>
      <c r="C15" s="17" t="s">
        <v>19</v>
      </c>
      <c r="D15" s="18" t="s">
        <v>76</v>
      </c>
      <c r="E15" s="88">
        <f t="shared" si="12"/>
        <v>8</v>
      </c>
      <c r="F15" s="17" t="s">
        <v>19</v>
      </c>
      <c r="G15" s="18" t="s">
        <v>76</v>
      </c>
      <c r="H15" s="19">
        <f t="shared" si="1"/>
        <v>0</v>
      </c>
      <c r="I15" s="17" t="s">
        <v>19</v>
      </c>
      <c r="J15" s="18" t="s">
        <v>76</v>
      </c>
      <c r="K15" s="19">
        <f t="shared" si="2"/>
        <v>0</v>
      </c>
      <c r="L15" s="17" t="s">
        <v>19</v>
      </c>
      <c r="M15" s="18" t="s">
        <v>76</v>
      </c>
      <c r="N15" s="68" t="str">
        <f t="shared" si="3"/>
        <v>2</v>
      </c>
      <c r="O15" s="17" t="s">
        <v>19</v>
      </c>
      <c r="P15" s="18" t="s">
        <v>76</v>
      </c>
      <c r="Q15" s="19">
        <f t="shared" si="4"/>
        <v>0</v>
      </c>
      <c r="R15" s="17" t="s">
        <v>19</v>
      </c>
      <c r="S15" s="18" t="s">
        <v>76</v>
      </c>
      <c r="T15" s="19">
        <f t="shared" si="5"/>
        <v>0</v>
      </c>
      <c r="U15" s="17" t="s">
        <v>79</v>
      </c>
      <c r="V15" s="18" t="s">
        <v>76</v>
      </c>
      <c r="W15" s="19" t="str">
        <f t="shared" si="6"/>
        <v>2</v>
      </c>
      <c r="X15" s="17" t="s">
        <v>19</v>
      </c>
      <c r="Y15" s="18" t="s">
        <v>19</v>
      </c>
      <c r="Z15" s="19">
        <f t="shared" si="7"/>
        <v>0</v>
      </c>
      <c r="AA15" s="17" t="s">
        <v>76</v>
      </c>
      <c r="AB15" s="18" t="s">
        <v>2</v>
      </c>
      <c r="AC15" s="19" t="str">
        <f t="shared" si="8"/>
        <v>2</v>
      </c>
      <c r="AD15" s="20"/>
      <c r="AE15" s="18"/>
      <c r="AF15" s="19"/>
      <c r="AG15" s="21">
        <f t="shared" si="13"/>
        <v>14</v>
      </c>
      <c r="AH15" s="22">
        <f>'17.Spieltag'!AJ15</f>
        <v>314</v>
      </c>
      <c r="AI15" s="29">
        <f>'17.Spieltag'!AK15</f>
        <v>2</v>
      </c>
      <c r="AJ15" s="24">
        <f t="shared" si="14"/>
        <v>328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'17.Spieltag'!B16</f>
        <v>Master1</v>
      </c>
      <c r="C16" s="17" t="s">
        <v>2</v>
      </c>
      <c r="D16" s="18" t="s">
        <v>19</v>
      </c>
      <c r="E16" s="88">
        <f t="shared" si="12"/>
        <v>8</v>
      </c>
      <c r="F16" s="17" t="s">
        <v>76</v>
      </c>
      <c r="G16" s="18" t="s">
        <v>19</v>
      </c>
      <c r="H16" s="19" t="str">
        <f t="shared" si="1"/>
        <v>2</v>
      </c>
      <c r="I16" s="17" t="s">
        <v>19</v>
      </c>
      <c r="J16" s="18" t="s">
        <v>19</v>
      </c>
      <c r="K16" s="19">
        <f t="shared" si="2"/>
        <v>0</v>
      </c>
      <c r="L16" s="17" t="s">
        <v>76</v>
      </c>
      <c r="M16" s="18" t="s">
        <v>19</v>
      </c>
      <c r="N16" s="68">
        <f t="shared" si="3"/>
        <v>0</v>
      </c>
      <c r="O16" s="17" t="s">
        <v>76</v>
      </c>
      <c r="P16" s="18" t="s">
        <v>2</v>
      </c>
      <c r="Q16" s="19" t="str">
        <f t="shared" si="4"/>
        <v>2</v>
      </c>
      <c r="R16" s="17" t="s">
        <v>19</v>
      </c>
      <c r="S16" s="18" t="s">
        <v>76</v>
      </c>
      <c r="T16" s="19">
        <f t="shared" si="5"/>
        <v>0</v>
      </c>
      <c r="U16" s="17" t="s">
        <v>2</v>
      </c>
      <c r="V16" s="18" t="s">
        <v>76</v>
      </c>
      <c r="W16" s="19" t="str">
        <f t="shared" si="6"/>
        <v>5</v>
      </c>
      <c r="X16" s="17" t="s">
        <v>76</v>
      </c>
      <c r="Y16" s="18" t="s">
        <v>2</v>
      </c>
      <c r="Z16" s="19" t="str">
        <f t="shared" si="7"/>
        <v>2</v>
      </c>
      <c r="AA16" s="17" t="s">
        <v>19</v>
      </c>
      <c r="AB16" s="18" t="s">
        <v>79</v>
      </c>
      <c r="AC16" s="19" t="str">
        <f t="shared" si="8"/>
        <v>2</v>
      </c>
      <c r="AD16" s="20"/>
      <c r="AE16" s="18"/>
      <c r="AF16" s="19"/>
      <c r="AG16" s="21">
        <f t="shared" si="13"/>
        <v>21</v>
      </c>
      <c r="AH16" s="22">
        <f>'17.Spieltag'!AJ16</f>
        <v>273</v>
      </c>
      <c r="AI16" s="29">
        <f>'17.Spieltag'!AK16</f>
        <v>8</v>
      </c>
      <c r="AJ16" s="24">
        <f t="shared" si="14"/>
        <v>294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17</v>
      </c>
      <c r="B17" s="21" t="str">
        <f>'17.Spieltag'!B17</f>
        <v>Mike04</v>
      </c>
      <c r="C17" s="17" t="s">
        <v>19</v>
      </c>
      <c r="D17" s="18" t="s">
        <v>76</v>
      </c>
      <c r="E17" s="88">
        <f t="shared" si="12"/>
        <v>8</v>
      </c>
      <c r="F17" s="17" t="s">
        <v>77</v>
      </c>
      <c r="G17" s="18" t="s">
        <v>19</v>
      </c>
      <c r="H17" s="19" t="str">
        <f t="shared" si="1"/>
        <v>3</v>
      </c>
      <c r="I17" s="17" t="s">
        <v>19</v>
      </c>
      <c r="J17" s="18" t="s">
        <v>76</v>
      </c>
      <c r="K17" s="19">
        <f t="shared" si="2"/>
        <v>0</v>
      </c>
      <c r="L17" s="17" t="s">
        <v>76</v>
      </c>
      <c r="M17" s="18" t="s">
        <v>76</v>
      </c>
      <c r="N17" s="68">
        <f t="shared" si="3"/>
        <v>0</v>
      </c>
      <c r="O17" s="17" t="s">
        <v>19</v>
      </c>
      <c r="P17" s="18" t="s">
        <v>76</v>
      </c>
      <c r="Q17" s="19">
        <f t="shared" si="4"/>
        <v>0</v>
      </c>
      <c r="R17" s="17" t="s">
        <v>77</v>
      </c>
      <c r="S17" s="18" t="s">
        <v>19</v>
      </c>
      <c r="T17" s="19" t="str">
        <f t="shared" si="5"/>
        <v>2</v>
      </c>
      <c r="U17" s="17" t="s">
        <v>2</v>
      </c>
      <c r="V17" s="18" t="s">
        <v>77</v>
      </c>
      <c r="W17" s="19" t="str">
        <f t="shared" si="6"/>
        <v>2</v>
      </c>
      <c r="X17" s="17" t="s">
        <v>77</v>
      </c>
      <c r="Y17" s="18" t="s">
        <v>19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2</v>
      </c>
      <c r="AD17" s="20"/>
      <c r="AE17" s="18"/>
      <c r="AF17" s="19"/>
      <c r="AG17" s="21">
        <f t="shared" si="13"/>
        <v>19</v>
      </c>
      <c r="AH17" s="22">
        <f>'17.Spieltag'!AJ17</f>
        <v>245</v>
      </c>
      <c r="AI17" s="29">
        <f>'17.Spieltag'!AK17</f>
        <v>17</v>
      </c>
      <c r="AJ17" s="24">
        <f t="shared" si="14"/>
        <v>264</v>
      </c>
      <c r="AK17" s="25">
        <f t="shared" si="15"/>
        <v>17</v>
      </c>
      <c r="AL17" s="1"/>
    </row>
    <row r="18" spans="1:38" ht="24.9" customHeight="1" thickBot="1" x14ac:dyDescent="0.3">
      <c r="A18" s="29">
        <f t="shared" si="11"/>
        <v>4</v>
      </c>
      <c r="B18" s="21" t="str">
        <f>'17.Spieltag'!B18</f>
        <v>norman 04</v>
      </c>
      <c r="C18" s="17" t="s">
        <v>19</v>
      </c>
      <c r="D18" s="18" t="s">
        <v>76</v>
      </c>
      <c r="E18" s="88">
        <f t="shared" si="12"/>
        <v>8</v>
      </c>
      <c r="F18" s="17" t="s">
        <v>76</v>
      </c>
      <c r="G18" s="18" t="s">
        <v>2</v>
      </c>
      <c r="H18" s="19" t="str">
        <f t="shared" si="1"/>
        <v>3</v>
      </c>
      <c r="I18" s="17" t="s">
        <v>19</v>
      </c>
      <c r="J18" s="18" t="s">
        <v>76</v>
      </c>
      <c r="K18" s="19">
        <f t="shared" si="2"/>
        <v>0</v>
      </c>
      <c r="L18" s="17" t="s">
        <v>76</v>
      </c>
      <c r="M18" s="18" t="s">
        <v>76</v>
      </c>
      <c r="N18" s="68">
        <f t="shared" si="3"/>
        <v>0</v>
      </c>
      <c r="O18" s="17" t="s">
        <v>76</v>
      </c>
      <c r="P18" s="18" t="s">
        <v>19</v>
      </c>
      <c r="Q18" s="19" t="str">
        <f t="shared" si="4"/>
        <v>5</v>
      </c>
      <c r="R18" s="17" t="s">
        <v>76</v>
      </c>
      <c r="S18" s="18" t="s">
        <v>76</v>
      </c>
      <c r="T18" s="19">
        <f t="shared" si="5"/>
        <v>0</v>
      </c>
      <c r="U18" s="17" t="s">
        <v>2</v>
      </c>
      <c r="V18" s="18" t="s">
        <v>77</v>
      </c>
      <c r="W18" s="19" t="str">
        <f t="shared" si="6"/>
        <v>2</v>
      </c>
      <c r="X18" s="17" t="s">
        <v>76</v>
      </c>
      <c r="Y18" s="18" t="s">
        <v>2</v>
      </c>
      <c r="Z18" s="19" t="str">
        <f t="shared" si="7"/>
        <v>2</v>
      </c>
      <c r="AA18" s="17" t="s">
        <v>76</v>
      </c>
      <c r="AB18" s="18" t="s">
        <v>19</v>
      </c>
      <c r="AC18" s="19" t="str">
        <f t="shared" si="8"/>
        <v>2</v>
      </c>
      <c r="AD18" s="20"/>
      <c r="AE18" s="18"/>
      <c r="AF18" s="19"/>
      <c r="AG18" s="21">
        <f t="shared" si="13"/>
        <v>22</v>
      </c>
      <c r="AH18" s="22">
        <f>'17.Spieltag'!AJ18</f>
        <v>294</v>
      </c>
      <c r="AI18" s="29">
        <f>'17.Spieltag'!AK18</f>
        <v>4</v>
      </c>
      <c r="AJ18" s="24">
        <f t="shared" si="14"/>
        <v>316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'17.Spieltag'!B19</f>
        <v>Rainer04</v>
      </c>
      <c r="C19" s="17" t="s">
        <v>19</v>
      </c>
      <c r="D19" s="18" t="s">
        <v>76</v>
      </c>
      <c r="E19" s="88">
        <f t="shared" si="12"/>
        <v>8</v>
      </c>
      <c r="F19" s="17" t="s">
        <v>76</v>
      </c>
      <c r="G19" s="18" t="s">
        <v>2</v>
      </c>
      <c r="H19" s="19" t="str">
        <f t="shared" si="1"/>
        <v>3</v>
      </c>
      <c r="I19" s="17" t="s">
        <v>76</v>
      </c>
      <c r="J19" s="18" t="s">
        <v>77</v>
      </c>
      <c r="K19" s="19">
        <f t="shared" si="2"/>
        <v>0</v>
      </c>
      <c r="L19" s="17" t="s">
        <v>76</v>
      </c>
      <c r="M19" s="18" t="s">
        <v>19</v>
      </c>
      <c r="N19" s="68">
        <f t="shared" si="3"/>
        <v>0</v>
      </c>
      <c r="O19" s="17" t="s">
        <v>19</v>
      </c>
      <c r="P19" s="18" t="s">
        <v>19</v>
      </c>
      <c r="Q19" s="19">
        <f t="shared" si="4"/>
        <v>0</v>
      </c>
      <c r="R19" s="17" t="s">
        <v>19</v>
      </c>
      <c r="S19" s="18" t="s">
        <v>76</v>
      </c>
      <c r="T19" s="19">
        <f t="shared" si="5"/>
        <v>0</v>
      </c>
      <c r="U19" s="17" t="s">
        <v>2</v>
      </c>
      <c r="V19" s="18" t="s">
        <v>76</v>
      </c>
      <c r="W19" s="19" t="str">
        <f t="shared" si="6"/>
        <v>5</v>
      </c>
      <c r="X19" s="17" t="s">
        <v>76</v>
      </c>
      <c r="Y19" s="18" t="s">
        <v>19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18</v>
      </c>
      <c r="AH19" s="22">
        <f>'17.Spieltag'!AJ19</f>
        <v>328</v>
      </c>
      <c r="AI19" s="29">
        <f>'17.Spieltag'!AK19</f>
        <v>1</v>
      </c>
      <c r="AJ19" s="24">
        <f t="shared" si="14"/>
        <v>346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'17.Spieltag'!B20</f>
        <v>Reinhold</v>
      </c>
      <c r="C20" s="17" t="s">
        <v>79</v>
      </c>
      <c r="D20" s="18" t="s">
        <v>76</v>
      </c>
      <c r="E20" s="88">
        <f t="shared" si="12"/>
        <v>8</v>
      </c>
      <c r="F20" s="17" t="s">
        <v>19</v>
      </c>
      <c r="G20" s="18" t="s">
        <v>19</v>
      </c>
      <c r="H20" s="19">
        <f t="shared" si="1"/>
        <v>0</v>
      </c>
      <c r="I20" s="17" t="s">
        <v>19</v>
      </c>
      <c r="J20" s="18" t="s">
        <v>77</v>
      </c>
      <c r="K20" s="19">
        <f t="shared" si="2"/>
        <v>0</v>
      </c>
      <c r="L20" s="17" t="s">
        <v>76</v>
      </c>
      <c r="M20" s="18" t="s">
        <v>77</v>
      </c>
      <c r="N20" s="68" t="str">
        <f t="shared" si="3"/>
        <v>2</v>
      </c>
      <c r="O20" s="17" t="s">
        <v>19</v>
      </c>
      <c r="P20" s="18" t="s">
        <v>2</v>
      </c>
      <c r="Q20" s="19" t="str">
        <f t="shared" si="4"/>
        <v>3</v>
      </c>
      <c r="R20" s="17" t="s">
        <v>77</v>
      </c>
      <c r="S20" s="18" t="s">
        <v>77</v>
      </c>
      <c r="T20" s="19">
        <f t="shared" si="5"/>
        <v>0</v>
      </c>
      <c r="U20" s="17" t="s">
        <v>2</v>
      </c>
      <c r="V20" s="18" t="s">
        <v>76</v>
      </c>
      <c r="W20" s="19" t="str">
        <f t="shared" si="6"/>
        <v>5</v>
      </c>
      <c r="X20" s="17" t="s">
        <v>76</v>
      </c>
      <c r="Y20" s="18" t="s">
        <v>76</v>
      </c>
      <c r="Z20" s="19">
        <f t="shared" si="7"/>
        <v>0</v>
      </c>
      <c r="AA20" s="17" t="s">
        <v>76</v>
      </c>
      <c r="AB20" s="18" t="s">
        <v>2</v>
      </c>
      <c r="AC20" s="19" t="str">
        <f t="shared" si="8"/>
        <v>2</v>
      </c>
      <c r="AD20" s="20"/>
      <c r="AE20" s="18"/>
      <c r="AF20" s="19"/>
      <c r="AG20" s="21">
        <f t="shared" si="13"/>
        <v>20</v>
      </c>
      <c r="AH20" s="22">
        <f>'17.Spieltag'!AJ20</f>
        <v>243</v>
      </c>
      <c r="AI20" s="29">
        <f>'17.Spieltag'!AK20</f>
        <v>20</v>
      </c>
      <c r="AJ20" s="24">
        <f t="shared" si="14"/>
        <v>263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18</v>
      </c>
      <c r="B21" s="21" t="str">
        <f>'17.Spieltag'!B21</f>
        <v>Ricardo04</v>
      </c>
      <c r="C21" s="17" t="s">
        <v>19</v>
      </c>
      <c r="D21" s="18" t="s">
        <v>77</v>
      </c>
      <c r="E21" s="88">
        <f t="shared" si="12"/>
        <v>20</v>
      </c>
      <c r="F21" s="17" t="s">
        <v>77</v>
      </c>
      <c r="G21" s="18" t="s">
        <v>19</v>
      </c>
      <c r="H21" s="19" t="str">
        <f t="shared" si="1"/>
        <v>3</v>
      </c>
      <c r="I21" s="17" t="s">
        <v>76</v>
      </c>
      <c r="J21" s="18" t="s">
        <v>19</v>
      </c>
      <c r="K21" s="19" t="str">
        <f t="shared" si="2"/>
        <v>5</v>
      </c>
      <c r="L21" s="17" t="s">
        <v>76</v>
      </c>
      <c r="M21" s="18" t="s">
        <v>76</v>
      </c>
      <c r="N21" s="68">
        <f t="shared" si="3"/>
        <v>0</v>
      </c>
      <c r="O21" s="17" t="s">
        <v>76</v>
      </c>
      <c r="P21" s="18" t="s">
        <v>76</v>
      </c>
      <c r="Q21" s="19">
        <f t="shared" si="4"/>
        <v>0</v>
      </c>
      <c r="R21" s="17" t="s">
        <v>76</v>
      </c>
      <c r="S21" s="18" t="s">
        <v>19</v>
      </c>
      <c r="T21" s="19" t="str">
        <f t="shared" si="5"/>
        <v>3</v>
      </c>
      <c r="U21" s="17" t="s">
        <v>2</v>
      </c>
      <c r="V21" s="18" t="s">
        <v>77</v>
      </c>
      <c r="W21" s="19" t="str">
        <f t="shared" si="6"/>
        <v>2</v>
      </c>
      <c r="X21" s="17" t="s">
        <v>76</v>
      </c>
      <c r="Y21" s="18" t="s">
        <v>79</v>
      </c>
      <c r="Z21" s="19" t="str">
        <f t="shared" si="7"/>
        <v>2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37</v>
      </c>
      <c r="AH21" s="22">
        <f>'17.Spieltag'!AJ21</f>
        <v>226</v>
      </c>
      <c r="AI21" s="29">
        <f>'17.Spieltag'!AK21</f>
        <v>23</v>
      </c>
      <c r="AJ21" s="24">
        <f t="shared" si="14"/>
        <v>263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'17.Spieltag'!B22</f>
        <v>SchalkeKalle</v>
      </c>
      <c r="C22" s="17" t="s">
        <v>2</v>
      </c>
      <c r="D22" s="18" t="s">
        <v>76</v>
      </c>
      <c r="E22" s="88">
        <f t="shared" si="12"/>
        <v>12</v>
      </c>
      <c r="F22" s="17" t="s">
        <v>76</v>
      </c>
      <c r="G22" s="18" t="s">
        <v>76</v>
      </c>
      <c r="H22" s="19">
        <f t="shared" si="1"/>
        <v>0</v>
      </c>
      <c r="I22" s="17" t="s">
        <v>76</v>
      </c>
      <c r="J22" s="18" t="s">
        <v>76</v>
      </c>
      <c r="K22" s="19">
        <f t="shared" si="2"/>
        <v>0</v>
      </c>
      <c r="L22" s="17" t="s">
        <v>19</v>
      </c>
      <c r="M22" s="18" t="s">
        <v>76</v>
      </c>
      <c r="N22" s="68" t="str">
        <f t="shared" si="3"/>
        <v>2</v>
      </c>
      <c r="O22" s="17" t="s">
        <v>19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>
        <f t="shared" si="5"/>
        <v>0</v>
      </c>
      <c r="U22" s="17" t="s">
        <v>2</v>
      </c>
      <c r="V22" s="18" t="s">
        <v>77</v>
      </c>
      <c r="W22" s="19" t="str">
        <f t="shared" si="6"/>
        <v>2</v>
      </c>
      <c r="X22" s="17" t="s">
        <v>19</v>
      </c>
      <c r="Y22" s="18" t="s">
        <v>19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16</v>
      </c>
      <c r="AH22" s="22">
        <f>'17.Spieltag'!AJ22</f>
        <v>230</v>
      </c>
      <c r="AI22" s="29">
        <f>'17.Spieltag'!AK22</f>
        <v>22</v>
      </c>
      <c r="AJ22" s="24">
        <f t="shared" si="14"/>
        <v>246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'17.Spieltag'!B23</f>
        <v>Schalt04</v>
      </c>
      <c r="C23" s="17" t="s">
        <v>19</v>
      </c>
      <c r="D23" s="18" t="s">
        <v>76</v>
      </c>
      <c r="E23" s="88">
        <f t="shared" si="12"/>
        <v>8</v>
      </c>
      <c r="F23" s="17" t="s">
        <v>76</v>
      </c>
      <c r="G23" s="18" t="s">
        <v>2</v>
      </c>
      <c r="H23" s="19" t="str">
        <f t="shared" si="1"/>
        <v>3</v>
      </c>
      <c r="I23" s="17" t="s">
        <v>19</v>
      </c>
      <c r="J23" s="18" t="s">
        <v>76</v>
      </c>
      <c r="K23" s="19">
        <f t="shared" si="2"/>
        <v>0</v>
      </c>
      <c r="L23" s="17" t="s">
        <v>76</v>
      </c>
      <c r="M23" s="18" t="s">
        <v>2</v>
      </c>
      <c r="N23" s="68">
        <f t="shared" si="3"/>
        <v>0</v>
      </c>
      <c r="O23" s="17" t="s">
        <v>76</v>
      </c>
      <c r="P23" s="18" t="s">
        <v>76</v>
      </c>
      <c r="Q23" s="19">
        <f t="shared" si="4"/>
        <v>0</v>
      </c>
      <c r="R23" s="17" t="s">
        <v>76</v>
      </c>
      <c r="S23" s="18" t="s">
        <v>19</v>
      </c>
      <c r="T23" s="19" t="str">
        <f t="shared" si="5"/>
        <v>3</v>
      </c>
      <c r="U23" s="17" t="s">
        <v>79</v>
      </c>
      <c r="V23" s="18" t="s">
        <v>76</v>
      </c>
      <c r="W23" s="19" t="str">
        <f t="shared" si="6"/>
        <v>2</v>
      </c>
      <c r="X23" s="17" t="s">
        <v>77</v>
      </c>
      <c r="Y23" s="18" t="s">
        <v>76</v>
      </c>
      <c r="Z23" s="19" t="str">
        <f t="shared" si="7"/>
        <v>2</v>
      </c>
      <c r="AA23" s="17" t="s">
        <v>77</v>
      </c>
      <c r="AB23" s="18" t="s">
        <v>76</v>
      </c>
      <c r="AC23" s="19" t="str">
        <f t="shared" si="8"/>
        <v>2</v>
      </c>
      <c r="AD23" s="20"/>
      <c r="AE23" s="18"/>
      <c r="AF23" s="19"/>
      <c r="AG23" s="21">
        <f t="shared" si="13"/>
        <v>20</v>
      </c>
      <c r="AH23" s="22">
        <f>'17.Spieltag'!AJ23</f>
        <v>271</v>
      </c>
      <c r="AI23" s="29">
        <f>'17.Spieltag'!AK23</f>
        <v>9</v>
      </c>
      <c r="AJ23" s="24">
        <f t="shared" si="14"/>
        <v>291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20</v>
      </c>
      <c r="B24" s="21" t="str">
        <f>'17.Spieltag'!B24</f>
        <v>shiny</v>
      </c>
      <c r="C24" s="17" t="s">
        <v>76</v>
      </c>
      <c r="D24" s="18" t="s">
        <v>77</v>
      </c>
      <c r="E24" s="88">
        <f t="shared" si="12"/>
        <v>8</v>
      </c>
      <c r="F24" s="17" t="s">
        <v>77</v>
      </c>
      <c r="G24" s="18" t="s">
        <v>19</v>
      </c>
      <c r="H24" s="19" t="str">
        <f t="shared" si="1"/>
        <v>3</v>
      </c>
      <c r="I24" s="17" t="s">
        <v>19</v>
      </c>
      <c r="J24" s="18" t="s">
        <v>19</v>
      </c>
      <c r="K24" s="19">
        <f t="shared" si="2"/>
        <v>0</v>
      </c>
      <c r="L24" s="17" t="s">
        <v>76</v>
      </c>
      <c r="M24" s="18" t="s">
        <v>77</v>
      </c>
      <c r="N24" s="68" t="str">
        <f t="shared" si="3"/>
        <v>2</v>
      </c>
      <c r="O24" s="17" t="s">
        <v>76</v>
      </c>
      <c r="P24" s="18" t="s">
        <v>76</v>
      </c>
      <c r="Q24" s="19">
        <f t="shared" si="4"/>
        <v>0</v>
      </c>
      <c r="R24" s="17" t="s">
        <v>19</v>
      </c>
      <c r="S24" s="18" t="s">
        <v>76</v>
      </c>
      <c r="T24" s="19">
        <f t="shared" si="5"/>
        <v>0</v>
      </c>
      <c r="U24" s="17" t="s">
        <v>2</v>
      </c>
      <c r="V24" s="18" t="s">
        <v>77</v>
      </c>
      <c r="W24" s="19" t="str">
        <f t="shared" si="6"/>
        <v>2</v>
      </c>
      <c r="X24" s="17" t="s">
        <v>76</v>
      </c>
      <c r="Y24" s="18" t="s">
        <v>19</v>
      </c>
      <c r="Z24" s="19" t="str">
        <f t="shared" si="7"/>
        <v>2</v>
      </c>
      <c r="AA24" s="17" t="s">
        <v>76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17</v>
      </c>
      <c r="AH24" s="22">
        <f>'17.Spieltag'!AJ24</f>
        <v>245</v>
      </c>
      <c r="AI24" s="29">
        <f>'17.Spieltag'!AK24</f>
        <v>17</v>
      </c>
      <c r="AJ24" s="24">
        <f t="shared" si="14"/>
        <v>262</v>
      </c>
      <c r="AK24" s="25">
        <f t="shared" si="15"/>
        <v>20</v>
      </c>
      <c r="AL24" s="1"/>
    </row>
    <row r="25" spans="1:38" ht="24.9" customHeight="1" thickBot="1" x14ac:dyDescent="0.3">
      <c r="A25" s="29">
        <f t="shared" si="11"/>
        <v>12</v>
      </c>
      <c r="B25" s="21" t="str">
        <f>'17.Spieltag'!B25</f>
        <v>Silfa04</v>
      </c>
      <c r="C25" s="17" t="s">
        <v>2</v>
      </c>
      <c r="D25" s="18" t="s">
        <v>76</v>
      </c>
      <c r="E25" s="88">
        <f t="shared" si="12"/>
        <v>12</v>
      </c>
      <c r="F25" s="17" t="s">
        <v>76</v>
      </c>
      <c r="G25" s="18" t="s">
        <v>2</v>
      </c>
      <c r="H25" s="19" t="str">
        <f t="shared" si="1"/>
        <v>3</v>
      </c>
      <c r="I25" s="17" t="s">
        <v>76</v>
      </c>
      <c r="J25" s="18" t="s">
        <v>77</v>
      </c>
      <c r="K25" s="19">
        <f t="shared" si="2"/>
        <v>0</v>
      </c>
      <c r="L25" s="17" t="s">
        <v>19</v>
      </c>
      <c r="M25" s="18" t="s">
        <v>76</v>
      </c>
      <c r="N25" s="68" t="str">
        <f t="shared" si="3"/>
        <v>2</v>
      </c>
      <c r="O25" s="17" t="s">
        <v>77</v>
      </c>
      <c r="P25" s="18" t="s">
        <v>19</v>
      </c>
      <c r="Q25" s="19" t="str">
        <f t="shared" si="4"/>
        <v>2</v>
      </c>
      <c r="R25" s="17" t="s">
        <v>77</v>
      </c>
      <c r="S25" s="18" t="s">
        <v>77</v>
      </c>
      <c r="T25" s="19">
        <f t="shared" si="5"/>
        <v>0</v>
      </c>
      <c r="U25" s="17" t="s">
        <v>79</v>
      </c>
      <c r="V25" s="18" t="s">
        <v>76</v>
      </c>
      <c r="W25" s="19" t="str">
        <f t="shared" si="6"/>
        <v>2</v>
      </c>
      <c r="X25" s="17" t="s">
        <v>77</v>
      </c>
      <c r="Y25" s="18" t="s">
        <v>79</v>
      </c>
      <c r="Z25" s="19" t="str">
        <f t="shared" si="7"/>
        <v>5</v>
      </c>
      <c r="AA25" s="17" t="s">
        <v>76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26</v>
      </c>
      <c r="AH25" s="22">
        <f>'17.Spieltag'!AJ25</f>
        <v>249</v>
      </c>
      <c r="AI25" s="29">
        <f>'17.Spieltag'!AK25</f>
        <v>14</v>
      </c>
      <c r="AJ25" s="24">
        <f t="shared" si="14"/>
        <v>275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14</v>
      </c>
      <c r="B26" s="21" t="str">
        <f>'17.Spieltag'!B26</f>
        <v>Silja04</v>
      </c>
      <c r="C26" s="17" t="s">
        <v>19</v>
      </c>
      <c r="D26" s="18" t="s">
        <v>76</v>
      </c>
      <c r="E26" s="88">
        <f t="shared" si="12"/>
        <v>8</v>
      </c>
      <c r="F26" s="17" t="s">
        <v>77</v>
      </c>
      <c r="G26" s="18" t="s">
        <v>2</v>
      </c>
      <c r="H26" s="19" t="str">
        <f t="shared" si="1"/>
        <v>2</v>
      </c>
      <c r="I26" s="17" t="s">
        <v>76</v>
      </c>
      <c r="J26" s="18" t="s">
        <v>2</v>
      </c>
      <c r="K26" s="19" t="str">
        <f t="shared" si="2"/>
        <v>2</v>
      </c>
      <c r="L26" s="17" t="s">
        <v>19</v>
      </c>
      <c r="M26" s="18" t="s">
        <v>76</v>
      </c>
      <c r="N26" s="68" t="str">
        <f t="shared" si="3"/>
        <v>2</v>
      </c>
      <c r="O26" s="17" t="s">
        <v>77</v>
      </c>
      <c r="P26" s="18" t="s">
        <v>19</v>
      </c>
      <c r="Q26" s="19" t="str">
        <f t="shared" si="4"/>
        <v>2</v>
      </c>
      <c r="R26" s="17" t="s">
        <v>77</v>
      </c>
      <c r="S26" s="18" t="s">
        <v>76</v>
      </c>
      <c r="T26" s="19" t="str">
        <f t="shared" si="5"/>
        <v>5</v>
      </c>
      <c r="U26" s="17" t="s">
        <v>2</v>
      </c>
      <c r="V26" s="18" t="s">
        <v>77</v>
      </c>
      <c r="W26" s="19" t="str">
        <f t="shared" si="6"/>
        <v>2</v>
      </c>
      <c r="X26" s="17" t="s">
        <v>76</v>
      </c>
      <c r="Y26" s="18" t="s">
        <v>79</v>
      </c>
      <c r="Z26" s="19" t="str">
        <f t="shared" si="7"/>
        <v>2</v>
      </c>
      <c r="AA26" s="17" t="s">
        <v>77</v>
      </c>
      <c r="AB26" s="18" t="s">
        <v>2</v>
      </c>
      <c r="AC26" s="19" t="str">
        <f t="shared" si="8"/>
        <v>3</v>
      </c>
      <c r="AD26" s="20"/>
      <c r="AE26" s="18"/>
      <c r="AF26" s="19"/>
      <c r="AG26" s="21">
        <f t="shared" si="13"/>
        <v>28</v>
      </c>
      <c r="AH26" s="22">
        <f>'17.Spieltag'!AJ26</f>
        <v>244</v>
      </c>
      <c r="AI26" s="29">
        <f>'17.Spieltag'!AK26</f>
        <v>19</v>
      </c>
      <c r="AJ26" s="24">
        <f t="shared" si="14"/>
        <v>272</v>
      </c>
      <c r="AK26" s="25">
        <f t="shared" si="15"/>
        <v>14</v>
      </c>
      <c r="AL26" s="1"/>
    </row>
    <row r="27" spans="1:38" ht="28.2" customHeight="1" thickBot="1" x14ac:dyDescent="0.3">
      <c r="A27" s="29">
        <f t="shared" si="11"/>
        <v>6</v>
      </c>
      <c r="B27" s="21" t="str">
        <f>'17.Spieltag'!B27</f>
        <v>SkillFailer</v>
      </c>
      <c r="C27" s="17" t="s">
        <v>2</v>
      </c>
      <c r="D27" s="18" t="s">
        <v>76</v>
      </c>
      <c r="E27" s="88">
        <f t="shared" si="12"/>
        <v>12</v>
      </c>
      <c r="F27" s="17" t="s">
        <v>76</v>
      </c>
      <c r="G27" s="18" t="s">
        <v>19</v>
      </c>
      <c r="H27" s="19" t="str">
        <f t="shared" si="1"/>
        <v>2</v>
      </c>
      <c r="I27" s="17" t="s">
        <v>76</v>
      </c>
      <c r="J27" s="18" t="s">
        <v>19</v>
      </c>
      <c r="K27" s="19" t="str">
        <f t="shared" si="2"/>
        <v>5</v>
      </c>
      <c r="L27" s="17" t="s">
        <v>19</v>
      </c>
      <c r="M27" s="18" t="s">
        <v>76</v>
      </c>
      <c r="N27" s="68" t="str">
        <f t="shared" si="3"/>
        <v>2</v>
      </c>
      <c r="O27" s="17" t="s">
        <v>19</v>
      </c>
      <c r="P27" s="18" t="s">
        <v>76</v>
      </c>
      <c r="Q27" s="19">
        <f t="shared" si="4"/>
        <v>0</v>
      </c>
      <c r="R27" s="17" t="s">
        <v>76</v>
      </c>
      <c r="S27" s="18" t="s">
        <v>19</v>
      </c>
      <c r="T27" s="19" t="str">
        <f t="shared" si="5"/>
        <v>3</v>
      </c>
      <c r="U27" s="17" t="s">
        <v>79</v>
      </c>
      <c r="V27" s="18" t="s">
        <v>76</v>
      </c>
      <c r="W27" s="19" t="str">
        <f t="shared" si="6"/>
        <v>2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28</v>
      </c>
      <c r="AH27" s="22">
        <f>'17.Spieltag'!AJ27</f>
        <v>275</v>
      </c>
      <c r="AI27" s="29">
        <f>'17.Spieltag'!AK27</f>
        <v>7</v>
      </c>
      <c r="AJ27" s="24">
        <f t="shared" si="14"/>
        <v>303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14</v>
      </c>
      <c r="B28" s="21" t="str">
        <f>'17.Spieltag'!B28</f>
        <v>Skopp04</v>
      </c>
      <c r="C28" s="17" t="s">
        <v>19</v>
      </c>
      <c r="D28" s="18" t="s">
        <v>76</v>
      </c>
      <c r="E28" s="88">
        <f t="shared" si="12"/>
        <v>8</v>
      </c>
      <c r="F28" s="17" t="s">
        <v>77</v>
      </c>
      <c r="G28" s="18" t="s">
        <v>2</v>
      </c>
      <c r="H28" s="19" t="str">
        <f t="shared" si="1"/>
        <v>2</v>
      </c>
      <c r="I28" s="17" t="s">
        <v>76</v>
      </c>
      <c r="J28" s="18" t="s">
        <v>77</v>
      </c>
      <c r="K28" s="19">
        <f t="shared" si="2"/>
        <v>0</v>
      </c>
      <c r="L28" s="17" t="s">
        <v>77</v>
      </c>
      <c r="M28" s="18" t="s">
        <v>76</v>
      </c>
      <c r="N28" s="68">
        <f t="shared" si="3"/>
        <v>0</v>
      </c>
      <c r="O28" s="17" t="s">
        <v>19</v>
      </c>
      <c r="P28" s="18" t="s">
        <v>19</v>
      </c>
      <c r="Q28" s="19">
        <f t="shared" si="4"/>
        <v>0</v>
      </c>
      <c r="R28" s="17" t="s">
        <v>76</v>
      </c>
      <c r="S28" s="18" t="s">
        <v>77</v>
      </c>
      <c r="T28" s="19">
        <f t="shared" si="5"/>
        <v>0</v>
      </c>
      <c r="U28" s="17" t="s">
        <v>2</v>
      </c>
      <c r="V28" s="18" t="s">
        <v>76</v>
      </c>
      <c r="W28" s="19" t="str">
        <f t="shared" si="6"/>
        <v>5</v>
      </c>
      <c r="X28" s="17" t="s">
        <v>76</v>
      </c>
      <c r="Y28" s="18" t="s">
        <v>2</v>
      </c>
      <c r="Z28" s="19" t="str">
        <f t="shared" si="7"/>
        <v>2</v>
      </c>
      <c r="AA28" s="17" t="s">
        <v>77</v>
      </c>
      <c r="AB28" s="18" t="s">
        <v>19</v>
      </c>
      <c r="AC28" s="19" t="str">
        <f t="shared" si="8"/>
        <v>2</v>
      </c>
      <c r="AD28" s="20"/>
      <c r="AE28" s="18"/>
      <c r="AF28" s="19"/>
      <c r="AG28" s="21">
        <f t="shared" si="13"/>
        <v>19</v>
      </c>
      <c r="AH28" s="22">
        <f>'17.Spieltag'!AJ28</f>
        <v>253</v>
      </c>
      <c r="AI28" s="29">
        <f>'17.Spieltag'!AK28</f>
        <v>11</v>
      </c>
      <c r="AJ28" s="24">
        <f t="shared" si="14"/>
        <v>272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10</v>
      </c>
      <c r="B29" s="21" t="str">
        <f>'17.Spieltag'!B29</f>
        <v>Tanja 04</v>
      </c>
      <c r="C29" s="17" t="s">
        <v>19</v>
      </c>
      <c r="D29" s="18" t="s">
        <v>77</v>
      </c>
      <c r="E29" s="88">
        <f t="shared" si="12"/>
        <v>20</v>
      </c>
      <c r="F29" s="17" t="s">
        <v>76</v>
      </c>
      <c r="G29" s="18" t="s">
        <v>76</v>
      </c>
      <c r="H29" s="19">
        <f t="shared" si="1"/>
        <v>0</v>
      </c>
      <c r="I29" s="17" t="s">
        <v>76</v>
      </c>
      <c r="J29" s="18" t="s">
        <v>19</v>
      </c>
      <c r="K29" s="19" t="str">
        <f t="shared" si="2"/>
        <v>5</v>
      </c>
      <c r="L29" s="17" t="s">
        <v>76</v>
      </c>
      <c r="M29" s="18" t="s">
        <v>19</v>
      </c>
      <c r="N29" s="68">
        <f t="shared" si="3"/>
        <v>0</v>
      </c>
      <c r="O29" s="17" t="s">
        <v>19</v>
      </c>
      <c r="P29" s="18" t="s">
        <v>77</v>
      </c>
      <c r="Q29" s="19">
        <f t="shared" si="4"/>
        <v>0</v>
      </c>
      <c r="R29" s="17" t="s">
        <v>76</v>
      </c>
      <c r="S29" s="18" t="s">
        <v>19</v>
      </c>
      <c r="T29" s="19" t="str">
        <f t="shared" si="5"/>
        <v>3</v>
      </c>
      <c r="U29" s="17" t="s">
        <v>2</v>
      </c>
      <c r="V29" s="18" t="s">
        <v>77</v>
      </c>
      <c r="W29" s="19" t="str">
        <f t="shared" si="6"/>
        <v>2</v>
      </c>
      <c r="X29" s="17" t="s">
        <v>77</v>
      </c>
      <c r="Y29" s="18" t="s">
        <v>19</v>
      </c>
      <c r="Z29" s="19" t="str">
        <f t="shared" si="7"/>
        <v>2</v>
      </c>
      <c r="AA29" s="17" t="s">
        <v>77</v>
      </c>
      <c r="AB29" s="18" t="s">
        <v>19</v>
      </c>
      <c r="AC29" s="19" t="str">
        <f t="shared" si="8"/>
        <v>2</v>
      </c>
      <c r="AD29" s="20"/>
      <c r="AE29" s="18"/>
      <c r="AF29" s="19"/>
      <c r="AG29" s="21">
        <f t="shared" si="13"/>
        <v>34</v>
      </c>
      <c r="AH29" s="22">
        <f>'17.Spieltag'!AJ29</f>
        <v>253</v>
      </c>
      <c r="AI29" s="29">
        <f>'17.Spieltag'!AK29</f>
        <v>11</v>
      </c>
      <c r="AJ29" s="24">
        <f t="shared" si="14"/>
        <v>287</v>
      </c>
      <c r="AK29" s="25">
        <f t="shared" si="15"/>
        <v>10</v>
      </c>
      <c r="AL29" s="1"/>
    </row>
    <row r="30" spans="1:38" ht="28.2" customHeight="1" thickBot="1" x14ac:dyDescent="0.3">
      <c r="A30" s="29">
        <f t="shared" si="11"/>
        <v>3</v>
      </c>
      <c r="B30" s="21" t="str">
        <f>'17.Spieltag'!B30</f>
        <v>UltraGE</v>
      </c>
      <c r="C30" s="17" t="s">
        <v>19</v>
      </c>
      <c r="D30" s="18" t="s">
        <v>76</v>
      </c>
      <c r="E30" s="88">
        <f t="shared" si="12"/>
        <v>8</v>
      </c>
      <c r="F30" s="17" t="s">
        <v>76</v>
      </c>
      <c r="G30" s="18" t="s">
        <v>2</v>
      </c>
      <c r="H30" s="19" t="str">
        <f t="shared" si="1"/>
        <v>3</v>
      </c>
      <c r="I30" s="17" t="s">
        <v>19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 t="str">
        <f t="shared" si="3"/>
        <v>2</v>
      </c>
      <c r="O30" s="17" t="s">
        <v>76</v>
      </c>
      <c r="P30" s="18" t="s">
        <v>19</v>
      </c>
      <c r="Q30" s="19" t="str">
        <f t="shared" si="4"/>
        <v>5</v>
      </c>
      <c r="R30" s="17" t="s">
        <v>76</v>
      </c>
      <c r="S30" s="18" t="s">
        <v>76</v>
      </c>
      <c r="T30" s="19">
        <f t="shared" si="5"/>
        <v>0</v>
      </c>
      <c r="U30" s="17" t="s">
        <v>2</v>
      </c>
      <c r="V30" s="18" t="s">
        <v>76</v>
      </c>
      <c r="W30" s="19" t="str">
        <f t="shared" si="6"/>
        <v>5</v>
      </c>
      <c r="X30" s="17" t="s">
        <v>76</v>
      </c>
      <c r="Y30" s="18" t="s">
        <v>2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25</v>
      </c>
      <c r="AH30" s="22">
        <f>'17.Spieltag'!AJ30</f>
        <v>297</v>
      </c>
      <c r="AI30" s="29">
        <f>'17.Spieltag'!AK30</f>
        <v>3</v>
      </c>
      <c r="AJ30" s="24">
        <f t="shared" ref="AJ30" si="17">AG30+AH30</f>
        <v>322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'17.Spieltag'!B31</f>
        <v>Jens-2711</v>
      </c>
      <c r="C31" s="17" t="s">
        <v>19</v>
      </c>
      <c r="D31" s="18" t="s">
        <v>76</v>
      </c>
      <c r="E31" s="88">
        <f t="shared" si="12"/>
        <v>8</v>
      </c>
      <c r="F31" s="17" t="s">
        <v>77</v>
      </c>
      <c r="G31" s="18" t="s">
        <v>19</v>
      </c>
      <c r="H31" s="19" t="str">
        <f t="shared" si="1"/>
        <v>3</v>
      </c>
      <c r="I31" s="17" t="s">
        <v>19</v>
      </c>
      <c r="J31" s="18" t="s">
        <v>19</v>
      </c>
      <c r="K31" s="19">
        <f t="shared" si="2"/>
        <v>0</v>
      </c>
      <c r="L31" s="17" t="s">
        <v>76</v>
      </c>
      <c r="M31" s="18" t="s">
        <v>77</v>
      </c>
      <c r="N31" s="68" t="str">
        <f t="shared" si="3"/>
        <v>2</v>
      </c>
      <c r="O31" s="17" t="s">
        <v>19</v>
      </c>
      <c r="P31" s="18" t="s">
        <v>76</v>
      </c>
      <c r="Q31" s="19">
        <f t="shared" si="4"/>
        <v>0</v>
      </c>
      <c r="R31" s="17" t="s">
        <v>77</v>
      </c>
      <c r="S31" s="18" t="s">
        <v>19</v>
      </c>
      <c r="T31" s="19" t="str">
        <f t="shared" si="5"/>
        <v>2</v>
      </c>
      <c r="U31" s="17" t="s">
        <v>2</v>
      </c>
      <c r="V31" s="18" t="s">
        <v>77</v>
      </c>
      <c r="W31" s="19" t="str">
        <f t="shared" si="6"/>
        <v>2</v>
      </c>
      <c r="X31" s="17" t="s">
        <v>76</v>
      </c>
      <c r="Y31" s="18" t="s">
        <v>76</v>
      </c>
      <c r="Z31" s="19">
        <f t="shared" si="7"/>
        <v>0</v>
      </c>
      <c r="AA31" s="17" t="s">
        <v>76</v>
      </c>
      <c r="AB31" s="18" t="s">
        <v>2</v>
      </c>
      <c r="AC31" s="19" t="str">
        <f t="shared" si="8"/>
        <v>2</v>
      </c>
      <c r="AD31" s="20"/>
      <c r="AE31" s="18"/>
      <c r="AF31" s="19"/>
      <c r="AG31" s="21">
        <f t="shared" ref="AG31" si="19">E31+H31+K31+N31+Q31+T31+W31+Z31+AC31+AF31</f>
        <v>19</v>
      </c>
      <c r="AH31" s="22">
        <f>'17.Spieltag'!AJ31</f>
        <v>89</v>
      </c>
      <c r="AI31" s="29">
        <f>'17.Spieltag'!AK31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1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0" priority="111" rank="3"/>
  </conditionalFormatting>
  <conditionalFormatting sqref="AC1:AC2 C6:AB6 I4 C5:C6 P2:Q3 S2:T3 V2:W3 L5:L6 O5:O6 G2:H3 F4:F6 R5:R6 Y2:Z3 AB2:AB3 U5:U6 D2:E3 X5:X6 J2:K3 M2:N3 AA5:AA6">
    <cfRule type="cellIs" dxfId="69" priority="2" operator="equal">
      <formula>"Schalke 04"</formula>
    </cfRule>
  </conditionalFormatting>
  <conditionalFormatting sqref="O4 AA4 C4 L4 I6 U4 X4 R4">
    <cfRule type="cellIs" dxfId="68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P39"/>
  <sheetViews>
    <sheetView topLeftCell="A3" workbookViewId="0">
      <selection activeCell="P16" sqref="P1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40</v>
      </c>
      <c r="B4" s="16"/>
      <c r="C4" s="70" t="s">
        <v>15</v>
      </c>
      <c r="F4" s="70" t="s">
        <v>72</v>
      </c>
      <c r="I4" s="70" t="s">
        <v>17</v>
      </c>
      <c r="L4" s="70" t="s">
        <v>16</v>
      </c>
      <c r="O4" s="70" t="s">
        <v>57</v>
      </c>
      <c r="R4" s="70" t="s">
        <v>58</v>
      </c>
      <c r="U4" s="70" t="s">
        <v>12</v>
      </c>
      <c r="X4" s="70" t="s">
        <v>14</v>
      </c>
      <c r="AA4" s="70" t="s">
        <v>13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56</v>
      </c>
      <c r="G6" s="69"/>
      <c r="H6" s="76"/>
      <c r="I6" s="70" t="s">
        <v>21</v>
      </c>
      <c r="J6" s="69"/>
      <c r="K6" s="76"/>
      <c r="L6" s="70" t="s">
        <v>71</v>
      </c>
      <c r="M6" s="69"/>
      <c r="N6" s="76"/>
      <c r="O6" s="70" t="s">
        <v>59</v>
      </c>
      <c r="P6" s="69"/>
      <c r="Q6" s="76"/>
      <c r="R6" s="70" t="s">
        <v>74</v>
      </c>
      <c r="S6" s="69"/>
      <c r="T6" s="76"/>
      <c r="U6" s="70" t="s">
        <v>11</v>
      </c>
      <c r="V6" s="69"/>
      <c r="W6" s="76"/>
      <c r="X6" s="70" t="s">
        <v>18</v>
      </c>
      <c r="Y6" s="69"/>
      <c r="Z6" s="76"/>
      <c r="AA6" s="70" t="s">
        <v>68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20</v>
      </c>
      <c r="D7" s="79" t="s">
        <v>76</v>
      </c>
      <c r="E7" s="80" t="s">
        <v>1</v>
      </c>
      <c r="F7" s="79" t="s">
        <v>19</v>
      </c>
      <c r="G7" s="79" t="s">
        <v>77</v>
      </c>
      <c r="H7" s="80" t="s">
        <v>1</v>
      </c>
      <c r="I7" s="79" t="s">
        <v>2</v>
      </c>
      <c r="J7" s="79" t="s">
        <v>76</v>
      </c>
      <c r="K7" s="80" t="s">
        <v>1</v>
      </c>
      <c r="L7" s="79" t="s">
        <v>76</v>
      </c>
      <c r="M7" s="79" t="s">
        <v>19</v>
      </c>
      <c r="N7" s="80" t="s">
        <v>1</v>
      </c>
      <c r="O7" s="79" t="s">
        <v>19</v>
      </c>
      <c r="P7" s="79" t="s">
        <v>77</v>
      </c>
      <c r="Q7" s="80" t="s">
        <v>1</v>
      </c>
      <c r="R7" s="79" t="s">
        <v>77</v>
      </c>
      <c r="S7" s="79" t="s">
        <v>19</v>
      </c>
      <c r="T7" s="80" t="s">
        <v>1</v>
      </c>
      <c r="U7" s="79" t="s">
        <v>20</v>
      </c>
      <c r="V7" s="79" t="s">
        <v>77</v>
      </c>
      <c r="W7" s="80" t="s">
        <v>1</v>
      </c>
      <c r="X7" s="79" t="s">
        <v>77</v>
      </c>
      <c r="Y7" s="79" t="s">
        <v>2</v>
      </c>
      <c r="Z7" s="80" t="s">
        <v>1</v>
      </c>
      <c r="AA7" s="79" t="s">
        <v>2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'18.Spieltag'!B8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>
        <f t="shared" ref="T8:T30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8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76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79</v>
      </c>
      <c r="AB8" s="18" t="s">
        <v>76</v>
      </c>
      <c r="AC8" s="19" t="str">
        <f t="shared" ref="AC8:AC30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7</v>
      </c>
      <c r="AH8" s="22">
        <f>'18.Spieltag'!AJ8</f>
        <v>260</v>
      </c>
      <c r="AI8" s="29">
        <f>'18.Spieltag'!AK8</f>
        <v>21</v>
      </c>
      <c r="AJ8" s="24">
        <f t="shared" ref="AJ8" si="10">AG8+AH8</f>
        <v>267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'18.Spieltag'!B9</f>
        <v>cilli37</v>
      </c>
      <c r="C9" s="17" t="s">
        <v>2</v>
      </c>
      <c r="D9" s="18" t="s">
        <v>76</v>
      </c>
      <c r="E9" s="19" t="str">
        <f t="shared" si="1"/>
        <v>2</v>
      </c>
      <c r="F9" s="17" t="s">
        <v>19</v>
      </c>
      <c r="G9" s="18" t="s">
        <v>19</v>
      </c>
      <c r="H9" s="19">
        <f t="shared" si="2"/>
        <v>0</v>
      </c>
      <c r="I9" s="17" t="s">
        <v>19</v>
      </c>
      <c r="J9" s="18" t="s">
        <v>76</v>
      </c>
      <c r="K9" s="19" t="str">
        <f t="shared" si="3"/>
        <v>2</v>
      </c>
      <c r="L9" s="17" t="s">
        <v>76</v>
      </c>
      <c r="M9" s="18" t="s">
        <v>19</v>
      </c>
      <c r="N9" s="68" t="str">
        <f t="shared" si="4"/>
        <v>5</v>
      </c>
      <c r="O9" s="17" t="s">
        <v>19</v>
      </c>
      <c r="P9" s="18" t="s">
        <v>2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19</v>
      </c>
      <c r="V9" s="18" t="s">
        <v>2</v>
      </c>
      <c r="W9" s="88">
        <f t="shared" ref="W9:W30" si="12">IF(OR(EXACT($U$7,U9)*(EXACT($V$7,V9)))=TRUE,$AO$9,IF(($V$7-$U$7=V9-U9),$AO$8,IF(OR(EXACT($U$7&gt;$V$7,U9&gt;V9)*EXACT($U$7=$V$7,U9=V9)*EXACT($U$7&lt;$V$7,U9&lt;V9)),$AO$7,0)))*2*2</f>
        <v>0</v>
      </c>
      <c r="X9" s="17" t="s">
        <v>76</v>
      </c>
      <c r="Y9" s="18" t="s">
        <v>19</v>
      </c>
      <c r="Z9" s="19" t="str">
        <f t="shared" si="7"/>
        <v>2</v>
      </c>
      <c r="AA9" s="17" t="s">
        <v>19</v>
      </c>
      <c r="AB9" s="18" t="s">
        <v>77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13</v>
      </c>
      <c r="AH9" s="22">
        <f>'18.Spieltag'!AJ9</f>
        <v>304</v>
      </c>
      <c r="AI9" s="29">
        <f>'18.Spieltag'!AK9</f>
        <v>5</v>
      </c>
      <c r="AJ9" s="24">
        <f t="shared" ref="AJ9:AJ29" si="14">AG9+AH9</f>
        <v>317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18</v>
      </c>
      <c r="B10" s="21" t="str">
        <f>'18.Spieltag'!B10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76</v>
      </c>
      <c r="G10" s="18" t="s">
        <v>19</v>
      </c>
      <c r="H10" s="19">
        <f t="shared" si="2"/>
        <v>0</v>
      </c>
      <c r="I10" s="17" t="s">
        <v>76</v>
      </c>
      <c r="J10" s="18" t="s">
        <v>19</v>
      </c>
      <c r="K10" s="19">
        <f t="shared" si="3"/>
        <v>0</v>
      </c>
      <c r="L10" s="17" t="s">
        <v>76</v>
      </c>
      <c r="M10" s="18" t="s">
        <v>76</v>
      </c>
      <c r="N10" s="68">
        <f t="shared" si="4"/>
        <v>0</v>
      </c>
      <c r="O10" s="17" t="s">
        <v>77</v>
      </c>
      <c r="P10" s="18" t="s">
        <v>2</v>
      </c>
      <c r="Q10" s="19">
        <f t="shared" si="5"/>
        <v>0</v>
      </c>
      <c r="R10" s="17" t="s">
        <v>2</v>
      </c>
      <c r="S10" s="18" t="s">
        <v>19</v>
      </c>
      <c r="T10" s="19">
        <f t="shared" si="6"/>
        <v>0</v>
      </c>
      <c r="U10" s="17" t="s">
        <v>76</v>
      </c>
      <c r="V10" s="18" t="s">
        <v>19</v>
      </c>
      <c r="W10" s="88">
        <f t="shared" si="12"/>
        <v>0</v>
      </c>
      <c r="X10" s="17" t="s">
        <v>19</v>
      </c>
      <c r="Y10" s="18" t="s">
        <v>19</v>
      </c>
      <c r="Z10" s="19">
        <f t="shared" si="7"/>
        <v>0</v>
      </c>
      <c r="AA10" s="17" t="s">
        <v>2</v>
      </c>
      <c r="AB10" s="18" t="s">
        <v>76</v>
      </c>
      <c r="AC10" s="19" t="str">
        <f t="shared" si="8"/>
        <v>2</v>
      </c>
      <c r="AD10" s="20"/>
      <c r="AE10" s="18"/>
      <c r="AF10" s="19"/>
      <c r="AG10" s="21">
        <f t="shared" si="13"/>
        <v>4</v>
      </c>
      <c r="AH10" s="22">
        <f>'18.Spieltag'!AJ10</f>
        <v>268</v>
      </c>
      <c r="AI10" s="29">
        <f>'18.Spieltag'!AK10</f>
        <v>16</v>
      </c>
      <c r="AJ10" s="24">
        <f t="shared" si="14"/>
        <v>272</v>
      </c>
      <c r="AK10" s="25">
        <f t="shared" si="15"/>
        <v>18</v>
      </c>
      <c r="AL10" s="1"/>
    </row>
    <row r="11" spans="1:42" ht="24.9" customHeight="1" thickBot="1" x14ac:dyDescent="0.3">
      <c r="A11" s="29">
        <f t="shared" si="11"/>
        <v>13</v>
      </c>
      <c r="B11" s="21" t="str">
        <f>'18.Spieltag'!B11</f>
        <v>FlorianS04</v>
      </c>
      <c r="C11" s="17" t="s">
        <v>2</v>
      </c>
      <c r="D11" s="18" t="s">
        <v>76</v>
      </c>
      <c r="E11" s="19" t="str">
        <f t="shared" si="1"/>
        <v>2</v>
      </c>
      <c r="F11" s="17" t="s">
        <v>19</v>
      </c>
      <c r="G11" s="18" t="s">
        <v>19</v>
      </c>
      <c r="H11" s="19">
        <f t="shared" si="2"/>
        <v>0</v>
      </c>
      <c r="I11" s="17" t="s">
        <v>2</v>
      </c>
      <c r="J11" s="18" t="s">
        <v>76</v>
      </c>
      <c r="K11" s="19" t="str">
        <f t="shared" si="3"/>
        <v>5</v>
      </c>
      <c r="L11" s="17" t="s">
        <v>19</v>
      </c>
      <c r="M11" s="18" t="s">
        <v>76</v>
      </c>
      <c r="N11" s="68">
        <f t="shared" si="4"/>
        <v>0</v>
      </c>
      <c r="O11" s="17" t="s">
        <v>76</v>
      </c>
      <c r="P11" s="18" t="s">
        <v>2</v>
      </c>
      <c r="Q11" s="19">
        <f t="shared" si="5"/>
        <v>0</v>
      </c>
      <c r="R11" s="17" t="s">
        <v>2</v>
      </c>
      <c r="S11" s="18" t="s">
        <v>19</v>
      </c>
      <c r="T11" s="19">
        <f t="shared" si="6"/>
        <v>0</v>
      </c>
      <c r="U11" s="17" t="s">
        <v>76</v>
      </c>
      <c r="V11" s="18" t="s">
        <v>19</v>
      </c>
      <c r="W11" s="88">
        <f t="shared" si="12"/>
        <v>0</v>
      </c>
      <c r="X11" s="17" t="s">
        <v>76</v>
      </c>
      <c r="Y11" s="18" t="s">
        <v>76</v>
      </c>
      <c r="Z11" s="19">
        <f t="shared" si="7"/>
        <v>0</v>
      </c>
      <c r="AA11" s="17" t="s">
        <v>2</v>
      </c>
      <c r="AB11" s="18" t="s">
        <v>76</v>
      </c>
      <c r="AC11" s="19" t="str">
        <f t="shared" si="8"/>
        <v>2</v>
      </c>
      <c r="AD11" s="20"/>
      <c r="AE11" s="18"/>
      <c r="AF11" s="19"/>
      <c r="AG11" s="21">
        <f t="shared" si="13"/>
        <v>9</v>
      </c>
      <c r="AH11" s="22">
        <f>'18.Spieltag'!AJ11</f>
        <v>274</v>
      </c>
      <c r="AI11" s="29">
        <f>'18.Spieltag'!AK11</f>
        <v>13</v>
      </c>
      <c r="AJ11" s="24">
        <f t="shared" si="14"/>
        <v>283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'18.Spieltag'!B12</f>
        <v>Franzi04</v>
      </c>
      <c r="C12" s="17" t="s">
        <v>2</v>
      </c>
      <c r="D12" s="18" t="s">
        <v>76</v>
      </c>
      <c r="E12" s="19" t="str">
        <f t="shared" si="1"/>
        <v>2</v>
      </c>
      <c r="F12" s="17" t="s">
        <v>19</v>
      </c>
      <c r="G12" s="18" t="s">
        <v>76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>
        <f t="shared" si="4"/>
        <v>0</v>
      </c>
      <c r="O12" s="17" t="s">
        <v>76</v>
      </c>
      <c r="P12" s="18" t="s">
        <v>2</v>
      </c>
      <c r="Q12" s="19">
        <f t="shared" si="5"/>
        <v>0</v>
      </c>
      <c r="R12" s="17" t="s">
        <v>19</v>
      </c>
      <c r="S12" s="18" t="s">
        <v>77</v>
      </c>
      <c r="T12" s="19">
        <f t="shared" si="6"/>
        <v>0</v>
      </c>
      <c r="U12" s="17" t="s">
        <v>76</v>
      </c>
      <c r="V12" s="18" t="s">
        <v>19</v>
      </c>
      <c r="W12" s="88">
        <f t="shared" si="12"/>
        <v>0</v>
      </c>
      <c r="X12" s="17" t="s">
        <v>76</v>
      </c>
      <c r="Y12" s="18" t="s">
        <v>19</v>
      </c>
      <c r="Z12" s="19" t="str">
        <f t="shared" si="7"/>
        <v>2</v>
      </c>
      <c r="AA12" s="17" t="s">
        <v>19</v>
      </c>
      <c r="AB12" s="18" t="s">
        <v>77</v>
      </c>
      <c r="AC12" s="19" t="str">
        <f t="shared" si="8"/>
        <v>2</v>
      </c>
      <c r="AD12" s="20"/>
      <c r="AE12" s="18"/>
      <c r="AF12" s="19"/>
      <c r="AG12" s="21">
        <f t="shared" si="13"/>
        <v>10</v>
      </c>
      <c r="AH12" s="22">
        <f>'18.Spieltag'!AJ12</f>
        <v>302</v>
      </c>
      <c r="AI12" s="29">
        <f>'18.Spieltag'!AK12</f>
        <v>7</v>
      </c>
      <c r="AJ12" s="24">
        <f t="shared" si="14"/>
        <v>312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'18.Spieltag'!B13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76</v>
      </c>
      <c r="G13" s="18" t="s">
        <v>76</v>
      </c>
      <c r="H13" s="19">
        <f t="shared" si="2"/>
        <v>0</v>
      </c>
      <c r="I13" s="17" t="s">
        <v>19</v>
      </c>
      <c r="J13" s="18" t="s">
        <v>77</v>
      </c>
      <c r="K13" s="19" t="str">
        <f t="shared" si="3"/>
        <v>3</v>
      </c>
      <c r="L13" s="17" t="s">
        <v>76</v>
      </c>
      <c r="M13" s="18" t="s">
        <v>19</v>
      </c>
      <c r="N13" s="68" t="str">
        <f t="shared" si="4"/>
        <v>5</v>
      </c>
      <c r="O13" s="17" t="s">
        <v>77</v>
      </c>
      <c r="P13" s="18" t="s">
        <v>19</v>
      </c>
      <c r="Q13" s="19">
        <f t="shared" si="5"/>
        <v>0</v>
      </c>
      <c r="R13" s="17" t="s">
        <v>19</v>
      </c>
      <c r="S13" s="18" t="s">
        <v>76</v>
      </c>
      <c r="T13" s="19">
        <f t="shared" si="6"/>
        <v>0</v>
      </c>
      <c r="U13" s="17" t="s">
        <v>76</v>
      </c>
      <c r="V13" s="18" t="s">
        <v>2</v>
      </c>
      <c r="W13" s="88">
        <f t="shared" si="12"/>
        <v>0</v>
      </c>
      <c r="X13" s="17" t="s">
        <v>76</v>
      </c>
      <c r="Y13" s="18" t="s">
        <v>76</v>
      </c>
      <c r="Z13" s="19">
        <f t="shared" si="7"/>
        <v>0</v>
      </c>
      <c r="AA13" s="17" t="s">
        <v>19</v>
      </c>
      <c r="AB13" s="18" t="s">
        <v>76</v>
      </c>
      <c r="AC13" s="19" t="str">
        <f t="shared" si="8"/>
        <v>2</v>
      </c>
      <c r="AD13" s="20"/>
      <c r="AE13" s="18"/>
      <c r="AF13" s="19"/>
      <c r="AG13" s="21">
        <f t="shared" si="13"/>
        <v>10</v>
      </c>
      <c r="AH13" s="22">
        <f>'18.Spieltag'!AJ13</f>
        <v>255</v>
      </c>
      <c r="AI13" s="29">
        <f>'18.Spieltag'!AK13</f>
        <v>22</v>
      </c>
      <c r="AJ13" s="24">
        <f t="shared" si="14"/>
        <v>265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11</v>
      </c>
      <c r="B14" s="21" t="str">
        <f>'18.Spieltag'!B14</f>
        <v>Hans 04</v>
      </c>
      <c r="C14" s="17" t="s">
        <v>2</v>
      </c>
      <c r="D14" s="18" t="s">
        <v>76</v>
      </c>
      <c r="E14" s="19" t="str">
        <f t="shared" si="1"/>
        <v>2</v>
      </c>
      <c r="F14" s="17" t="s">
        <v>19</v>
      </c>
      <c r="G14" s="18" t="s">
        <v>76</v>
      </c>
      <c r="H14" s="19" t="str">
        <f t="shared" si="2"/>
        <v>2</v>
      </c>
      <c r="I14" s="17" t="s">
        <v>19</v>
      </c>
      <c r="J14" s="18" t="s">
        <v>77</v>
      </c>
      <c r="K14" s="19" t="str">
        <f t="shared" si="3"/>
        <v>3</v>
      </c>
      <c r="L14" s="17" t="s">
        <v>19</v>
      </c>
      <c r="M14" s="18" t="s">
        <v>19</v>
      </c>
      <c r="N14" s="68">
        <f t="shared" si="4"/>
        <v>0</v>
      </c>
      <c r="O14" s="17" t="s">
        <v>76</v>
      </c>
      <c r="P14" s="18" t="s">
        <v>2</v>
      </c>
      <c r="Q14" s="19">
        <f t="shared" si="5"/>
        <v>0</v>
      </c>
      <c r="R14" s="17" t="s">
        <v>19</v>
      </c>
      <c r="S14" s="18" t="s">
        <v>77</v>
      </c>
      <c r="T14" s="19">
        <f t="shared" si="6"/>
        <v>0</v>
      </c>
      <c r="U14" s="17" t="s">
        <v>76</v>
      </c>
      <c r="V14" s="18" t="s">
        <v>19</v>
      </c>
      <c r="W14" s="88">
        <f t="shared" si="12"/>
        <v>0</v>
      </c>
      <c r="X14" s="17" t="s">
        <v>19</v>
      </c>
      <c r="Y14" s="18" t="s">
        <v>19</v>
      </c>
      <c r="Z14" s="19">
        <f t="shared" si="7"/>
        <v>0</v>
      </c>
      <c r="AA14" s="17" t="s">
        <v>19</v>
      </c>
      <c r="AB14" s="18" t="s">
        <v>77</v>
      </c>
      <c r="AC14" s="19" t="str">
        <f t="shared" si="8"/>
        <v>2</v>
      </c>
      <c r="AD14" s="20"/>
      <c r="AE14" s="18"/>
      <c r="AF14" s="19"/>
      <c r="AG14" s="21">
        <f t="shared" si="13"/>
        <v>9</v>
      </c>
      <c r="AH14" s="22">
        <f>'18.Spieltag'!AJ14</f>
        <v>278</v>
      </c>
      <c r="AI14" s="29">
        <f>'18.Spieltag'!AK14</f>
        <v>11</v>
      </c>
      <c r="AJ14" s="24">
        <f t="shared" si="14"/>
        <v>287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'18.Spieltag'!B15</f>
        <v>Lola04</v>
      </c>
      <c r="C15" s="17" t="s">
        <v>79</v>
      </c>
      <c r="D15" s="18" t="s">
        <v>76</v>
      </c>
      <c r="E15" s="19" t="str">
        <f t="shared" si="1"/>
        <v>2</v>
      </c>
      <c r="F15" s="17" t="s">
        <v>76</v>
      </c>
      <c r="G15" s="18" t="s">
        <v>77</v>
      </c>
      <c r="H15" s="19" t="str">
        <f t="shared" si="2"/>
        <v>2</v>
      </c>
      <c r="I15" s="17" t="s">
        <v>2</v>
      </c>
      <c r="J15" s="18" t="s">
        <v>76</v>
      </c>
      <c r="K15" s="19" t="str">
        <f t="shared" si="3"/>
        <v>5</v>
      </c>
      <c r="L15" s="17" t="s">
        <v>19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19">
        <f t="shared" si="5"/>
        <v>0</v>
      </c>
      <c r="R15" s="17" t="s">
        <v>2</v>
      </c>
      <c r="S15" s="18" t="s">
        <v>76</v>
      </c>
      <c r="T15" s="19">
        <f t="shared" si="6"/>
        <v>0</v>
      </c>
      <c r="U15" s="17" t="s">
        <v>77</v>
      </c>
      <c r="V15" s="18" t="s">
        <v>76</v>
      </c>
      <c r="W15" s="88">
        <f t="shared" si="12"/>
        <v>0</v>
      </c>
      <c r="X15" s="17" t="s">
        <v>19</v>
      </c>
      <c r="Y15" s="18" t="s">
        <v>76</v>
      </c>
      <c r="Z15" s="19">
        <f t="shared" si="7"/>
        <v>0</v>
      </c>
      <c r="AA15" s="17" t="s">
        <v>2</v>
      </c>
      <c r="AB15" s="18" t="s">
        <v>76</v>
      </c>
      <c r="AC15" s="19" t="str">
        <f t="shared" si="8"/>
        <v>2</v>
      </c>
      <c r="AD15" s="20"/>
      <c r="AE15" s="18"/>
      <c r="AF15" s="19"/>
      <c r="AG15" s="21">
        <f t="shared" si="13"/>
        <v>11</v>
      </c>
      <c r="AH15" s="22">
        <f>'18.Spieltag'!AJ15</f>
        <v>328</v>
      </c>
      <c r="AI15" s="29">
        <f>'18.Spieltag'!AK15</f>
        <v>2</v>
      </c>
      <c r="AJ15" s="24">
        <f t="shared" si="14"/>
        <v>339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'18.Spieltag'!B16</f>
        <v>Master1</v>
      </c>
      <c r="C16" s="17" t="s">
        <v>2</v>
      </c>
      <c r="D16" s="18" t="s">
        <v>76</v>
      </c>
      <c r="E16" s="19" t="str">
        <f t="shared" si="1"/>
        <v>2</v>
      </c>
      <c r="F16" s="17" t="s">
        <v>19</v>
      </c>
      <c r="G16" s="18" t="s">
        <v>76</v>
      </c>
      <c r="H16" s="19" t="str">
        <f t="shared" si="2"/>
        <v>2</v>
      </c>
      <c r="I16" s="17" t="s">
        <v>2</v>
      </c>
      <c r="J16" s="18" t="s">
        <v>76</v>
      </c>
      <c r="K16" s="19" t="str">
        <f t="shared" si="3"/>
        <v>5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88">
        <f t="shared" si="12"/>
        <v>0</v>
      </c>
      <c r="X16" s="17" t="s">
        <v>19</v>
      </c>
      <c r="Y16" s="18" t="s">
        <v>76</v>
      </c>
      <c r="Z16" s="19">
        <f t="shared" si="7"/>
        <v>0</v>
      </c>
      <c r="AA16" s="17" t="s">
        <v>2</v>
      </c>
      <c r="AB16" s="18" t="s">
        <v>77</v>
      </c>
      <c r="AC16" s="19" t="str">
        <f t="shared" si="8"/>
        <v>5</v>
      </c>
      <c r="AD16" s="20"/>
      <c r="AE16" s="18"/>
      <c r="AF16" s="19"/>
      <c r="AG16" s="21">
        <f t="shared" si="13"/>
        <v>14</v>
      </c>
      <c r="AH16" s="22">
        <f>'18.Spieltag'!AJ16</f>
        <v>294</v>
      </c>
      <c r="AI16" s="29">
        <f>'18.Spieltag'!AK16</f>
        <v>8</v>
      </c>
      <c r="AJ16" s="24">
        <f t="shared" si="14"/>
        <v>308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16</v>
      </c>
      <c r="B17" s="21" t="str">
        <f>'18.Spieltag'!B17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76</v>
      </c>
      <c r="G17" s="18" t="s">
        <v>77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3</v>
      </c>
      <c r="L17" s="17" t="s">
        <v>19</v>
      </c>
      <c r="M17" s="18" t="s">
        <v>76</v>
      </c>
      <c r="N17" s="68">
        <f t="shared" si="4"/>
        <v>0</v>
      </c>
      <c r="O17" s="17" t="s">
        <v>76</v>
      </c>
      <c r="P17" s="18" t="s">
        <v>76</v>
      </c>
      <c r="Q17" s="19">
        <f t="shared" si="5"/>
        <v>0</v>
      </c>
      <c r="R17" s="17" t="s">
        <v>19</v>
      </c>
      <c r="S17" s="18" t="s">
        <v>77</v>
      </c>
      <c r="T17" s="19">
        <f t="shared" si="6"/>
        <v>0</v>
      </c>
      <c r="U17" s="17" t="s">
        <v>76</v>
      </c>
      <c r="V17" s="18" t="s">
        <v>19</v>
      </c>
      <c r="W17" s="88">
        <f t="shared" si="12"/>
        <v>0</v>
      </c>
      <c r="X17" s="17" t="s">
        <v>19</v>
      </c>
      <c r="Y17" s="18" t="s">
        <v>77</v>
      </c>
      <c r="Z17" s="19">
        <f t="shared" si="7"/>
        <v>0</v>
      </c>
      <c r="AA17" s="17" t="s">
        <v>2</v>
      </c>
      <c r="AB17" s="18" t="s">
        <v>77</v>
      </c>
      <c r="AC17" s="19" t="str">
        <f t="shared" si="8"/>
        <v>5</v>
      </c>
      <c r="AD17" s="20"/>
      <c r="AE17" s="18"/>
      <c r="AF17" s="19"/>
      <c r="AG17" s="21">
        <f t="shared" si="13"/>
        <v>12</v>
      </c>
      <c r="AH17" s="22">
        <f>'18.Spieltag'!AJ17</f>
        <v>264</v>
      </c>
      <c r="AI17" s="29">
        <f>'18.Spieltag'!AK17</f>
        <v>17</v>
      </c>
      <c r="AJ17" s="24">
        <f t="shared" si="14"/>
        <v>276</v>
      </c>
      <c r="AK17" s="25">
        <f t="shared" si="15"/>
        <v>16</v>
      </c>
      <c r="AL17" s="1"/>
    </row>
    <row r="18" spans="1:38" ht="24.9" customHeight="1" thickBot="1" x14ac:dyDescent="0.3">
      <c r="A18" s="29">
        <f t="shared" si="11"/>
        <v>4</v>
      </c>
      <c r="B18" s="21" t="str">
        <f>'18.Spieltag'!B18</f>
        <v>norman 04</v>
      </c>
      <c r="C18" s="17" t="s">
        <v>19</v>
      </c>
      <c r="D18" s="18" t="s">
        <v>76</v>
      </c>
      <c r="E18" s="19" t="str">
        <f t="shared" si="1"/>
        <v>2</v>
      </c>
      <c r="F18" s="17" t="s">
        <v>76</v>
      </c>
      <c r="G18" s="18" t="s">
        <v>19</v>
      </c>
      <c r="H18" s="19">
        <f t="shared" si="2"/>
        <v>0</v>
      </c>
      <c r="I18" s="17" t="s">
        <v>2</v>
      </c>
      <c r="J18" s="18" t="s">
        <v>76</v>
      </c>
      <c r="K18" s="19" t="str">
        <f t="shared" si="3"/>
        <v>5</v>
      </c>
      <c r="L18" s="17" t="s">
        <v>19</v>
      </c>
      <c r="M18" s="18" t="s">
        <v>76</v>
      </c>
      <c r="N18" s="68">
        <f t="shared" si="4"/>
        <v>0</v>
      </c>
      <c r="O18" s="17" t="s">
        <v>19</v>
      </c>
      <c r="P18" s="18" t="s">
        <v>19</v>
      </c>
      <c r="Q18" s="19">
        <f t="shared" si="5"/>
        <v>0</v>
      </c>
      <c r="R18" s="17" t="s">
        <v>19</v>
      </c>
      <c r="S18" s="18" t="s">
        <v>76</v>
      </c>
      <c r="T18" s="19">
        <f t="shared" si="6"/>
        <v>0</v>
      </c>
      <c r="U18" s="17" t="s">
        <v>76</v>
      </c>
      <c r="V18" s="18" t="s">
        <v>19</v>
      </c>
      <c r="W18" s="88">
        <f t="shared" si="12"/>
        <v>0</v>
      </c>
      <c r="X18" s="17" t="s">
        <v>76</v>
      </c>
      <c r="Y18" s="18" t="s">
        <v>76</v>
      </c>
      <c r="Z18" s="19">
        <f t="shared" si="7"/>
        <v>0</v>
      </c>
      <c r="AA18" s="17" t="s">
        <v>19</v>
      </c>
      <c r="AB18" s="18" t="s">
        <v>77</v>
      </c>
      <c r="AC18" s="19" t="str">
        <f t="shared" si="8"/>
        <v>2</v>
      </c>
      <c r="AD18" s="20"/>
      <c r="AE18" s="18"/>
      <c r="AF18" s="19"/>
      <c r="AG18" s="21">
        <f t="shared" si="13"/>
        <v>9</v>
      </c>
      <c r="AH18" s="22">
        <f>'18.Spieltag'!AJ18</f>
        <v>316</v>
      </c>
      <c r="AI18" s="29">
        <f>'18.Spieltag'!AK18</f>
        <v>4</v>
      </c>
      <c r="AJ18" s="24">
        <f t="shared" si="14"/>
        <v>325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'18.Spieltag'!B19</f>
        <v>Rainer04</v>
      </c>
      <c r="C19" s="17" t="s">
        <v>79</v>
      </c>
      <c r="D19" s="18" t="s">
        <v>76</v>
      </c>
      <c r="E19" s="19" t="str">
        <f t="shared" si="1"/>
        <v>2</v>
      </c>
      <c r="F19" s="17" t="s">
        <v>19</v>
      </c>
      <c r="G19" s="18" t="s">
        <v>76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19</v>
      </c>
      <c r="M19" s="18" t="s">
        <v>76</v>
      </c>
      <c r="N19" s="68">
        <f t="shared" si="4"/>
        <v>0</v>
      </c>
      <c r="O19" s="17" t="s">
        <v>76</v>
      </c>
      <c r="P19" s="18" t="s">
        <v>2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19</v>
      </c>
      <c r="V19" s="18" t="s">
        <v>19</v>
      </c>
      <c r="W19" s="88">
        <f t="shared" si="12"/>
        <v>0</v>
      </c>
      <c r="X19" s="17" t="s">
        <v>19</v>
      </c>
      <c r="Y19" s="18" t="s">
        <v>19</v>
      </c>
      <c r="Z19" s="19">
        <f t="shared" si="7"/>
        <v>0</v>
      </c>
      <c r="AA19" s="17" t="s">
        <v>2</v>
      </c>
      <c r="AB19" s="18" t="s">
        <v>76</v>
      </c>
      <c r="AC19" s="19" t="str">
        <f t="shared" si="8"/>
        <v>2</v>
      </c>
      <c r="AD19" s="20"/>
      <c r="AE19" s="18"/>
      <c r="AF19" s="19"/>
      <c r="AG19" s="21">
        <f t="shared" si="13"/>
        <v>8</v>
      </c>
      <c r="AH19" s="22">
        <f>'18.Spieltag'!AJ19</f>
        <v>346</v>
      </c>
      <c r="AI19" s="29">
        <f>'18.Spieltag'!AK19</f>
        <v>1</v>
      </c>
      <c r="AJ19" s="24">
        <f t="shared" si="14"/>
        <v>354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'18.Spieltag'!B20</f>
        <v>Reinhold</v>
      </c>
      <c r="C20" s="17" t="s">
        <v>20</v>
      </c>
      <c r="D20" s="18" t="s">
        <v>76</v>
      </c>
      <c r="E20" s="19" t="str">
        <f t="shared" si="1"/>
        <v>5</v>
      </c>
      <c r="F20" s="17" t="s">
        <v>19</v>
      </c>
      <c r="G20" s="18" t="s">
        <v>76</v>
      </c>
      <c r="H20" s="19" t="str">
        <f t="shared" si="2"/>
        <v>2</v>
      </c>
      <c r="I20" s="17" t="s">
        <v>2</v>
      </c>
      <c r="J20" s="18" t="s">
        <v>2</v>
      </c>
      <c r="K20" s="19">
        <f t="shared" si="3"/>
        <v>0</v>
      </c>
      <c r="L20" s="17" t="s">
        <v>19</v>
      </c>
      <c r="M20" s="18" t="s">
        <v>77</v>
      </c>
      <c r="N20" s="68">
        <f t="shared" si="4"/>
        <v>0</v>
      </c>
      <c r="O20" s="17" t="s">
        <v>76</v>
      </c>
      <c r="P20" s="18" t="s">
        <v>76</v>
      </c>
      <c r="Q20" s="19">
        <f t="shared" si="5"/>
        <v>0</v>
      </c>
      <c r="R20" s="17" t="s">
        <v>2</v>
      </c>
      <c r="S20" s="18" t="s">
        <v>19</v>
      </c>
      <c r="T20" s="19">
        <f t="shared" si="6"/>
        <v>0</v>
      </c>
      <c r="U20" s="17" t="s">
        <v>19</v>
      </c>
      <c r="V20" s="18" t="s">
        <v>79</v>
      </c>
      <c r="W20" s="88">
        <f t="shared" si="12"/>
        <v>0</v>
      </c>
      <c r="X20" s="17" t="s">
        <v>76</v>
      </c>
      <c r="Y20" s="18" t="s">
        <v>77</v>
      </c>
      <c r="Z20" s="19">
        <f t="shared" si="7"/>
        <v>0</v>
      </c>
      <c r="AA20" s="17" t="s">
        <v>2</v>
      </c>
      <c r="AB20" s="18" t="s">
        <v>76</v>
      </c>
      <c r="AC20" s="19" t="str">
        <f t="shared" si="8"/>
        <v>2</v>
      </c>
      <c r="AD20" s="20"/>
      <c r="AE20" s="18"/>
      <c r="AF20" s="19"/>
      <c r="AG20" s="21">
        <f t="shared" si="13"/>
        <v>9</v>
      </c>
      <c r="AH20" s="22">
        <f>'18.Spieltag'!AJ20</f>
        <v>263</v>
      </c>
      <c r="AI20" s="29">
        <f>'18.Spieltag'!AK20</f>
        <v>18</v>
      </c>
      <c r="AJ20" s="24">
        <f t="shared" si="14"/>
        <v>272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18</v>
      </c>
      <c r="B21" s="21" t="str">
        <f>'18.Spieltag'!B21</f>
        <v>Ricardo04</v>
      </c>
      <c r="C21" s="17" t="s">
        <v>2</v>
      </c>
      <c r="D21" s="18" t="s">
        <v>77</v>
      </c>
      <c r="E21" s="19" t="str">
        <f t="shared" si="1"/>
        <v>2</v>
      </c>
      <c r="F21" s="17" t="s">
        <v>77</v>
      </c>
      <c r="G21" s="18" t="s">
        <v>76</v>
      </c>
      <c r="H21" s="19">
        <f t="shared" si="2"/>
        <v>0</v>
      </c>
      <c r="I21" s="17" t="s">
        <v>19</v>
      </c>
      <c r="J21" s="18" t="s">
        <v>77</v>
      </c>
      <c r="K21" s="19" t="str">
        <f t="shared" si="3"/>
        <v>3</v>
      </c>
      <c r="L21" s="17" t="s">
        <v>76</v>
      </c>
      <c r="M21" s="18" t="s">
        <v>76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77</v>
      </c>
      <c r="V21" s="18" t="s">
        <v>76</v>
      </c>
      <c r="W21" s="88">
        <f t="shared" si="12"/>
        <v>0</v>
      </c>
      <c r="X21" s="17" t="s">
        <v>77</v>
      </c>
      <c r="Y21" s="18" t="s">
        <v>76</v>
      </c>
      <c r="Z21" s="19" t="str">
        <f t="shared" si="7"/>
        <v>2</v>
      </c>
      <c r="AA21" s="17" t="s">
        <v>19</v>
      </c>
      <c r="AB21" s="18" t="s">
        <v>77</v>
      </c>
      <c r="AC21" s="19" t="str">
        <f t="shared" si="8"/>
        <v>2</v>
      </c>
      <c r="AD21" s="20"/>
      <c r="AE21" s="18"/>
      <c r="AF21" s="19"/>
      <c r="AG21" s="21">
        <f t="shared" si="13"/>
        <v>9</v>
      </c>
      <c r="AH21" s="22">
        <f>'18.Spieltag'!AJ21</f>
        <v>263</v>
      </c>
      <c r="AI21" s="29">
        <f>'18.Spieltag'!AK21</f>
        <v>18</v>
      </c>
      <c r="AJ21" s="24">
        <f t="shared" si="14"/>
        <v>272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'18.Spieltag'!B22</f>
        <v>SchalkeKalle</v>
      </c>
      <c r="C22" s="17" t="s">
        <v>2</v>
      </c>
      <c r="D22" s="18" t="s">
        <v>76</v>
      </c>
      <c r="E22" s="19" t="str">
        <f t="shared" si="1"/>
        <v>2</v>
      </c>
      <c r="F22" s="17" t="s">
        <v>76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 t="str">
        <f t="shared" si="5"/>
        <v>2</v>
      </c>
      <c r="R22" s="17" t="s">
        <v>19</v>
      </c>
      <c r="S22" s="18" t="s">
        <v>77</v>
      </c>
      <c r="T22" s="19">
        <f t="shared" si="6"/>
        <v>0</v>
      </c>
      <c r="U22" s="17" t="s">
        <v>76</v>
      </c>
      <c r="V22" s="18" t="s">
        <v>19</v>
      </c>
      <c r="W22" s="88">
        <f t="shared" si="12"/>
        <v>0</v>
      </c>
      <c r="X22" s="17" t="s">
        <v>19</v>
      </c>
      <c r="Y22" s="18" t="s">
        <v>76</v>
      </c>
      <c r="Z22" s="19">
        <f t="shared" si="7"/>
        <v>0</v>
      </c>
      <c r="AA22" s="17" t="s">
        <v>19</v>
      </c>
      <c r="AB22" s="18" t="s">
        <v>76</v>
      </c>
      <c r="AC22" s="19" t="str">
        <f t="shared" si="8"/>
        <v>2</v>
      </c>
      <c r="AD22" s="20"/>
      <c r="AE22" s="18"/>
      <c r="AF22" s="19"/>
      <c r="AG22" s="21">
        <f t="shared" si="13"/>
        <v>6</v>
      </c>
      <c r="AH22" s="22">
        <f>'18.Spieltag'!AJ22</f>
        <v>246</v>
      </c>
      <c r="AI22" s="29">
        <f>'18.Spieltag'!AK22</f>
        <v>23</v>
      </c>
      <c r="AJ22" s="24">
        <f t="shared" si="14"/>
        <v>252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'18.Spieltag'!B23</f>
        <v>Schalt04</v>
      </c>
      <c r="C23" s="17" t="s">
        <v>19</v>
      </c>
      <c r="D23" s="18" t="s">
        <v>76</v>
      </c>
      <c r="E23" s="19" t="str">
        <f t="shared" si="1"/>
        <v>2</v>
      </c>
      <c r="F23" s="17" t="s">
        <v>76</v>
      </c>
      <c r="G23" s="18" t="s">
        <v>77</v>
      </c>
      <c r="H23" s="19" t="str">
        <f t="shared" si="2"/>
        <v>2</v>
      </c>
      <c r="I23" s="17" t="s">
        <v>2</v>
      </c>
      <c r="J23" s="18" t="s">
        <v>76</v>
      </c>
      <c r="K23" s="19" t="str">
        <f t="shared" si="3"/>
        <v>5</v>
      </c>
      <c r="L23" s="17" t="s">
        <v>76</v>
      </c>
      <c r="M23" s="18" t="s">
        <v>19</v>
      </c>
      <c r="N23" s="68" t="str">
        <f t="shared" si="4"/>
        <v>5</v>
      </c>
      <c r="O23" s="17" t="s">
        <v>76</v>
      </c>
      <c r="P23" s="18" t="s">
        <v>79</v>
      </c>
      <c r="Q23" s="88">
        <f t="shared" si="5"/>
        <v>0</v>
      </c>
      <c r="R23" s="17" t="s">
        <v>76</v>
      </c>
      <c r="S23" s="18" t="s">
        <v>76</v>
      </c>
      <c r="T23" s="19">
        <f t="shared" si="6"/>
        <v>0</v>
      </c>
      <c r="U23" s="17" t="s">
        <v>76</v>
      </c>
      <c r="V23" s="18" t="s">
        <v>76</v>
      </c>
      <c r="W23" s="68">
        <f t="shared" si="12"/>
        <v>0</v>
      </c>
      <c r="X23" s="17" t="s">
        <v>19</v>
      </c>
      <c r="Y23" s="18" t="s">
        <v>19</v>
      </c>
      <c r="Z23" s="19">
        <f t="shared" si="7"/>
        <v>0</v>
      </c>
      <c r="AA23" s="17" t="s">
        <v>19</v>
      </c>
      <c r="AB23" s="18" t="s">
        <v>76</v>
      </c>
      <c r="AC23" s="19" t="str">
        <f t="shared" si="8"/>
        <v>2</v>
      </c>
      <c r="AD23" s="20"/>
      <c r="AE23" s="18"/>
      <c r="AF23" s="19"/>
      <c r="AG23" s="21">
        <f t="shared" si="13"/>
        <v>16</v>
      </c>
      <c r="AH23" s="22">
        <f>'18.Spieltag'!AJ23</f>
        <v>291</v>
      </c>
      <c r="AI23" s="29">
        <f>'18.Spieltag'!AK23</f>
        <v>9</v>
      </c>
      <c r="AJ23" s="24">
        <f t="shared" si="14"/>
        <v>307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'18.Spieltag'!B24</f>
        <v>shiny</v>
      </c>
      <c r="C24" s="17" t="s">
        <v>2</v>
      </c>
      <c r="D24" s="18" t="s">
        <v>77</v>
      </c>
      <c r="E24" s="19" t="str">
        <f t="shared" si="1"/>
        <v>2</v>
      </c>
      <c r="F24" s="17" t="s">
        <v>19</v>
      </c>
      <c r="G24" s="18" t="s">
        <v>76</v>
      </c>
      <c r="H24" s="19" t="str">
        <f t="shared" si="2"/>
        <v>2</v>
      </c>
      <c r="I24" s="17" t="s">
        <v>19</v>
      </c>
      <c r="J24" s="18" t="s">
        <v>77</v>
      </c>
      <c r="K24" s="19" t="str">
        <f t="shared" si="3"/>
        <v>3</v>
      </c>
      <c r="L24" s="17" t="s">
        <v>19</v>
      </c>
      <c r="M24" s="18" t="s">
        <v>76</v>
      </c>
      <c r="N24" s="68">
        <f t="shared" si="4"/>
        <v>0</v>
      </c>
      <c r="O24" s="17" t="s">
        <v>76</v>
      </c>
      <c r="P24" s="18" t="s">
        <v>2</v>
      </c>
      <c r="Q24" s="19">
        <f t="shared" si="5"/>
        <v>0</v>
      </c>
      <c r="R24" s="17" t="s">
        <v>19</v>
      </c>
      <c r="S24" s="18" t="s">
        <v>77</v>
      </c>
      <c r="T24" s="19">
        <f t="shared" si="6"/>
        <v>0</v>
      </c>
      <c r="U24" s="17" t="s">
        <v>76</v>
      </c>
      <c r="V24" s="18" t="s">
        <v>19</v>
      </c>
      <c r="W24" s="88">
        <f t="shared" si="12"/>
        <v>0</v>
      </c>
      <c r="X24" s="17" t="s">
        <v>76</v>
      </c>
      <c r="Y24" s="18" t="s">
        <v>19</v>
      </c>
      <c r="Z24" s="19" t="str">
        <f t="shared" si="7"/>
        <v>2</v>
      </c>
      <c r="AA24" s="17" t="s">
        <v>19</v>
      </c>
      <c r="AB24" s="18" t="s">
        <v>77</v>
      </c>
      <c r="AC24" s="19" t="str">
        <f t="shared" si="8"/>
        <v>2</v>
      </c>
      <c r="AD24" s="20"/>
      <c r="AE24" s="18"/>
      <c r="AF24" s="19"/>
      <c r="AG24" s="21">
        <f t="shared" si="13"/>
        <v>11</v>
      </c>
      <c r="AH24" s="22">
        <f>'18.Spieltag'!AJ24</f>
        <v>262</v>
      </c>
      <c r="AI24" s="29">
        <f>'18.Spieltag'!AK24</f>
        <v>20</v>
      </c>
      <c r="AJ24" s="24">
        <f t="shared" si="14"/>
        <v>273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13</v>
      </c>
      <c r="B25" s="21" t="str">
        <f>'18.Spieltag'!B25</f>
        <v>Silfa04</v>
      </c>
      <c r="C25" s="17" t="s">
        <v>2</v>
      </c>
      <c r="D25" s="18" t="s">
        <v>76</v>
      </c>
      <c r="E25" s="19" t="str">
        <f t="shared" si="1"/>
        <v>2</v>
      </c>
      <c r="F25" s="17" t="s">
        <v>77</v>
      </c>
      <c r="G25" s="18" t="s">
        <v>76</v>
      </c>
      <c r="H25" s="19">
        <f t="shared" si="2"/>
        <v>0</v>
      </c>
      <c r="I25" s="17" t="s">
        <v>19</v>
      </c>
      <c r="J25" s="18" t="s">
        <v>76</v>
      </c>
      <c r="K25" s="19" t="str">
        <f t="shared" si="3"/>
        <v>2</v>
      </c>
      <c r="L25" s="17" t="s">
        <v>19</v>
      </c>
      <c r="M25" s="18" t="s">
        <v>19</v>
      </c>
      <c r="N25" s="68">
        <f t="shared" si="4"/>
        <v>0</v>
      </c>
      <c r="O25" s="17" t="s">
        <v>76</v>
      </c>
      <c r="P25" s="18" t="s">
        <v>2</v>
      </c>
      <c r="Q25" s="19">
        <f t="shared" si="5"/>
        <v>0</v>
      </c>
      <c r="R25" s="17" t="s">
        <v>19</v>
      </c>
      <c r="S25" s="18" t="s">
        <v>77</v>
      </c>
      <c r="T25" s="19">
        <f t="shared" si="6"/>
        <v>0</v>
      </c>
      <c r="U25" s="17" t="s">
        <v>76</v>
      </c>
      <c r="V25" s="18" t="s">
        <v>2</v>
      </c>
      <c r="W25" s="88">
        <f t="shared" si="12"/>
        <v>0</v>
      </c>
      <c r="X25" s="17" t="s">
        <v>77</v>
      </c>
      <c r="Y25" s="18" t="s">
        <v>76</v>
      </c>
      <c r="Z25" s="19" t="str">
        <f t="shared" si="7"/>
        <v>2</v>
      </c>
      <c r="AA25" s="17" t="s">
        <v>76</v>
      </c>
      <c r="AB25" s="18" t="s">
        <v>77</v>
      </c>
      <c r="AC25" s="19" t="str">
        <f t="shared" si="8"/>
        <v>2</v>
      </c>
      <c r="AD25" s="20"/>
      <c r="AE25" s="18"/>
      <c r="AF25" s="19"/>
      <c r="AG25" s="21">
        <f t="shared" si="13"/>
        <v>8</v>
      </c>
      <c r="AH25" s="22">
        <f>'18.Spieltag'!AJ25</f>
        <v>275</v>
      </c>
      <c r="AI25" s="29">
        <f>'18.Spieltag'!AK25</f>
        <v>12</v>
      </c>
      <c r="AJ25" s="24">
        <f t="shared" si="14"/>
        <v>283</v>
      </c>
      <c r="AK25" s="25">
        <f t="shared" si="15"/>
        <v>13</v>
      </c>
      <c r="AL25" s="1"/>
    </row>
    <row r="26" spans="1:38" ht="24.9" customHeight="1" thickBot="1" x14ac:dyDescent="0.3">
      <c r="A26" s="29">
        <f t="shared" si="11"/>
        <v>13</v>
      </c>
      <c r="B26" s="21" t="str">
        <f>'18.Spieltag'!B26</f>
        <v>Silja04</v>
      </c>
      <c r="C26" s="17" t="s">
        <v>79</v>
      </c>
      <c r="D26" s="18" t="s">
        <v>76</v>
      </c>
      <c r="E26" s="19" t="str">
        <f t="shared" si="1"/>
        <v>2</v>
      </c>
      <c r="F26" s="17" t="s">
        <v>19</v>
      </c>
      <c r="G26" s="18" t="s">
        <v>19</v>
      </c>
      <c r="H26" s="19">
        <f t="shared" si="2"/>
        <v>0</v>
      </c>
      <c r="I26" s="17" t="s">
        <v>2</v>
      </c>
      <c r="J26" s="18" t="s">
        <v>77</v>
      </c>
      <c r="K26" s="19" t="str">
        <f t="shared" si="3"/>
        <v>2</v>
      </c>
      <c r="L26" s="17" t="s">
        <v>19</v>
      </c>
      <c r="M26" s="18" t="s">
        <v>76</v>
      </c>
      <c r="N26" s="68">
        <f t="shared" si="4"/>
        <v>0</v>
      </c>
      <c r="O26" s="17" t="s">
        <v>77</v>
      </c>
      <c r="P26" s="18" t="s">
        <v>2</v>
      </c>
      <c r="Q26" s="19">
        <f t="shared" si="5"/>
        <v>0</v>
      </c>
      <c r="R26" s="17" t="s">
        <v>19</v>
      </c>
      <c r="S26" s="18" t="s">
        <v>77</v>
      </c>
      <c r="T26" s="19">
        <f t="shared" si="6"/>
        <v>0</v>
      </c>
      <c r="U26" s="17" t="s">
        <v>19</v>
      </c>
      <c r="V26" s="18" t="s">
        <v>19</v>
      </c>
      <c r="W26" s="88">
        <f t="shared" si="12"/>
        <v>0</v>
      </c>
      <c r="X26" s="17" t="s">
        <v>77</v>
      </c>
      <c r="Y26" s="18" t="s">
        <v>19</v>
      </c>
      <c r="Z26" s="19" t="str">
        <f t="shared" si="7"/>
        <v>2</v>
      </c>
      <c r="AA26" s="17" t="s">
        <v>2</v>
      </c>
      <c r="AB26" s="18" t="s">
        <v>77</v>
      </c>
      <c r="AC26" s="19" t="str">
        <f t="shared" si="8"/>
        <v>5</v>
      </c>
      <c r="AD26" s="20"/>
      <c r="AE26" s="18"/>
      <c r="AF26" s="19"/>
      <c r="AG26" s="21">
        <f t="shared" si="13"/>
        <v>11</v>
      </c>
      <c r="AH26" s="22">
        <f>'18.Spieltag'!AJ26</f>
        <v>272</v>
      </c>
      <c r="AI26" s="29">
        <f>'18.Spieltag'!AK26</f>
        <v>14</v>
      </c>
      <c r="AJ26" s="24">
        <f t="shared" si="14"/>
        <v>283</v>
      </c>
      <c r="AK26" s="25">
        <f t="shared" si="15"/>
        <v>13</v>
      </c>
      <c r="AL26" s="1"/>
    </row>
    <row r="27" spans="1:38" ht="28.2" customHeight="1" thickBot="1" x14ac:dyDescent="0.3">
      <c r="A27" s="29">
        <f t="shared" si="11"/>
        <v>5</v>
      </c>
      <c r="B27" s="21" t="str">
        <f>'18.Spieltag'!B27</f>
        <v>SkillFailer</v>
      </c>
      <c r="C27" s="17" t="s">
        <v>20</v>
      </c>
      <c r="D27" s="18" t="s">
        <v>76</v>
      </c>
      <c r="E27" s="19" t="str">
        <f t="shared" si="1"/>
        <v>5</v>
      </c>
      <c r="F27" s="17" t="s">
        <v>76</v>
      </c>
      <c r="G27" s="18" t="s">
        <v>19</v>
      </c>
      <c r="H27" s="19">
        <f t="shared" si="2"/>
        <v>0</v>
      </c>
      <c r="I27" s="17" t="s">
        <v>19</v>
      </c>
      <c r="J27" s="18" t="s">
        <v>76</v>
      </c>
      <c r="K27" s="19" t="str">
        <f t="shared" si="3"/>
        <v>2</v>
      </c>
      <c r="L27" s="17" t="s">
        <v>19</v>
      </c>
      <c r="M27" s="18" t="s">
        <v>76</v>
      </c>
      <c r="N27" s="68">
        <f t="shared" si="4"/>
        <v>0</v>
      </c>
      <c r="O27" s="17" t="s">
        <v>76</v>
      </c>
      <c r="P27" s="18" t="s">
        <v>79</v>
      </c>
      <c r="Q27" s="19">
        <f t="shared" si="5"/>
        <v>0</v>
      </c>
      <c r="R27" s="17" t="s">
        <v>19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88">
        <f t="shared" si="12"/>
        <v>0</v>
      </c>
      <c r="X27" s="17" t="s">
        <v>76</v>
      </c>
      <c r="Y27" s="18" t="s">
        <v>19</v>
      </c>
      <c r="Z27" s="19" t="str">
        <f t="shared" si="7"/>
        <v>2</v>
      </c>
      <c r="AA27" s="17" t="s">
        <v>2</v>
      </c>
      <c r="AB27" s="18" t="s">
        <v>77</v>
      </c>
      <c r="AC27" s="19" t="str">
        <f t="shared" si="8"/>
        <v>5</v>
      </c>
      <c r="AD27" s="20"/>
      <c r="AE27" s="18"/>
      <c r="AF27" s="19"/>
      <c r="AG27" s="21">
        <f t="shared" si="13"/>
        <v>14</v>
      </c>
      <c r="AH27" s="22">
        <f>'18.Spieltag'!AJ27</f>
        <v>303</v>
      </c>
      <c r="AI27" s="29">
        <f>'18.Spieltag'!AK27</f>
        <v>6</v>
      </c>
      <c r="AJ27" s="24">
        <f t="shared" si="14"/>
        <v>317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12</v>
      </c>
      <c r="B28" s="21" t="str">
        <f>'18.Spieltag'!B28</f>
        <v>Skopp04</v>
      </c>
      <c r="C28" s="17" t="s">
        <v>2</v>
      </c>
      <c r="D28" s="18" t="s">
        <v>77</v>
      </c>
      <c r="E28" s="19" t="str">
        <f t="shared" si="1"/>
        <v>2</v>
      </c>
      <c r="F28" s="17" t="s">
        <v>19</v>
      </c>
      <c r="G28" s="18" t="s">
        <v>77</v>
      </c>
      <c r="H28" s="19" t="str">
        <f t="shared" si="2"/>
        <v>5</v>
      </c>
      <c r="I28" s="17" t="s">
        <v>19</v>
      </c>
      <c r="J28" s="18" t="s">
        <v>77</v>
      </c>
      <c r="K28" s="19" t="str">
        <f t="shared" si="3"/>
        <v>3</v>
      </c>
      <c r="L28" s="17" t="s">
        <v>77</v>
      </c>
      <c r="M28" s="18" t="s">
        <v>77</v>
      </c>
      <c r="N28" s="68">
        <f t="shared" si="4"/>
        <v>0</v>
      </c>
      <c r="O28" s="17" t="s">
        <v>77</v>
      </c>
      <c r="P28" s="18" t="s">
        <v>2</v>
      </c>
      <c r="Q28" s="19">
        <f t="shared" si="5"/>
        <v>0</v>
      </c>
      <c r="R28" s="17" t="s">
        <v>76</v>
      </c>
      <c r="S28" s="18" t="s">
        <v>77</v>
      </c>
      <c r="T28" s="19">
        <f t="shared" si="6"/>
        <v>0</v>
      </c>
      <c r="U28" s="17" t="s">
        <v>77</v>
      </c>
      <c r="V28" s="18" t="s">
        <v>76</v>
      </c>
      <c r="W28" s="88">
        <f t="shared" si="12"/>
        <v>0</v>
      </c>
      <c r="X28" s="17" t="s">
        <v>76</v>
      </c>
      <c r="Y28" s="18" t="s">
        <v>76</v>
      </c>
      <c r="Z28" s="19">
        <f t="shared" si="7"/>
        <v>0</v>
      </c>
      <c r="AA28" s="17" t="s">
        <v>19</v>
      </c>
      <c r="AB28" s="18" t="s">
        <v>77</v>
      </c>
      <c r="AC28" s="19" t="str">
        <f t="shared" si="8"/>
        <v>2</v>
      </c>
      <c r="AD28" s="20"/>
      <c r="AE28" s="18"/>
      <c r="AF28" s="19"/>
      <c r="AG28" s="21">
        <f t="shared" si="13"/>
        <v>12</v>
      </c>
      <c r="AH28" s="22">
        <f>'18.Spieltag'!AJ28</f>
        <v>272</v>
      </c>
      <c r="AI28" s="29">
        <f>'18.Spieltag'!AK28</f>
        <v>14</v>
      </c>
      <c r="AJ28" s="24">
        <f t="shared" si="14"/>
        <v>284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10</v>
      </c>
      <c r="B29" s="21" t="str">
        <f>'18.Spieltag'!B29</f>
        <v>Tanja 04</v>
      </c>
      <c r="C29" s="17" t="s">
        <v>2</v>
      </c>
      <c r="D29" s="18" t="s">
        <v>76</v>
      </c>
      <c r="E29" s="19" t="str">
        <f t="shared" si="1"/>
        <v>2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 t="str">
        <f t="shared" si="3"/>
        <v>3</v>
      </c>
      <c r="L29" s="17" t="s">
        <v>19</v>
      </c>
      <c r="M29" s="18" t="s">
        <v>77</v>
      </c>
      <c r="N29" s="68">
        <f t="shared" si="4"/>
        <v>0</v>
      </c>
      <c r="O29" s="17" t="s">
        <v>77</v>
      </c>
      <c r="P29" s="18" t="s">
        <v>19</v>
      </c>
      <c r="Q29" s="19">
        <f t="shared" si="5"/>
        <v>0</v>
      </c>
      <c r="R29" s="17" t="s">
        <v>19</v>
      </c>
      <c r="S29" s="18" t="s">
        <v>77</v>
      </c>
      <c r="T29" s="19">
        <f t="shared" si="6"/>
        <v>0</v>
      </c>
      <c r="U29" s="17" t="s">
        <v>77</v>
      </c>
      <c r="V29" s="18" t="s">
        <v>19</v>
      </c>
      <c r="W29" s="88">
        <f t="shared" si="12"/>
        <v>0</v>
      </c>
      <c r="X29" s="17" t="s">
        <v>19</v>
      </c>
      <c r="Y29" s="18" t="s">
        <v>77</v>
      </c>
      <c r="Z29" s="19">
        <f t="shared" si="7"/>
        <v>0</v>
      </c>
      <c r="AA29" s="17" t="s">
        <v>19</v>
      </c>
      <c r="AB29" s="18" t="s">
        <v>77</v>
      </c>
      <c r="AC29" s="19" t="str">
        <f t="shared" si="8"/>
        <v>2</v>
      </c>
      <c r="AD29" s="20"/>
      <c r="AE29" s="18"/>
      <c r="AF29" s="19"/>
      <c r="AG29" s="21">
        <f t="shared" si="13"/>
        <v>7</v>
      </c>
      <c r="AH29" s="22">
        <f>'18.Spieltag'!AJ29</f>
        <v>287</v>
      </c>
      <c r="AI29" s="29">
        <f>'18.Spieltag'!AK29</f>
        <v>10</v>
      </c>
      <c r="AJ29" s="24">
        <f t="shared" si="14"/>
        <v>294</v>
      </c>
      <c r="AK29" s="25">
        <f t="shared" si="15"/>
        <v>10</v>
      </c>
      <c r="AL29" s="1"/>
    </row>
    <row r="30" spans="1:38" ht="28.2" customHeight="1" thickBot="1" x14ac:dyDescent="0.3">
      <c r="A30" s="29">
        <f t="shared" si="11"/>
        <v>3</v>
      </c>
      <c r="B30" s="21" t="str">
        <f>'18.Spieltag'!B30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19</v>
      </c>
      <c r="G30" s="18" t="s">
        <v>76</v>
      </c>
      <c r="H30" s="19" t="str">
        <f t="shared" si="2"/>
        <v>2</v>
      </c>
      <c r="I30" s="17" t="s">
        <v>2</v>
      </c>
      <c r="J30" s="18" t="s">
        <v>76</v>
      </c>
      <c r="K30" s="19" t="str">
        <f t="shared" si="3"/>
        <v>5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77</v>
      </c>
      <c r="T30" s="19">
        <f t="shared" si="6"/>
        <v>0</v>
      </c>
      <c r="U30" s="17" t="s">
        <v>77</v>
      </c>
      <c r="V30" s="18" t="s">
        <v>76</v>
      </c>
      <c r="W30" s="88">
        <f t="shared" si="12"/>
        <v>0</v>
      </c>
      <c r="X30" s="17" t="s">
        <v>76</v>
      </c>
      <c r="Y30" s="18" t="s">
        <v>19</v>
      </c>
      <c r="Z30" s="19" t="str">
        <f t="shared" si="7"/>
        <v>2</v>
      </c>
      <c r="AA30" s="17" t="s">
        <v>2</v>
      </c>
      <c r="AB30" s="18" t="s">
        <v>76</v>
      </c>
      <c r="AC30" s="19" t="str">
        <f t="shared" si="8"/>
        <v>2</v>
      </c>
      <c r="AD30" s="20"/>
      <c r="AE30" s="18"/>
      <c r="AF30" s="19"/>
      <c r="AG30" s="21">
        <f t="shared" ref="AG30" si="16">E30+H30+K30+N30+Q30+T30+W30+Z30+AC30+AF30</f>
        <v>13</v>
      </c>
      <c r="AH30" s="22">
        <f>'18.Spieltag'!AJ30</f>
        <v>322</v>
      </c>
      <c r="AI30" s="29">
        <f>'18.Spieltag'!AK30</f>
        <v>3</v>
      </c>
      <c r="AJ30" s="24">
        <f t="shared" ref="AJ30" si="17">AG30+AH30</f>
        <v>335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'18.Spieltag'!B31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8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'18.Spieltag'!AJ31</f>
        <v>108</v>
      </c>
      <c r="AI31" s="29">
        <f>'18.Spieltag'!AK31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7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6" priority="110" rank="3"/>
  </conditionalFormatting>
  <conditionalFormatting sqref="C6:AB6 P2:Q3 I5:I6 J2:K3 M2:N3 L5:L6 AB2:AB3 O5:O6 S2:T3 R5:R6 C4:C6 U5:U6 V2:W3 Y2:Z3 X5:X6 D2:E3 G2:H3 F4:F6 AA5:AA6">
    <cfRule type="cellIs" dxfId="65" priority="2" operator="equal">
      <formula>"Schalke 04"</formula>
    </cfRule>
  </conditionalFormatting>
  <conditionalFormatting sqref="U4 AA4 C6 I6 L6 R6 F6 L4 I4 R4 X6 X4 O6 O4">
    <cfRule type="cellIs" dxfId="64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FB28-D58F-4D87-9368-7E1BBAD36AD2}">
  <dimension ref="A1:AP39"/>
  <sheetViews>
    <sheetView workbookViewId="0">
      <selection activeCell="H19" sqref="H19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B2" s="16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24</v>
      </c>
      <c r="B4" s="16"/>
      <c r="C4" s="70" t="s">
        <v>73</v>
      </c>
      <c r="D4" s="71"/>
      <c r="E4" s="71"/>
      <c r="F4" s="70" t="s">
        <v>56</v>
      </c>
      <c r="G4" s="71"/>
      <c r="H4" s="71"/>
      <c r="I4" s="70" t="s">
        <v>18</v>
      </c>
      <c r="J4" s="71"/>
      <c r="K4" s="71"/>
      <c r="L4" s="70" t="s">
        <v>74</v>
      </c>
      <c r="M4" s="71"/>
      <c r="N4" s="71"/>
      <c r="O4" s="70" t="s">
        <v>21</v>
      </c>
      <c r="P4" s="71"/>
      <c r="Q4" s="71"/>
      <c r="R4" s="70" t="s">
        <v>68</v>
      </c>
      <c r="S4" s="71"/>
      <c r="T4" s="71"/>
      <c r="U4" s="70" t="s">
        <v>11</v>
      </c>
      <c r="V4" s="71"/>
      <c r="W4" s="71"/>
      <c r="X4" s="70" t="s">
        <v>59</v>
      </c>
      <c r="Y4" s="71"/>
      <c r="Z4" s="71"/>
      <c r="AA4" s="70" t="s">
        <v>71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15</v>
      </c>
      <c r="D6" s="71"/>
      <c r="E6" s="71"/>
      <c r="F6" s="70" t="s">
        <v>72</v>
      </c>
      <c r="G6" s="71"/>
      <c r="H6" s="71"/>
      <c r="I6" s="70" t="s">
        <v>14</v>
      </c>
      <c r="J6" s="71"/>
      <c r="K6" s="71"/>
      <c r="L6" s="70" t="s">
        <v>58</v>
      </c>
      <c r="M6" s="71"/>
      <c r="N6" s="71"/>
      <c r="O6" s="70" t="s">
        <v>17</v>
      </c>
      <c r="P6" s="71"/>
      <c r="Q6" s="71"/>
      <c r="R6" s="70" t="s">
        <v>13</v>
      </c>
      <c r="S6" s="71"/>
      <c r="T6" s="71"/>
      <c r="U6" s="70" t="s">
        <v>12</v>
      </c>
      <c r="V6" s="71"/>
      <c r="W6" s="71"/>
      <c r="X6" s="70" t="s">
        <v>57</v>
      </c>
      <c r="Y6" s="71"/>
      <c r="Z6" s="71"/>
      <c r="AA6" s="70" t="s">
        <v>16</v>
      </c>
      <c r="AB6" s="71"/>
      <c r="AC6" s="78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2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2</v>
      </c>
      <c r="J7" s="79" t="s">
        <v>19</v>
      </c>
      <c r="K7" s="80" t="s">
        <v>1</v>
      </c>
      <c r="L7" s="79" t="s">
        <v>76</v>
      </c>
      <c r="M7" s="79" t="s">
        <v>2</v>
      </c>
      <c r="N7" s="80" t="s">
        <v>1</v>
      </c>
      <c r="O7" s="79" t="s">
        <v>76</v>
      </c>
      <c r="P7" s="79" t="s">
        <v>2</v>
      </c>
      <c r="Q7" s="80" t="s">
        <v>1</v>
      </c>
      <c r="R7" s="79" t="s">
        <v>76</v>
      </c>
      <c r="S7" s="79" t="s">
        <v>2</v>
      </c>
      <c r="T7" s="80" t="s">
        <v>1</v>
      </c>
      <c r="U7" s="79" t="s">
        <v>77</v>
      </c>
      <c r="V7" s="79" t="s">
        <v>2</v>
      </c>
      <c r="W7" s="80" t="s">
        <v>1</v>
      </c>
      <c r="X7" s="79" t="s">
        <v>19</v>
      </c>
      <c r="Y7" s="79" t="s">
        <v>76</v>
      </c>
      <c r="Z7" s="80" t="s">
        <v>1</v>
      </c>
      <c r="AA7" s="79" t="s">
        <v>77</v>
      </c>
      <c r="AB7" s="79" t="s">
        <v>2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1" si="0">AK8</f>
        <v>7</v>
      </c>
      <c r="B8" s="21" t="str">
        <f>'1.Spieltag'!B8</f>
        <v>Archie04</v>
      </c>
      <c r="C8" s="17" t="s">
        <v>76</v>
      </c>
      <c r="D8" s="18" t="s">
        <v>2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5</v>
      </c>
      <c r="F8" s="17" t="s">
        <v>76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3</v>
      </c>
      <c r="L8" s="17" t="s">
        <v>19</v>
      </c>
      <c r="M8" s="18" t="s">
        <v>77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88">
        <f>IF(OR(EXACT($U$7,U8)*(EXACT($V$7,V8)))=TRUE,$AO$9,IF(($V$7-$U$7=V8-U8),$AO$8,IF(OR(EXACT($U$7&gt;$V$7,U8&gt;V8)*EXACT($U$7=$V$7,U8=V8)*EXACT($U$7&lt;$V$7,U8&lt;V8)),$AO$7,0)))*2*2</f>
        <v>0</v>
      </c>
      <c r="X8" s="17" t="s">
        <v>2</v>
      </c>
      <c r="Y8" s="18" t="s">
        <v>77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2</v>
      </c>
      <c r="AA8" s="17" t="s">
        <v>19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:AG21" si="9">E8+H8+K8+N8+Q8+T8+W8+Z8+AC8+AF8</f>
        <v>12</v>
      </c>
      <c r="AH8" s="22">
        <f>'1.Spieltag'!AJ8</f>
        <v>22</v>
      </c>
      <c r="AI8" s="23">
        <f>'1.Spieltag'!AK8</f>
        <v>3</v>
      </c>
      <c r="AJ8" s="24">
        <f t="shared" ref="AJ8:AJ31" si="10">AG8+AH8</f>
        <v>34</v>
      </c>
      <c r="AK8" s="25">
        <f t="shared" ref="AK8:AK31" si="11">RANK(AJ8,$AJ$8:$AJ$31)</f>
        <v>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12</v>
      </c>
      <c r="B9" s="21" t="str">
        <f>'1.Spieltag'!B9</f>
        <v>cilli37</v>
      </c>
      <c r="C9" s="17" t="s">
        <v>77</v>
      </c>
      <c r="D9" s="18" t="s">
        <v>2</v>
      </c>
      <c r="E9" s="19" t="str">
        <f t="shared" si="1"/>
        <v>2</v>
      </c>
      <c r="F9" s="17" t="s">
        <v>19</v>
      </c>
      <c r="G9" s="18" t="s">
        <v>19</v>
      </c>
      <c r="H9" s="19" t="str">
        <f t="shared" si="2"/>
        <v>3</v>
      </c>
      <c r="I9" s="17" t="s">
        <v>19</v>
      </c>
      <c r="J9" s="18" t="s">
        <v>76</v>
      </c>
      <c r="K9" s="19" t="str">
        <f t="shared" si="3"/>
        <v>3</v>
      </c>
      <c r="L9" s="17" t="s">
        <v>19</v>
      </c>
      <c r="M9" s="18" t="s">
        <v>19</v>
      </c>
      <c r="N9" s="68">
        <f t="shared" si="4"/>
        <v>0</v>
      </c>
      <c r="O9" s="17" t="s">
        <v>76</v>
      </c>
      <c r="P9" s="18" t="s">
        <v>19</v>
      </c>
      <c r="Q9" s="19" t="str">
        <f t="shared" si="5"/>
        <v>2</v>
      </c>
      <c r="R9" s="17" t="s">
        <v>76</v>
      </c>
      <c r="S9" s="18" t="s">
        <v>19</v>
      </c>
      <c r="T9" s="19" t="str">
        <f t="shared" si="6"/>
        <v>2</v>
      </c>
      <c r="U9" s="17" t="s">
        <v>19</v>
      </c>
      <c r="V9" s="18" t="s">
        <v>76</v>
      </c>
      <c r="W9" s="88">
        <f t="shared" ref="W9:W22" si="12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76</v>
      </c>
      <c r="Z9" s="19" t="str">
        <f t="shared" si="7"/>
        <v>5</v>
      </c>
      <c r="AA9" s="17" t="s">
        <v>19</v>
      </c>
      <c r="AB9" s="18" t="s">
        <v>76</v>
      </c>
      <c r="AC9" s="19">
        <f t="shared" si="8"/>
        <v>0</v>
      </c>
      <c r="AD9" s="28"/>
      <c r="AE9" s="26"/>
      <c r="AF9" s="19"/>
      <c r="AG9" s="21">
        <f t="shared" si="9"/>
        <v>17</v>
      </c>
      <c r="AH9" s="22">
        <f>'1.Spieltag'!AJ9</f>
        <v>10</v>
      </c>
      <c r="AI9" s="23">
        <f>'1.Spieltag'!AK9</f>
        <v>16</v>
      </c>
      <c r="AJ9" s="24">
        <f t="shared" si="10"/>
        <v>27</v>
      </c>
      <c r="AK9" s="25">
        <f t="shared" si="11"/>
        <v>12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19</v>
      </c>
      <c r="B10" s="21" t="str">
        <f>'1.Spieltag'!B10</f>
        <v>fabian04</v>
      </c>
      <c r="C10" s="17" t="s">
        <v>77</v>
      </c>
      <c r="D10" s="18" t="s">
        <v>2</v>
      </c>
      <c r="E10" s="19" t="str">
        <f t="shared" si="1"/>
        <v>2</v>
      </c>
      <c r="F10" s="17" t="s">
        <v>19</v>
      </c>
      <c r="G10" s="18" t="s">
        <v>76</v>
      </c>
      <c r="H10" s="19">
        <f t="shared" si="2"/>
        <v>0</v>
      </c>
      <c r="I10" s="17" t="s">
        <v>76</v>
      </c>
      <c r="J10" s="18" t="s">
        <v>19</v>
      </c>
      <c r="K10" s="19">
        <f t="shared" si="3"/>
        <v>0</v>
      </c>
      <c r="L10" s="17" t="s">
        <v>77</v>
      </c>
      <c r="M10" s="18" t="s">
        <v>19</v>
      </c>
      <c r="N10" s="68" t="str">
        <f t="shared" si="4"/>
        <v>3</v>
      </c>
      <c r="O10" s="17" t="s">
        <v>77</v>
      </c>
      <c r="P10" s="18" t="s">
        <v>19</v>
      </c>
      <c r="Q10" s="19" t="str">
        <f t="shared" si="5"/>
        <v>3</v>
      </c>
      <c r="R10" s="17" t="s">
        <v>76</v>
      </c>
      <c r="S10" s="18" t="s">
        <v>2</v>
      </c>
      <c r="T10" s="19" t="str">
        <f t="shared" si="6"/>
        <v>5</v>
      </c>
      <c r="U10" s="17" t="s">
        <v>19</v>
      </c>
      <c r="V10" s="18" t="s">
        <v>19</v>
      </c>
      <c r="W10" s="88">
        <f t="shared" si="12"/>
        <v>0</v>
      </c>
      <c r="X10" s="17" t="s">
        <v>76</v>
      </c>
      <c r="Y10" s="18" t="s">
        <v>2</v>
      </c>
      <c r="Z10" s="19">
        <f t="shared" si="7"/>
        <v>0</v>
      </c>
      <c r="AA10" s="17" t="s">
        <v>2</v>
      </c>
      <c r="AB10" s="18" t="s">
        <v>19</v>
      </c>
      <c r="AC10" s="19">
        <f t="shared" si="8"/>
        <v>0</v>
      </c>
      <c r="AD10" s="28"/>
      <c r="AE10" s="26"/>
      <c r="AF10" s="19"/>
      <c r="AG10" s="21">
        <f t="shared" si="9"/>
        <v>13</v>
      </c>
      <c r="AH10" s="22">
        <f>'1.Spieltag'!AJ10</f>
        <v>8</v>
      </c>
      <c r="AI10" s="23">
        <f>'1.Spieltag'!AK10</f>
        <v>21</v>
      </c>
      <c r="AJ10" s="24">
        <f t="shared" si="10"/>
        <v>21</v>
      </c>
      <c r="AK10" s="25">
        <f t="shared" si="11"/>
        <v>19</v>
      </c>
      <c r="AL10" s="1"/>
    </row>
    <row r="11" spans="1:42" ht="24.9" customHeight="1" thickBot="1" x14ac:dyDescent="0.3">
      <c r="A11" s="29">
        <f t="shared" si="0"/>
        <v>7</v>
      </c>
      <c r="B11" s="21" t="str">
        <f>'1.Spieltag'!B11</f>
        <v>FlorianS04</v>
      </c>
      <c r="C11" s="17" t="s">
        <v>76</v>
      </c>
      <c r="D11" s="18" t="s">
        <v>2</v>
      </c>
      <c r="E11" s="19" t="str">
        <f t="shared" si="1"/>
        <v>5</v>
      </c>
      <c r="F11" s="17" t="s">
        <v>2</v>
      </c>
      <c r="G11" s="18" t="s">
        <v>76</v>
      </c>
      <c r="H11" s="19">
        <f t="shared" si="2"/>
        <v>0</v>
      </c>
      <c r="I11" s="17" t="s">
        <v>76</v>
      </c>
      <c r="J11" s="18" t="s">
        <v>76</v>
      </c>
      <c r="K11" s="19">
        <f t="shared" si="3"/>
        <v>0</v>
      </c>
      <c r="L11" s="17" t="s">
        <v>19</v>
      </c>
      <c r="M11" s="18" t="s">
        <v>76</v>
      </c>
      <c r="N11" s="68">
        <f t="shared" si="4"/>
        <v>0</v>
      </c>
      <c r="O11" s="17" t="s">
        <v>76</v>
      </c>
      <c r="P11" s="18" t="s">
        <v>19</v>
      </c>
      <c r="Q11" s="19" t="str">
        <f t="shared" si="5"/>
        <v>2</v>
      </c>
      <c r="R11" s="17" t="s">
        <v>76</v>
      </c>
      <c r="S11" s="18" t="s">
        <v>19</v>
      </c>
      <c r="T11" s="19" t="str">
        <f t="shared" si="6"/>
        <v>2</v>
      </c>
      <c r="U11" s="17" t="s">
        <v>76</v>
      </c>
      <c r="V11" s="18" t="s">
        <v>77</v>
      </c>
      <c r="W11" s="88">
        <f t="shared" si="12"/>
        <v>0</v>
      </c>
      <c r="X11" s="17" t="s">
        <v>76</v>
      </c>
      <c r="Y11" s="18" t="s">
        <v>77</v>
      </c>
      <c r="Z11" s="19" t="str">
        <f t="shared" si="7"/>
        <v>3</v>
      </c>
      <c r="AA11" s="17" t="s">
        <v>76</v>
      </c>
      <c r="AB11" s="18" t="s">
        <v>77</v>
      </c>
      <c r="AC11" s="19">
        <f t="shared" si="8"/>
        <v>0</v>
      </c>
      <c r="AD11" s="27"/>
      <c r="AE11" s="26"/>
      <c r="AF11" s="19"/>
      <c r="AG11" s="21">
        <f t="shared" si="9"/>
        <v>12</v>
      </c>
      <c r="AH11" s="22">
        <f>'1.Spieltag'!AJ11</f>
        <v>22</v>
      </c>
      <c r="AI11" s="23">
        <f>'1.Spieltag'!AK11</f>
        <v>3</v>
      </c>
      <c r="AJ11" s="24">
        <f t="shared" si="10"/>
        <v>34</v>
      </c>
      <c r="AK11" s="25">
        <f t="shared" si="11"/>
        <v>7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11</v>
      </c>
      <c r="B12" s="21" t="str">
        <f>'1.Spieltag'!B12</f>
        <v>Franzi04</v>
      </c>
      <c r="C12" s="17" t="s">
        <v>77</v>
      </c>
      <c r="D12" s="18" t="s">
        <v>79</v>
      </c>
      <c r="E12" s="19" t="str">
        <f t="shared" si="1"/>
        <v>2</v>
      </c>
      <c r="F12" s="17" t="s">
        <v>19</v>
      </c>
      <c r="G12" s="18" t="s">
        <v>77</v>
      </c>
      <c r="H12" s="19">
        <f t="shared" si="2"/>
        <v>0</v>
      </c>
      <c r="I12" s="17" t="s">
        <v>19</v>
      </c>
      <c r="J12" s="18" t="s">
        <v>76</v>
      </c>
      <c r="K12" s="19" t="str">
        <f t="shared" si="3"/>
        <v>3</v>
      </c>
      <c r="L12" s="17" t="s">
        <v>76</v>
      </c>
      <c r="M12" s="18" t="s">
        <v>19</v>
      </c>
      <c r="N12" s="68" t="str">
        <f t="shared" si="4"/>
        <v>2</v>
      </c>
      <c r="O12" s="17" t="s">
        <v>77</v>
      </c>
      <c r="P12" s="18" t="s">
        <v>76</v>
      </c>
      <c r="Q12" s="19" t="str">
        <f t="shared" si="5"/>
        <v>2</v>
      </c>
      <c r="R12" s="17" t="s">
        <v>76</v>
      </c>
      <c r="S12" s="18" t="s">
        <v>2</v>
      </c>
      <c r="T12" s="19" t="str">
        <f t="shared" si="6"/>
        <v>5</v>
      </c>
      <c r="U12" s="17" t="s">
        <v>19</v>
      </c>
      <c r="V12" s="18" t="s">
        <v>76</v>
      </c>
      <c r="W12" s="88">
        <f t="shared" si="12"/>
        <v>0</v>
      </c>
      <c r="X12" s="17" t="s">
        <v>2</v>
      </c>
      <c r="Y12" s="18" t="s">
        <v>77</v>
      </c>
      <c r="Z12" s="19" t="str">
        <f t="shared" si="7"/>
        <v>2</v>
      </c>
      <c r="AA12" s="17" t="s">
        <v>19</v>
      </c>
      <c r="AB12" s="18" t="s">
        <v>19</v>
      </c>
      <c r="AC12" s="19">
        <f t="shared" si="8"/>
        <v>0</v>
      </c>
      <c r="AD12" s="28"/>
      <c r="AE12" s="26"/>
      <c r="AF12" s="19"/>
      <c r="AG12" s="21">
        <f t="shared" si="9"/>
        <v>16</v>
      </c>
      <c r="AH12" s="22">
        <f>'1.Spieltag'!AJ12</f>
        <v>15</v>
      </c>
      <c r="AI12" s="23">
        <f>'1.Spieltag'!AK12</f>
        <v>9</v>
      </c>
      <c r="AJ12" s="24">
        <f t="shared" si="10"/>
        <v>31</v>
      </c>
      <c r="AK12" s="25">
        <f t="shared" si="11"/>
        <v>11</v>
      </c>
      <c r="AL12" s="1"/>
      <c r="AP12" s="69"/>
    </row>
    <row r="13" spans="1:42" ht="24.9" customHeight="1" thickBot="1" x14ac:dyDescent="0.3">
      <c r="A13" s="29">
        <f t="shared" si="0"/>
        <v>7</v>
      </c>
      <c r="B13" s="21" t="str">
        <f>'1.Spieltag'!B13</f>
        <v>Gudrun</v>
      </c>
      <c r="C13" s="17" t="s">
        <v>76</v>
      </c>
      <c r="D13" s="18" t="s">
        <v>2</v>
      </c>
      <c r="E13" s="19" t="str">
        <f t="shared" si="1"/>
        <v>5</v>
      </c>
      <c r="F13" s="17" t="s">
        <v>76</v>
      </c>
      <c r="G13" s="18" t="s">
        <v>76</v>
      </c>
      <c r="H13" s="19" t="str">
        <f t="shared" si="2"/>
        <v>5</v>
      </c>
      <c r="I13" s="17" t="s">
        <v>76</v>
      </c>
      <c r="J13" s="18" t="s">
        <v>19</v>
      </c>
      <c r="K13" s="19">
        <f t="shared" si="3"/>
        <v>0</v>
      </c>
      <c r="L13" s="17" t="s">
        <v>77</v>
      </c>
      <c r="M13" s="18" t="s">
        <v>19</v>
      </c>
      <c r="N13" s="68" t="str">
        <f t="shared" si="4"/>
        <v>3</v>
      </c>
      <c r="O13" s="17" t="s">
        <v>76</v>
      </c>
      <c r="P13" s="18" t="s">
        <v>2</v>
      </c>
      <c r="Q13" s="19" t="str">
        <f t="shared" si="5"/>
        <v>5</v>
      </c>
      <c r="R13" s="17" t="s">
        <v>76</v>
      </c>
      <c r="S13" s="18" t="s">
        <v>19</v>
      </c>
      <c r="T13" s="19" t="str">
        <f t="shared" si="6"/>
        <v>2</v>
      </c>
      <c r="U13" s="17" t="s">
        <v>76</v>
      </c>
      <c r="V13" s="18" t="s">
        <v>77</v>
      </c>
      <c r="W13" s="88">
        <f t="shared" si="12"/>
        <v>0</v>
      </c>
      <c r="X13" s="17" t="s">
        <v>2</v>
      </c>
      <c r="Y13" s="18" t="s">
        <v>19</v>
      </c>
      <c r="Z13" s="19" t="str">
        <f t="shared" si="7"/>
        <v>3</v>
      </c>
      <c r="AA13" s="17" t="s">
        <v>19</v>
      </c>
      <c r="AB13" s="18" t="s">
        <v>76</v>
      </c>
      <c r="AC13" s="19">
        <f t="shared" si="8"/>
        <v>0</v>
      </c>
      <c r="AD13" s="28"/>
      <c r="AE13" s="26"/>
      <c r="AF13" s="19"/>
      <c r="AG13" s="21">
        <f t="shared" si="9"/>
        <v>23</v>
      </c>
      <c r="AH13" s="22">
        <f>'1.Spieltag'!AJ13</f>
        <v>11</v>
      </c>
      <c r="AI13" s="23">
        <f>'1.Spieltag'!AK13</f>
        <v>15</v>
      </c>
      <c r="AJ13" s="24">
        <f t="shared" si="10"/>
        <v>34</v>
      </c>
      <c r="AK13" s="25">
        <f t="shared" si="11"/>
        <v>7</v>
      </c>
      <c r="AL13" s="1"/>
    </row>
    <row r="14" spans="1:42" ht="24.9" customHeight="1" thickBot="1" x14ac:dyDescent="0.3">
      <c r="A14" s="29">
        <f t="shared" si="0"/>
        <v>17</v>
      </c>
      <c r="B14" s="21" t="str">
        <f>'1.Spieltag'!B14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76</v>
      </c>
      <c r="H14" s="19">
        <f t="shared" si="2"/>
        <v>0</v>
      </c>
      <c r="I14" s="17" t="s">
        <v>19</v>
      </c>
      <c r="J14" s="18" t="s">
        <v>76</v>
      </c>
      <c r="K14" s="19" t="str">
        <f t="shared" si="3"/>
        <v>3</v>
      </c>
      <c r="L14" s="17" t="s">
        <v>2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>
        <f t="shared" si="5"/>
        <v>0</v>
      </c>
      <c r="R14" s="17" t="s">
        <v>2</v>
      </c>
      <c r="S14" s="18" t="s">
        <v>2</v>
      </c>
      <c r="T14" s="19">
        <f t="shared" si="6"/>
        <v>0</v>
      </c>
      <c r="U14" s="17" t="s">
        <v>76</v>
      </c>
      <c r="V14" s="18" t="s">
        <v>76</v>
      </c>
      <c r="W14" s="88">
        <f t="shared" si="12"/>
        <v>0</v>
      </c>
      <c r="X14" s="17" t="s">
        <v>2</v>
      </c>
      <c r="Y14" s="18" t="s">
        <v>19</v>
      </c>
      <c r="Z14" s="19" t="str">
        <f t="shared" si="7"/>
        <v>3</v>
      </c>
      <c r="AA14" s="17" t="s">
        <v>2</v>
      </c>
      <c r="AB14" s="18" t="s">
        <v>76</v>
      </c>
      <c r="AC14" s="19">
        <f t="shared" si="8"/>
        <v>0</v>
      </c>
      <c r="AD14" s="28"/>
      <c r="AE14" s="26"/>
      <c r="AF14" s="19"/>
      <c r="AG14" s="21">
        <f t="shared" si="9"/>
        <v>11</v>
      </c>
      <c r="AH14" s="22">
        <f>'1.Spieltag'!AJ14</f>
        <v>13</v>
      </c>
      <c r="AI14" s="23">
        <f>'1.Spieltag'!AK14</f>
        <v>12</v>
      </c>
      <c r="AJ14" s="24">
        <f t="shared" si="10"/>
        <v>24</v>
      </c>
      <c r="AK14" s="25">
        <f t="shared" si="11"/>
        <v>17</v>
      </c>
      <c r="AL14" s="1"/>
    </row>
    <row r="15" spans="1:42" ht="24.9" customHeight="1" thickBot="1" x14ac:dyDescent="0.3">
      <c r="A15" s="29">
        <f t="shared" si="0"/>
        <v>4</v>
      </c>
      <c r="B15" s="21" t="str">
        <f>'1.Spieltag'!B15</f>
        <v>Lola04</v>
      </c>
      <c r="C15" s="17" t="s">
        <v>76</v>
      </c>
      <c r="D15" s="18" t="s">
        <v>2</v>
      </c>
      <c r="E15" s="19" t="str">
        <f t="shared" si="1"/>
        <v>5</v>
      </c>
      <c r="F15" s="17" t="s">
        <v>76</v>
      </c>
      <c r="G15" s="18" t="s">
        <v>76</v>
      </c>
      <c r="H15" s="19" t="str">
        <f t="shared" si="2"/>
        <v>5</v>
      </c>
      <c r="I15" s="17" t="s">
        <v>2</v>
      </c>
      <c r="J15" s="18" t="s">
        <v>19</v>
      </c>
      <c r="K15" s="19" t="str">
        <f t="shared" si="3"/>
        <v>5</v>
      </c>
      <c r="L15" s="17" t="s">
        <v>19</v>
      </c>
      <c r="M15" s="18" t="s">
        <v>19</v>
      </c>
      <c r="N15" s="68">
        <f t="shared" si="4"/>
        <v>0</v>
      </c>
      <c r="O15" s="17" t="s">
        <v>76</v>
      </c>
      <c r="P15" s="18" t="s">
        <v>19</v>
      </c>
      <c r="Q15" s="19" t="str">
        <f t="shared" si="5"/>
        <v>2</v>
      </c>
      <c r="R15" s="17" t="s">
        <v>2</v>
      </c>
      <c r="S15" s="18" t="s">
        <v>19</v>
      </c>
      <c r="T15" s="19">
        <f t="shared" si="6"/>
        <v>0</v>
      </c>
      <c r="U15" s="17" t="s">
        <v>76</v>
      </c>
      <c r="V15" s="18" t="s">
        <v>76</v>
      </c>
      <c r="W15" s="88">
        <f t="shared" si="12"/>
        <v>0</v>
      </c>
      <c r="X15" s="17" t="s">
        <v>19</v>
      </c>
      <c r="Y15" s="18" t="s">
        <v>77</v>
      </c>
      <c r="Z15" s="19" t="str">
        <f t="shared" si="7"/>
        <v>2</v>
      </c>
      <c r="AA15" s="17" t="s">
        <v>76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19</v>
      </c>
      <c r="AH15" s="22">
        <f>'1.Spieltag'!AJ15</f>
        <v>21</v>
      </c>
      <c r="AI15" s="23">
        <f>'1.Spieltag'!AK15</f>
        <v>5</v>
      </c>
      <c r="AJ15" s="24">
        <f t="shared" si="10"/>
        <v>40</v>
      </c>
      <c r="AK15" s="25">
        <f t="shared" si="11"/>
        <v>4</v>
      </c>
      <c r="AL15" s="1"/>
    </row>
    <row r="16" spans="1:42" ht="24.9" customHeight="1" thickBot="1" x14ac:dyDescent="0.3">
      <c r="A16" s="29">
        <f t="shared" si="0"/>
        <v>3</v>
      </c>
      <c r="B16" s="21" t="str">
        <f>'1.Spieltag'!B16</f>
        <v>Master1</v>
      </c>
      <c r="C16" s="17" t="s">
        <v>76</v>
      </c>
      <c r="D16" s="18" t="s">
        <v>2</v>
      </c>
      <c r="E16" s="19" t="str">
        <f t="shared" si="1"/>
        <v>5</v>
      </c>
      <c r="F16" s="17" t="s">
        <v>76</v>
      </c>
      <c r="G16" s="18" t="s">
        <v>76</v>
      </c>
      <c r="H16" s="19" t="str">
        <f t="shared" si="2"/>
        <v>5</v>
      </c>
      <c r="I16" s="17" t="s">
        <v>19</v>
      </c>
      <c r="J16" s="18" t="s">
        <v>76</v>
      </c>
      <c r="K16" s="19" t="str">
        <f t="shared" si="3"/>
        <v>3</v>
      </c>
      <c r="L16" s="17" t="s">
        <v>76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19" t="str">
        <f t="shared" si="5"/>
        <v>5</v>
      </c>
      <c r="R16" s="17" t="s">
        <v>19</v>
      </c>
      <c r="S16" s="18" t="s">
        <v>2</v>
      </c>
      <c r="T16" s="19" t="str">
        <f t="shared" si="6"/>
        <v>2</v>
      </c>
      <c r="U16" s="17" t="s">
        <v>19</v>
      </c>
      <c r="V16" s="18" t="s">
        <v>19</v>
      </c>
      <c r="W16" s="88">
        <f t="shared" si="12"/>
        <v>0</v>
      </c>
      <c r="X16" s="17" t="s">
        <v>19</v>
      </c>
      <c r="Y16" s="18" t="s">
        <v>76</v>
      </c>
      <c r="Z16" s="19" t="str">
        <f t="shared" si="7"/>
        <v>5</v>
      </c>
      <c r="AA16" s="17" t="s">
        <v>76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25</v>
      </c>
      <c r="AH16" s="22">
        <f>'1.Spieltag'!AJ16</f>
        <v>20</v>
      </c>
      <c r="AI16" s="23">
        <f>'1.Spieltag'!AK16</f>
        <v>6</v>
      </c>
      <c r="AJ16" s="24">
        <f t="shared" si="10"/>
        <v>45</v>
      </c>
      <c r="AK16" s="25">
        <f t="shared" si="11"/>
        <v>3</v>
      </c>
      <c r="AL16" s="1"/>
    </row>
    <row r="17" spans="1:38" ht="24.9" customHeight="1" thickBot="1" x14ac:dyDescent="0.3">
      <c r="A17" s="29">
        <f t="shared" si="0"/>
        <v>13</v>
      </c>
      <c r="B17" s="21" t="str">
        <f>'1.Spieltag'!B17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19</v>
      </c>
      <c r="G17" s="18" t="s">
        <v>77</v>
      </c>
      <c r="H17" s="19">
        <f t="shared" si="2"/>
        <v>0</v>
      </c>
      <c r="I17" s="17" t="s">
        <v>19</v>
      </c>
      <c r="J17" s="18" t="s">
        <v>77</v>
      </c>
      <c r="K17" s="19" t="str">
        <f t="shared" si="3"/>
        <v>2</v>
      </c>
      <c r="L17" s="17" t="s">
        <v>19</v>
      </c>
      <c r="M17" s="18" t="s">
        <v>76</v>
      </c>
      <c r="N17" s="68">
        <f t="shared" si="4"/>
        <v>0</v>
      </c>
      <c r="O17" s="17" t="s">
        <v>77</v>
      </c>
      <c r="P17" s="18" t="s">
        <v>19</v>
      </c>
      <c r="Q17" s="19" t="str">
        <f t="shared" si="5"/>
        <v>3</v>
      </c>
      <c r="R17" s="17" t="s">
        <v>77</v>
      </c>
      <c r="S17" s="18" t="s">
        <v>19</v>
      </c>
      <c r="T17" s="19" t="str">
        <f t="shared" si="6"/>
        <v>3</v>
      </c>
      <c r="U17" s="17" t="s">
        <v>76</v>
      </c>
      <c r="V17" s="18" t="s">
        <v>77</v>
      </c>
      <c r="W17" s="88">
        <f t="shared" si="12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76</v>
      </c>
      <c r="AB17" s="18" t="s">
        <v>76</v>
      </c>
      <c r="AC17" s="19">
        <f t="shared" si="8"/>
        <v>0</v>
      </c>
      <c r="AD17" s="28"/>
      <c r="AE17" s="26"/>
      <c r="AF17" s="19"/>
      <c r="AG17" s="21">
        <f t="shared" si="9"/>
        <v>13</v>
      </c>
      <c r="AH17" s="22">
        <f>'1.Spieltag'!AJ17</f>
        <v>13</v>
      </c>
      <c r="AI17" s="23">
        <f>'1.Spieltag'!AK17</f>
        <v>12</v>
      </c>
      <c r="AJ17" s="24">
        <f t="shared" si="10"/>
        <v>26</v>
      </c>
      <c r="AK17" s="25">
        <f t="shared" si="11"/>
        <v>13</v>
      </c>
      <c r="AL17" s="1"/>
    </row>
    <row r="18" spans="1:38" ht="24.9" customHeight="1" thickBot="1" x14ac:dyDescent="0.3">
      <c r="A18" s="29">
        <f t="shared" si="0"/>
        <v>10</v>
      </c>
      <c r="B18" s="21" t="str">
        <f>'1.Spieltag'!B18</f>
        <v>norman 04</v>
      </c>
      <c r="C18" s="17" t="s">
        <v>76</v>
      </c>
      <c r="D18" s="18" t="s">
        <v>2</v>
      </c>
      <c r="E18" s="19" t="str">
        <f t="shared" si="1"/>
        <v>5</v>
      </c>
      <c r="F18" s="17" t="s">
        <v>76</v>
      </c>
      <c r="G18" s="18" t="s">
        <v>77</v>
      </c>
      <c r="H18" s="19">
        <f t="shared" si="2"/>
        <v>0</v>
      </c>
      <c r="I18" s="17" t="s">
        <v>19</v>
      </c>
      <c r="J18" s="18" t="s">
        <v>76</v>
      </c>
      <c r="K18" s="19" t="str">
        <f t="shared" si="3"/>
        <v>3</v>
      </c>
      <c r="L18" s="17" t="s">
        <v>76</v>
      </c>
      <c r="M18" s="18" t="s">
        <v>19</v>
      </c>
      <c r="N18" s="68" t="str">
        <f t="shared" si="4"/>
        <v>2</v>
      </c>
      <c r="O18" s="17" t="s">
        <v>76</v>
      </c>
      <c r="P18" s="18" t="s">
        <v>76</v>
      </c>
      <c r="Q18" s="19">
        <f t="shared" si="5"/>
        <v>0</v>
      </c>
      <c r="R18" s="17" t="s">
        <v>76</v>
      </c>
      <c r="S18" s="18" t="s">
        <v>19</v>
      </c>
      <c r="T18" s="19" t="str">
        <f t="shared" si="6"/>
        <v>2</v>
      </c>
      <c r="U18" s="17" t="s">
        <v>19</v>
      </c>
      <c r="V18" s="18" t="s">
        <v>76</v>
      </c>
      <c r="W18" s="88">
        <f t="shared" si="12"/>
        <v>0</v>
      </c>
      <c r="X18" s="17" t="s">
        <v>19</v>
      </c>
      <c r="Y18" s="18" t="s">
        <v>76</v>
      </c>
      <c r="Z18" s="19" t="str">
        <f t="shared" si="7"/>
        <v>5</v>
      </c>
      <c r="AA18" s="17" t="s">
        <v>19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17</v>
      </c>
      <c r="AH18" s="22">
        <f>'1.Spieltag'!AJ18</f>
        <v>16</v>
      </c>
      <c r="AI18" s="23">
        <f>'1.Spieltag'!AK18</f>
        <v>8</v>
      </c>
      <c r="AJ18" s="24">
        <f t="shared" si="10"/>
        <v>33</v>
      </c>
      <c r="AK18" s="25">
        <f t="shared" si="11"/>
        <v>10</v>
      </c>
      <c r="AL18" s="1"/>
    </row>
    <row r="19" spans="1:38" ht="24.9" customHeight="1" thickBot="1" x14ac:dyDescent="0.3">
      <c r="A19" s="29">
        <f t="shared" si="0"/>
        <v>2</v>
      </c>
      <c r="B19" s="21" t="str">
        <f>'1.Spieltag'!B19</f>
        <v>Rainer04</v>
      </c>
      <c r="C19" s="17" t="s">
        <v>76</v>
      </c>
      <c r="D19" s="18" t="s">
        <v>19</v>
      </c>
      <c r="E19" s="19" t="str">
        <f t="shared" si="1"/>
        <v>2</v>
      </c>
      <c r="F19" s="17" t="s">
        <v>76</v>
      </c>
      <c r="G19" s="18" t="s">
        <v>76</v>
      </c>
      <c r="H19" s="19" t="str">
        <f t="shared" si="2"/>
        <v>5</v>
      </c>
      <c r="I19" s="17" t="s">
        <v>19</v>
      </c>
      <c r="J19" s="18" t="s">
        <v>76</v>
      </c>
      <c r="K19" s="19" t="str">
        <f t="shared" si="3"/>
        <v>3</v>
      </c>
      <c r="L19" s="17" t="s">
        <v>76</v>
      </c>
      <c r="M19" s="18" t="s">
        <v>77</v>
      </c>
      <c r="N19" s="68">
        <f t="shared" si="4"/>
        <v>0</v>
      </c>
      <c r="O19" s="17" t="s">
        <v>76</v>
      </c>
      <c r="P19" s="18" t="s">
        <v>2</v>
      </c>
      <c r="Q19" s="19" t="str">
        <f t="shared" si="5"/>
        <v>5</v>
      </c>
      <c r="R19" s="17" t="s">
        <v>76</v>
      </c>
      <c r="S19" s="18" t="s">
        <v>2</v>
      </c>
      <c r="T19" s="88">
        <f>IF(OR(EXACT($R$7,R19)*(EXACT($S$7,S19)))=TRUE,$AO$9,IF(($S$7-$R$7=S19-R19),$AO$8,IF(OR(EXACT($R$7&gt;$S$7,R19&gt;S19)*EXACT($R$7=$S$7,R19=S19)*EXACT($R$7&lt;$S$7,R19&lt;S19)),$AO$7,0)))*2</f>
        <v>10</v>
      </c>
      <c r="U19" s="17" t="s">
        <v>76</v>
      </c>
      <c r="V19" s="18" t="s">
        <v>76</v>
      </c>
      <c r="W19" s="68">
        <f>IF(OR(EXACT($U$7,U19)*(EXACT($V$7,V19)))=TRUE,$AO$9,IF(($V$7-$U$7=V19-U19),$AO$8,IF(OR(EXACT($U$7&gt;$V$7,U19&gt;V19)*EXACT($U$7=$V$7,U19=V19)*EXACT($U$7&lt;$V$7,U19&lt;V19)),$AO$7,0)))*2*2</f>
        <v>0</v>
      </c>
      <c r="X19" s="17" t="s">
        <v>19</v>
      </c>
      <c r="Y19" s="18" t="s">
        <v>77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8"/>
      <c r="AE19" s="26"/>
      <c r="AF19" s="19"/>
      <c r="AG19" s="21">
        <f t="shared" si="9"/>
        <v>27</v>
      </c>
      <c r="AH19" s="22">
        <f>'1.Spieltag'!AJ19</f>
        <v>20</v>
      </c>
      <c r="AI19" s="23">
        <f>'1.Spieltag'!AK19</f>
        <v>6</v>
      </c>
      <c r="AJ19" s="24">
        <f t="shared" si="10"/>
        <v>47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22</v>
      </c>
      <c r="B20" s="21" t="str">
        <f>'1.Spieltag'!B20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19</v>
      </c>
      <c r="G20" s="18" t="s">
        <v>76</v>
      </c>
      <c r="H20" s="19">
        <f t="shared" si="2"/>
        <v>0</v>
      </c>
      <c r="I20" s="17" t="s">
        <v>19</v>
      </c>
      <c r="J20" s="18" t="s">
        <v>76</v>
      </c>
      <c r="K20" s="19" t="str">
        <f t="shared" si="3"/>
        <v>3</v>
      </c>
      <c r="L20" s="17" t="s">
        <v>2</v>
      </c>
      <c r="M20" s="18" t="s">
        <v>19</v>
      </c>
      <c r="N20" s="68">
        <f t="shared" si="4"/>
        <v>0</v>
      </c>
      <c r="O20" s="17" t="s">
        <v>20</v>
      </c>
      <c r="P20" s="18" t="s">
        <v>19</v>
      </c>
      <c r="Q20" s="19">
        <f t="shared" si="5"/>
        <v>0</v>
      </c>
      <c r="R20" s="17" t="s">
        <v>19</v>
      </c>
      <c r="S20" s="18" t="s">
        <v>19</v>
      </c>
      <c r="T20" s="19">
        <f t="shared" si="6"/>
        <v>0</v>
      </c>
      <c r="U20" s="17" t="s">
        <v>19</v>
      </c>
      <c r="V20" s="18" t="s">
        <v>76</v>
      </c>
      <c r="W20" s="88">
        <f t="shared" si="12"/>
        <v>0</v>
      </c>
      <c r="X20" s="17" t="s">
        <v>2</v>
      </c>
      <c r="Y20" s="18" t="s">
        <v>77</v>
      </c>
      <c r="Z20" s="19" t="str">
        <f t="shared" si="7"/>
        <v>2</v>
      </c>
      <c r="AA20" s="17" t="s">
        <v>76</v>
      </c>
      <c r="AB20" s="18" t="s">
        <v>76</v>
      </c>
      <c r="AC20" s="19">
        <f t="shared" si="8"/>
        <v>0</v>
      </c>
      <c r="AD20" s="28"/>
      <c r="AE20" s="26"/>
      <c r="AF20" s="19"/>
      <c r="AG20" s="21">
        <f t="shared" si="9"/>
        <v>5</v>
      </c>
      <c r="AH20" s="22">
        <f>'1.Spieltag'!AJ20</f>
        <v>12</v>
      </c>
      <c r="AI20" s="23">
        <f>'1.Spieltag'!AK20</f>
        <v>14</v>
      </c>
      <c r="AJ20" s="24">
        <f t="shared" si="10"/>
        <v>17</v>
      </c>
      <c r="AK20" s="25">
        <f t="shared" si="11"/>
        <v>22</v>
      </c>
      <c r="AL20" s="1"/>
    </row>
    <row r="21" spans="1:38" ht="24.9" customHeight="1" thickBot="1" x14ac:dyDescent="0.3">
      <c r="A21" s="29">
        <f t="shared" si="0"/>
        <v>14</v>
      </c>
      <c r="B21" s="21" t="str">
        <f>'1.Spieltag'!B21</f>
        <v>Ricardo04</v>
      </c>
      <c r="C21" s="17" t="s">
        <v>77</v>
      </c>
      <c r="D21" s="18" t="s">
        <v>79</v>
      </c>
      <c r="E21" s="19" t="str">
        <f t="shared" si="1"/>
        <v>2</v>
      </c>
      <c r="F21" s="17" t="s">
        <v>76</v>
      </c>
      <c r="G21" s="18" t="s">
        <v>77</v>
      </c>
      <c r="H21" s="19">
        <f t="shared" si="2"/>
        <v>0</v>
      </c>
      <c r="I21" s="17" t="s">
        <v>19</v>
      </c>
      <c r="J21" s="18" t="s">
        <v>77</v>
      </c>
      <c r="K21" s="19" t="str">
        <f t="shared" si="3"/>
        <v>2</v>
      </c>
      <c r="L21" s="17" t="s">
        <v>76</v>
      </c>
      <c r="M21" s="18" t="s">
        <v>19</v>
      </c>
      <c r="N21" s="68" t="str">
        <f t="shared" si="4"/>
        <v>2</v>
      </c>
      <c r="O21" s="17" t="s">
        <v>76</v>
      </c>
      <c r="P21" s="18" t="s">
        <v>2</v>
      </c>
      <c r="Q21" s="19" t="str">
        <f t="shared" si="5"/>
        <v>5</v>
      </c>
      <c r="R21" s="17" t="s">
        <v>76</v>
      </c>
      <c r="S21" s="18" t="s">
        <v>76</v>
      </c>
      <c r="T21" s="19">
        <f t="shared" si="6"/>
        <v>0</v>
      </c>
      <c r="U21" s="17" t="s">
        <v>19</v>
      </c>
      <c r="V21" s="18" t="s">
        <v>76</v>
      </c>
      <c r="W21" s="88">
        <f t="shared" si="12"/>
        <v>0</v>
      </c>
      <c r="X21" s="17" t="s">
        <v>19</v>
      </c>
      <c r="Y21" s="18" t="s">
        <v>76</v>
      </c>
      <c r="Z21" s="19" t="str">
        <f t="shared" si="7"/>
        <v>5</v>
      </c>
      <c r="AA21" s="17" t="s">
        <v>19</v>
      </c>
      <c r="AB21" s="18" t="s">
        <v>76</v>
      </c>
      <c r="AC21" s="19">
        <f t="shared" si="8"/>
        <v>0</v>
      </c>
      <c r="AD21" s="28"/>
      <c r="AE21" s="26"/>
      <c r="AF21" s="19"/>
      <c r="AG21" s="21">
        <f t="shared" si="9"/>
        <v>16</v>
      </c>
      <c r="AH21" s="22">
        <f>'1.Spieltag'!AJ21</f>
        <v>9</v>
      </c>
      <c r="AI21" s="23">
        <f>'1.Spieltag'!AK21</f>
        <v>20</v>
      </c>
      <c r="AJ21" s="24">
        <f t="shared" si="10"/>
        <v>25</v>
      </c>
      <c r="AK21" s="25">
        <f t="shared" si="11"/>
        <v>14</v>
      </c>
      <c r="AL21" s="1"/>
    </row>
    <row r="22" spans="1:38" ht="24.9" customHeight="1" thickBot="1" x14ac:dyDescent="0.3">
      <c r="A22" s="29">
        <f t="shared" si="0"/>
        <v>23</v>
      </c>
      <c r="B22" s="21" t="str">
        <f>'1.Spieltag'!B22</f>
        <v>SchalkeKalle</v>
      </c>
      <c r="C22" s="17" t="s">
        <v>76</v>
      </c>
      <c r="D22" s="18" t="s">
        <v>2</v>
      </c>
      <c r="E22" s="19" t="str">
        <f t="shared" si="1"/>
        <v>5</v>
      </c>
      <c r="F22" s="17" t="s">
        <v>77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2</v>
      </c>
      <c r="M22" s="18" t="s">
        <v>76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19</v>
      </c>
      <c r="S22" s="18" t="s">
        <v>19</v>
      </c>
      <c r="T22" s="19">
        <f t="shared" si="6"/>
        <v>0</v>
      </c>
      <c r="U22" s="17" t="s">
        <v>76</v>
      </c>
      <c r="V22" s="18" t="s">
        <v>77</v>
      </c>
      <c r="W22" s="88">
        <f t="shared" si="12"/>
        <v>0</v>
      </c>
      <c r="X22" s="17" t="s">
        <v>76</v>
      </c>
      <c r="Y22" s="18" t="s">
        <v>76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8"/>
      <c r="AE22" s="26"/>
      <c r="AF22" s="19"/>
      <c r="AG22" s="21">
        <f>E22+K22+Q22+T22+N22+H22+W22+Z22+AC22+AF22</f>
        <v>5</v>
      </c>
      <c r="AH22" s="22">
        <f>'1.Spieltag'!AJ22</f>
        <v>6</v>
      </c>
      <c r="AI22" s="23">
        <f>'1.Spieltag'!AK22</f>
        <v>23</v>
      </c>
      <c r="AJ22" s="24">
        <f t="shared" si="10"/>
        <v>11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'1.Spieltag'!B23</f>
        <v>Schalt04</v>
      </c>
      <c r="C23" s="17" t="s">
        <v>76</v>
      </c>
      <c r="D23" s="18" t="s">
        <v>2</v>
      </c>
      <c r="E23" s="88">
        <f>IF(OR(EXACT($C$7,C23)*(EXACT($D$7,D23)))=TRUE,$AO$9,IF(($D$7-$C$7=D23-C23),$AO$8,IF(OR(EXACT($C$7&gt;$D$7,C23&gt;D23)*EXACT($C$7=$D$7,C23=D23)*EXACT($C$7&lt;$D$7,C23&lt;D23)),$AO$7,0)))*2</f>
        <v>10</v>
      </c>
      <c r="F23" s="17" t="s">
        <v>76</v>
      </c>
      <c r="G23" s="18" t="s">
        <v>76</v>
      </c>
      <c r="H23" s="19" t="str">
        <f t="shared" si="2"/>
        <v>5</v>
      </c>
      <c r="I23" s="17" t="s">
        <v>19</v>
      </c>
      <c r="J23" s="18" t="s">
        <v>76</v>
      </c>
      <c r="K23" s="19" t="str">
        <f t="shared" si="3"/>
        <v>3</v>
      </c>
      <c r="L23" s="17" t="s">
        <v>77</v>
      </c>
      <c r="M23" s="18" t="s">
        <v>76</v>
      </c>
      <c r="N23" s="68" t="str">
        <f t="shared" si="4"/>
        <v>2</v>
      </c>
      <c r="O23" s="17" t="s">
        <v>77</v>
      </c>
      <c r="P23" s="18" t="s">
        <v>2</v>
      </c>
      <c r="Q23" s="19" t="str">
        <f t="shared" si="5"/>
        <v>2</v>
      </c>
      <c r="R23" s="17" t="s">
        <v>76</v>
      </c>
      <c r="S23" s="18" t="s">
        <v>19</v>
      </c>
      <c r="T23" s="19" t="str">
        <f t="shared" si="6"/>
        <v>2</v>
      </c>
      <c r="U23" s="17" t="s">
        <v>76</v>
      </c>
      <c r="V23" s="18" t="s">
        <v>19</v>
      </c>
      <c r="W23" s="19" t="str">
        <f t="shared" ref="W23" si="13">IF(OR(EXACT($U$7,U23)*(EXACT($V$7,V23)))=TRUE,$AO$9,IF(($V$7-$U$7=V23-U23),$AO$8,IF(OR(EXACT($U$7&gt;$V$7,U23&gt;V23)*EXACT($U$7=$V$7,U23=V23)*EXACT($U$7&lt;$V$7,U23&lt;V23)),$AO$7,0)))</f>
        <v>2</v>
      </c>
      <c r="X23" s="17" t="s">
        <v>19</v>
      </c>
      <c r="Y23" s="18" t="s">
        <v>19</v>
      </c>
      <c r="Z23" s="19">
        <f t="shared" si="7"/>
        <v>0</v>
      </c>
      <c r="AA23" s="17" t="s">
        <v>76</v>
      </c>
      <c r="AB23" s="18" t="s">
        <v>76</v>
      </c>
      <c r="AC23" s="19">
        <f t="shared" si="8"/>
        <v>0</v>
      </c>
      <c r="AD23" s="28"/>
      <c r="AE23" s="26"/>
      <c r="AF23" s="19"/>
      <c r="AG23" s="21">
        <f>E23+H23+K23+N23+Q23+T23+W23+Z23+AC23+AF23</f>
        <v>26</v>
      </c>
      <c r="AH23" s="22">
        <f>'1.Spieltag'!AJ23</f>
        <v>23</v>
      </c>
      <c r="AI23" s="23">
        <f>'1.Spieltag'!AK23</f>
        <v>2</v>
      </c>
      <c r="AJ23" s="24">
        <f t="shared" si="10"/>
        <v>49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14</v>
      </c>
      <c r="B24" s="21" t="str">
        <f>'1.Spieltag'!B24</f>
        <v>shiny</v>
      </c>
      <c r="C24" s="17" t="s">
        <v>76</v>
      </c>
      <c r="D24" s="18" t="s">
        <v>2</v>
      </c>
      <c r="E24" s="19" t="str">
        <f t="shared" si="1"/>
        <v>5</v>
      </c>
      <c r="F24" s="17" t="s">
        <v>19</v>
      </c>
      <c r="G24" s="18" t="s">
        <v>76</v>
      </c>
      <c r="H24" s="19">
        <f t="shared" si="2"/>
        <v>0</v>
      </c>
      <c r="I24" s="17" t="s">
        <v>19</v>
      </c>
      <c r="J24" s="18" t="s">
        <v>76</v>
      </c>
      <c r="K24" s="19" t="str">
        <f t="shared" si="3"/>
        <v>3</v>
      </c>
      <c r="L24" s="17" t="s">
        <v>76</v>
      </c>
      <c r="M24" s="18" t="s">
        <v>77</v>
      </c>
      <c r="N24" s="68">
        <f t="shared" si="4"/>
        <v>0</v>
      </c>
      <c r="O24" s="17" t="s">
        <v>76</v>
      </c>
      <c r="P24" s="18" t="s">
        <v>19</v>
      </c>
      <c r="Q24" s="19" t="str">
        <f t="shared" si="5"/>
        <v>2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76</v>
      </c>
      <c r="W24" s="88">
        <f t="shared" ref="W24:W30" si="14">IF(OR(EXACT($U$7,U24)*(EXACT($V$7,V24)))=TRUE,$AO$9,IF(($V$7-$U$7=V24-U24),$AO$8,IF(OR(EXACT($U$7&gt;$V$7,U24&gt;V24)*EXACT($U$7=$V$7,U24=V24)*EXACT($U$7&lt;$V$7,U24&lt;V24)),$AO$7,0)))*2*2</f>
        <v>0</v>
      </c>
      <c r="X24" s="17" t="s">
        <v>19</v>
      </c>
      <c r="Y24" s="18" t="s">
        <v>76</v>
      </c>
      <c r="Z24" s="19" t="str">
        <f t="shared" si="7"/>
        <v>5</v>
      </c>
      <c r="AA24" s="17" t="s">
        <v>19</v>
      </c>
      <c r="AB24" s="18" t="s">
        <v>76</v>
      </c>
      <c r="AC24" s="19">
        <f t="shared" si="8"/>
        <v>0</v>
      </c>
      <c r="AD24" s="28"/>
      <c r="AE24" s="26"/>
      <c r="AF24" s="19"/>
      <c r="AG24" s="21">
        <f>E24+H24+K24+N24+Q24+T24+W24+Z24+AC24+AF24</f>
        <v>15</v>
      </c>
      <c r="AH24" s="22">
        <f>'1.Spieltag'!AJ24</f>
        <v>10</v>
      </c>
      <c r="AI24" s="23">
        <f>'1.Spieltag'!AK24</f>
        <v>16</v>
      </c>
      <c r="AJ24" s="24">
        <f t="shared" si="10"/>
        <v>25</v>
      </c>
      <c r="AK24" s="25">
        <f t="shared" si="11"/>
        <v>14</v>
      </c>
      <c r="AL24" s="1"/>
    </row>
    <row r="25" spans="1:38" ht="24.9" customHeight="1" thickBot="1" x14ac:dyDescent="0.3">
      <c r="A25" s="29">
        <f t="shared" si="0"/>
        <v>17</v>
      </c>
      <c r="B25" s="21" t="str">
        <f>'1.Spieltag'!B25</f>
        <v>Silfa04</v>
      </c>
      <c r="C25" s="17" t="s">
        <v>77</v>
      </c>
      <c r="D25" s="18" t="s">
        <v>2</v>
      </c>
      <c r="E25" s="19" t="str">
        <f t="shared" si="1"/>
        <v>2</v>
      </c>
      <c r="F25" s="17" t="s">
        <v>19</v>
      </c>
      <c r="G25" s="18" t="s">
        <v>76</v>
      </c>
      <c r="H25" s="19">
        <f t="shared" si="2"/>
        <v>0</v>
      </c>
      <c r="I25" s="17" t="s">
        <v>76</v>
      </c>
      <c r="J25" s="18" t="s">
        <v>76</v>
      </c>
      <c r="K25" s="19">
        <f t="shared" si="3"/>
        <v>0</v>
      </c>
      <c r="L25" s="17" t="s">
        <v>77</v>
      </c>
      <c r="M25" s="18" t="s">
        <v>77</v>
      </c>
      <c r="N25" s="68">
        <f t="shared" si="4"/>
        <v>0</v>
      </c>
      <c r="O25" s="17" t="s">
        <v>76</v>
      </c>
      <c r="P25" s="18" t="s">
        <v>2</v>
      </c>
      <c r="Q25" s="19" t="str">
        <f t="shared" si="5"/>
        <v>5</v>
      </c>
      <c r="R25" s="17" t="s">
        <v>77</v>
      </c>
      <c r="S25" s="18" t="s">
        <v>19</v>
      </c>
      <c r="T25" s="19" t="str">
        <f t="shared" si="6"/>
        <v>3</v>
      </c>
      <c r="U25" s="17" t="s">
        <v>19</v>
      </c>
      <c r="V25" s="18" t="s">
        <v>19</v>
      </c>
      <c r="W25" s="88">
        <f t="shared" si="14"/>
        <v>0</v>
      </c>
      <c r="X25" s="17" t="s">
        <v>2</v>
      </c>
      <c r="Y25" s="18" t="s">
        <v>76</v>
      </c>
      <c r="Z25" s="19" t="str">
        <f t="shared" si="7"/>
        <v>2</v>
      </c>
      <c r="AA25" s="17" t="s">
        <v>76</v>
      </c>
      <c r="AB25" s="18" t="s">
        <v>19</v>
      </c>
      <c r="AC25" s="19" t="str">
        <f t="shared" si="8"/>
        <v>2</v>
      </c>
      <c r="AD25" s="28"/>
      <c r="AE25" s="26"/>
      <c r="AF25" s="19"/>
      <c r="AG25" s="21">
        <f>E25+K25+Q25+T25+N25+H25+W25+Z25+AC25+AF25</f>
        <v>14</v>
      </c>
      <c r="AH25" s="22">
        <f>'1.Spieltag'!AJ25</f>
        <v>10</v>
      </c>
      <c r="AI25" s="23">
        <f>'1.Spieltag'!AK25</f>
        <v>16</v>
      </c>
      <c r="AJ25" s="24">
        <f t="shared" si="10"/>
        <v>24</v>
      </c>
      <c r="AK25" s="25">
        <f t="shared" si="11"/>
        <v>17</v>
      </c>
      <c r="AL25" s="1"/>
    </row>
    <row r="26" spans="1:38" ht="24.9" customHeight="1" thickBot="1" x14ac:dyDescent="0.3">
      <c r="A26" s="29">
        <f t="shared" si="0"/>
        <v>14</v>
      </c>
      <c r="B26" s="21" t="str">
        <f>'1.Spieltag'!B26</f>
        <v>Silja04</v>
      </c>
      <c r="C26" s="17" t="s">
        <v>77</v>
      </c>
      <c r="D26" s="18" t="s">
        <v>79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19</v>
      </c>
      <c r="J26" s="18" t="s">
        <v>77</v>
      </c>
      <c r="K26" s="19" t="str">
        <f t="shared" si="3"/>
        <v>2</v>
      </c>
      <c r="L26" s="17" t="s">
        <v>77</v>
      </c>
      <c r="M26" s="18" t="s">
        <v>19</v>
      </c>
      <c r="N26" s="68" t="str">
        <f t="shared" si="4"/>
        <v>3</v>
      </c>
      <c r="O26" s="17" t="s">
        <v>77</v>
      </c>
      <c r="P26" s="18" t="s">
        <v>19</v>
      </c>
      <c r="Q26" s="19" t="str">
        <f t="shared" si="5"/>
        <v>3</v>
      </c>
      <c r="R26" s="17" t="s">
        <v>76</v>
      </c>
      <c r="S26" s="18" t="s">
        <v>2</v>
      </c>
      <c r="T26" s="19" t="str">
        <f t="shared" si="6"/>
        <v>5</v>
      </c>
      <c r="U26" s="17" t="s">
        <v>19</v>
      </c>
      <c r="V26" s="18" t="s">
        <v>19</v>
      </c>
      <c r="W26" s="88">
        <f t="shared" si="14"/>
        <v>0</v>
      </c>
      <c r="X26" s="17" t="s">
        <v>2</v>
      </c>
      <c r="Y26" s="18" t="s">
        <v>76</v>
      </c>
      <c r="Z26" s="19" t="str">
        <f t="shared" si="7"/>
        <v>2</v>
      </c>
      <c r="AA26" s="17" t="s">
        <v>19</v>
      </c>
      <c r="AB26" s="18" t="s">
        <v>77</v>
      </c>
      <c r="AC26" s="19">
        <f t="shared" si="8"/>
        <v>0</v>
      </c>
      <c r="AD26" s="28"/>
      <c r="AE26" s="26"/>
      <c r="AF26" s="19"/>
      <c r="AG26" s="21">
        <f>E26+K26+Q26+T26+N26+H26+W26+Z26+AC26+AF26</f>
        <v>17</v>
      </c>
      <c r="AH26" s="22">
        <f>'1.Spieltag'!AJ26</f>
        <v>8</v>
      </c>
      <c r="AI26" s="23">
        <f>'1.Spieltag'!AK26</f>
        <v>21</v>
      </c>
      <c r="AJ26" s="24">
        <f t="shared" si="10"/>
        <v>25</v>
      </c>
      <c r="AK26" s="25">
        <f t="shared" si="11"/>
        <v>14</v>
      </c>
      <c r="AL26" s="1"/>
    </row>
    <row r="27" spans="1:38" ht="28.2" customHeight="1" thickBot="1" x14ac:dyDescent="0.3">
      <c r="A27" s="29">
        <f t="shared" si="0"/>
        <v>5</v>
      </c>
      <c r="B27" s="21" t="str">
        <f>'1.Spieltag'!B27</f>
        <v>SkillFailer</v>
      </c>
      <c r="C27" s="17" t="s">
        <v>76</v>
      </c>
      <c r="D27" s="18" t="s">
        <v>2</v>
      </c>
      <c r="E27" s="19" t="str">
        <f t="shared" si="1"/>
        <v>5</v>
      </c>
      <c r="F27" s="17" t="s">
        <v>19</v>
      </c>
      <c r="G27" s="18" t="s">
        <v>76</v>
      </c>
      <c r="H27" s="19">
        <f t="shared" si="2"/>
        <v>0</v>
      </c>
      <c r="I27" s="17" t="s">
        <v>19</v>
      </c>
      <c r="J27" s="18" t="s">
        <v>76</v>
      </c>
      <c r="K27" s="19" t="str">
        <f t="shared" si="3"/>
        <v>3</v>
      </c>
      <c r="L27" s="17" t="s">
        <v>76</v>
      </c>
      <c r="M27" s="18" t="s">
        <v>19</v>
      </c>
      <c r="N27" s="68" t="str">
        <f t="shared" si="4"/>
        <v>2</v>
      </c>
      <c r="O27" s="17" t="s">
        <v>76</v>
      </c>
      <c r="P27" s="18" t="s">
        <v>2</v>
      </c>
      <c r="Q27" s="19" t="str">
        <f t="shared" si="5"/>
        <v>5</v>
      </c>
      <c r="R27" s="17" t="s">
        <v>77</v>
      </c>
      <c r="S27" s="18" t="s">
        <v>19</v>
      </c>
      <c r="T27" s="19" t="str">
        <f t="shared" si="6"/>
        <v>3</v>
      </c>
      <c r="U27" s="17" t="s">
        <v>19</v>
      </c>
      <c r="V27" s="18" t="s">
        <v>76</v>
      </c>
      <c r="W27" s="88">
        <f t="shared" si="14"/>
        <v>0</v>
      </c>
      <c r="X27" s="17" t="s">
        <v>19</v>
      </c>
      <c r="Y27" s="18" t="s">
        <v>76</v>
      </c>
      <c r="Z27" s="19" t="str">
        <f t="shared" si="7"/>
        <v>5</v>
      </c>
      <c r="AA27" s="17" t="s">
        <v>76</v>
      </c>
      <c r="AB27" s="18" t="s">
        <v>19</v>
      </c>
      <c r="AC27" s="19" t="str">
        <f t="shared" si="8"/>
        <v>2</v>
      </c>
      <c r="AD27" s="28"/>
      <c r="AE27" s="26"/>
      <c r="AF27" s="19"/>
      <c r="AG27" s="21">
        <f>E27+H27+K27+N27+Q27+T27+W27+Z27+AC27+AF27</f>
        <v>25</v>
      </c>
      <c r="AH27" s="22">
        <f>'1.Spieltag'!AJ27</f>
        <v>14</v>
      </c>
      <c r="AI27" s="23">
        <f>'1.Spieltag'!AK27</f>
        <v>11</v>
      </c>
      <c r="AJ27" s="24">
        <f t="shared" si="10"/>
        <v>39</v>
      </c>
      <c r="AK27" s="25">
        <f t="shared" si="11"/>
        <v>5</v>
      </c>
      <c r="AL27" s="1"/>
    </row>
    <row r="28" spans="1:38" ht="24.9" customHeight="1" thickBot="1" x14ac:dyDescent="0.3">
      <c r="A28" s="29">
        <f t="shared" si="0"/>
        <v>19</v>
      </c>
      <c r="B28" s="21" t="str">
        <f>'1.Spieltag'!B28</f>
        <v>Skopp04</v>
      </c>
      <c r="C28" s="17"/>
      <c r="D28" s="18"/>
      <c r="E28" s="19"/>
      <c r="F28" s="17" t="s">
        <v>19</v>
      </c>
      <c r="G28" s="18" t="s">
        <v>77</v>
      </c>
      <c r="H28" s="19">
        <f t="shared" si="2"/>
        <v>0</v>
      </c>
      <c r="I28" s="17" t="s">
        <v>2</v>
      </c>
      <c r="J28" s="18" t="s">
        <v>76</v>
      </c>
      <c r="K28" s="19" t="str">
        <f t="shared" si="3"/>
        <v>2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2</v>
      </c>
      <c r="Q28" s="19" t="str">
        <f t="shared" si="5"/>
        <v>2</v>
      </c>
      <c r="R28" s="17" t="s">
        <v>76</v>
      </c>
      <c r="S28" s="18" t="s">
        <v>77</v>
      </c>
      <c r="T28" s="19">
        <f t="shared" si="6"/>
        <v>0</v>
      </c>
      <c r="U28" s="17" t="s">
        <v>19</v>
      </c>
      <c r="V28" s="18" t="s">
        <v>76</v>
      </c>
      <c r="W28" s="88">
        <f t="shared" si="14"/>
        <v>0</v>
      </c>
      <c r="X28" s="17" t="s">
        <v>2</v>
      </c>
      <c r="Y28" s="18" t="s">
        <v>77</v>
      </c>
      <c r="Z28" s="19" t="str">
        <f t="shared" si="7"/>
        <v>2</v>
      </c>
      <c r="AA28" s="17" t="s">
        <v>76</v>
      </c>
      <c r="AB28" s="18" t="s">
        <v>76</v>
      </c>
      <c r="AC28" s="19">
        <f t="shared" si="8"/>
        <v>0</v>
      </c>
      <c r="AD28" s="28"/>
      <c r="AE28" s="26"/>
      <c r="AF28" s="19"/>
      <c r="AG28" s="21">
        <f>E28+H28+K28+N28+Q28+T28+W28+Z28+AC28+AF28</f>
        <v>6</v>
      </c>
      <c r="AH28" s="22">
        <f>'1.Spieltag'!AJ28</f>
        <v>15</v>
      </c>
      <c r="AI28" s="23">
        <f>'1.Spieltag'!AK28</f>
        <v>9</v>
      </c>
      <c r="AJ28" s="24">
        <f t="shared" si="10"/>
        <v>21</v>
      </c>
      <c r="AK28" s="25">
        <f t="shared" si="11"/>
        <v>19</v>
      </c>
      <c r="AL28" s="1"/>
    </row>
    <row r="29" spans="1:38" ht="24.9" customHeight="1" thickBot="1" x14ac:dyDescent="0.3">
      <c r="A29" s="29">
        <f t="shared" si="0"/>
        <v>21</v>
      </c>
      <c r="B29" s="21" t="str">
        <f>'1.Spieltag'!B29</f>
        <v>Tanja 04</v>
      </c>
      <c r="C29" s="17" t="s">
        <v>77</v>
      </c>
      <c r="D29" s="18" t="s">
        <v>2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77</v>
      </c>
      <c r="N29" s="68">
        <f t="shared" si="4"/>
        <v>0</v>
      </c>
      <c r="O29" s="17" t="s">
        <v>77</v>
      </c>
      <c r="P29" s="18" t="s">
        <v>19</v>
      </c>
      <c r="Q29" s="19" t="str">
        <f t="shared" si="5"/>
        <v>3</v>
      </c>
      <c r="R29" s="17" t="s">
        <v>77</v>
      </c>
      <c r="S29" s="18" t="s">
        <v>19</v>
      </c>
      <c r="T29" s="19" t="str">
        <f t="shared" si="6"/>
        <v>3</v>
      </c>
      <c r="U29" s="17" t="s">
        <v>19</v>
      </c>
      <c r="V29" s="18" t="s">
        <v>77</v>
      </c>
      <c r="W29" s="88">
        <f t="shared" si="14"/>
        <v>0</v>
      </c>
      <c r="X29" s="17" t="s">
        <v>2</v>
      </c>
      <c r="Y29" s="18" t="s">
        <v>76</v>
      </c>
      <c r="Z29" s="19" t="str">
        <f t="shared" si="7"/>
        <v>2</v>
      </c>
      <c r="AA29" s="17" t="s">
        <v>19</v>
      </c>
      <c r="AB29" s="18" t="s">
        <v>76</v>
      </c>
      <c r="AC29" s="19">
        <f t="shared" si="8"/>
        <v>0</v>
      </c>
      <c r="AD29" s="28"/>
      <c r="AE29" s="26"/>
      <c r="AF29" s="19"/>
      <c r="AG29" s="21">
        <f>E29+K29+Q29+T29+N29+H29+W29+Z29+AC29+AF29</f>
        <v>10</v>
      </c>
      <c r="AH29" s="22">
        <f>'1.Spieltag'!AJ29</f>
        <v>10</v>
      </c>
      <c r="AI29" s="23">
        <f>'1.Spieltag'!AK29</f>
        <v>16</v>
      </c>
      <c r="AJ29" s="24">
        <f t="shared" si="10"/>
        <v>20</v>
      </c>
      <c r="AK29" s="25">
        <f t="shared" si="11"/>
        <v>21</v>
      </c>
      <c r="AL29" s="1"/>
    </row>
    <row r="30" spans="1:38" ht="24.9" customHeight="1" thickBot="1" x14ac:dyDescent="0.3">
      <c r="A30" s="29">
        <f t="shared" si="0"/>
        <v>6</v>
      </c>
      <c r="B30" s="21" t="str">
        <f>'1.Spieltag'!B30</f>
        <v>UltraGE</v>
      </c>
      <c r="C30" s="17" t="s">
        <v>76</v>
      </c>
      <c r="D30" s="18" t="s">
        <v>2</v>
      </c>
      <c r="E30" s="19" t="str">
        <f t="shared" si="1"/>
        <v>5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76</v>
      </c>
      <c r="K30" s="19" t="str">
        <f t="shared" si="3"/>
        <v>3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 t="str">
        <f t="shared" si="5"/>
        <v>2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76</v>
      </c>
      <c r="W30" s="88">
        <f t="shared" si="14"/>
        <v>0</v>
      </c>
      <c r="X30" s="17" t="s">
        <v>2</v>
      </c>
      <c r="Y30" s="18" t="s">
        <v>76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>E30+K30+Q30+T30+N30+H30+W30+Z30+AC30+AF30</f>
        <v>12</v>
      </c>
      <c r="AH30" s="22">
        <f>'1.Spieltag'!AJ30</f>
        <v>26</v>
      </c>
      <c r="AI30" s="23">
        <f>'1.Spieltag'!AK30</f>
        <v>1</v>
      </c>
      <c r="AJ30" s="24">
        <f t="shared" si="10"/>
        <v>38</v>
      </c>
      <c r="AK30" s="25">
        <f t="shared" si="11"/>
        <v>6</v>
      </c>
      <c r="AL30" s="1"/>
    </row>
    <row r="31" spans="1:38" ht="24.9" customHeight="1" thickBot="1" x14ac:dyDescent="0.3">
      <c r="A31" s="29">
        <f t="shared" si="0"/>
        <v>24</v>
      </c>
      <c r="B31" s="21">
        <f>'1.Spieltag'!B31</f>
        <v>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8"/>
      <c r="X31" s="17"/>
      <c r="Y31" s="18"/>
      <c r="Z31" s="19"/>
      <c r="AA31" s="17"/>
      <c r="AB31" s="18"/>
      <c r="AC31" s="19"/>
      <c r="AD31" s="28"/>
      <c r="AE31" s="26"/>
      <c r="AF31" s="19"/>
      <c r="AG31" s="21">
        <f>E31+K31+Q31+T31+N31+H31+W31+Z31+AC31+AF31</f>
        <v>0</v>
      </c>
      <c r="AH31" s="22">
        <f>'1.Spieltag'!AJ31</f>
        <v>0</v>
      </c>
      <c r="AI31" s="23">
        <f>'1.Spieltag'!AK31</f>
        <v>0</v>
      </c>
      <c r="AJ31" s="24">
        <f t="shared" si="10"/>
        <v>0</v>
      </c>
      <c r="AK31" s="25">
        <f t="shared" si="11"/>
        <v>24</v>
      </c>
      <c r="AL31" s="1"/>
    </row>
    <row r="32" spans="1:38" ht="13.2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conditionalFormatting sqref="B8:B31">
    <cfRule type="expression" dxfId="123" priority="8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2" priority="126" rank="3"/>
  </conditionalFormatting>
  <conditionalFormatting sqref="C4:AB6">
    <cfRule type="cellIs" dxfId="121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P39"/>
  <sheetViews>
    <sheetView topLeftCell="A13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J1" s="71"/>
      <c r="AC1" s="32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32"/>
      <c r="AD2" s="70"/>
      <c r="AE2" s="72"/>
      <c r="AF2" s="72"/>
    </row>
    <row r="3" spans="1:42" ht="11.4" x14ac:dyDescent="0.2">
      <c r="B3" s="16"/>
      <c r="J3" s="71"/>
      <c r="AC3" s="32"/>
      <c r="AD3" s="70"/>
      <c r="AE3" s="71"/>
      <c r="AF3" s="71"/>
    </row>
    <row r="4" spans="1:42" ht="16.2" thickBot="1" x14ac:dyDescent="0.35">
      <c r="A4" s="2" t="s">
        <v>41</v>
      </c>
      <c r="B4" s="16"/>
      <c r="C4" s="70" t="s">
        <v>71</v>
      </c>
      <c r="F4" s="70" t="s">
        <v>21</v>
      </c>
      <c r="I4" s="70" t="s">
        <v>68</v>
      </c>
      <c r="L4" s="70" t="s">
        <v>56</v>
      </c>
      <c r="O4" s="70" t="s">
        <v>18</v>
      </c>
      <c r="R4" s="70" t="s">
        <v>15</v>
      </c>
      <c r="U4" s="70" t="s">
        <v>59</v>
      </c>
      <c r="X4" s="70" t="s">
        <v>73</v>
      </c>
      <c r="AA4" s="70" t="s">
        <v>74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11</v>
      </c>
      <c r="D6" s="69"/>
      <c r="E6" s="76"/>
      <c r="F6" s="70" t="s">
        <v>12</v>
      </c>
      <c r="G6" s="69"/>
      <c r="H6" s="76"/>
      <c r="I6" s="70" t="s">
        <v>57</v>
      </c>
      <c r="J6" s="69"/>
      <c r="K6" s="76"/>
      <c r="L6" s="70" t="s">
        <v>14</v>
      </c>
      <c r="M6" s="69"/>
      <c r="N6" s="76"/>
      <c r="O6" s="70" t="s">
        <v>13</v>
      </c>
      <c r="P6" s="69"/>
      <c r="Q6" s="76"/>
      <c r="R6" s="70" t="s">
        <v>72</v>
      </c>
      <c r="S6" s="69"/>
      <c r="T6" s="76"/>
      <c r="U6" s="70" t="s">
        <v>17</v>
      </c>
      <c r="V6" s="69"/>
      <c r="W6" s="76"/>
      <c r="X6" s="70" t="s">
        <v>58</v>
      </c>
      <c r="Y6" s="69"/>
      <c r="Z6" s="76"/>
      <c r="AA6" s="70" t="s">
        <v>16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77</v>
      </c>
      <c r="D7" s="79" t="s">
        <v>77</v>
      </c>
      <c r="E7" s="80" t="s">
        <v>1</v>
      </c>
      <c r="F7" s="79" t="s">
        <v>76</v>
      </c>
      <c r="G7" s="79" t="s">
        <v>2</v>
      </c>
      <c r="H7" s="80" t="s">
        <v>1</v>
      </c>
      <c r="I7" s="79" t="s">
        <v>76</v>
      </c>
      <c r="J7" s="79" t="s">
        <v>76</v>
      </c>
      <c r="K7" s="80" t="s">
        <v>1</v>
      </c>
      <c r="L7" s="79" t="s">
        <v>19</v>
      </c>
      <c r="M7" s="79" t="s">
        <v>76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20</v>
      </c>
      <c r="S7" s="79" t="s">
        <v>77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79</v>
      </c>
      <c r="Y7" s="79" t="s">
        <v>77</v>
      </c>
      <c r="Z7" s="80" t="s">
        <v>1</v>
      </c>
      <c r="AA7" s="79" t="s">
        <v>19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'19.Spieltag'!B8</f>
        <v>Archie04</v>
      </c>
      <c r="C8" s="17" t="s">
        <v>76</v>
      </c>
      <c r="D8" s="18" t="s">
        <v>76</v>
      </c>
      <c r="E8" s="88">
        <f>IF(OR(EXACT($C$7,C8)*(EXACT($D$7,D8)))=TRUE,$AO$9,IF(($D$7-$C$7=D8-C8),$AO$8,IF(OR(EXACT($C$7&gt;$D$7,C8&gt;D8)*EXACT($C$7=$D$7,C8=D8)*EXACT($C$7&lt;$D$7,C8&lt;D8)),$AO$7,0)))*2*2</f>
        <v>12</v>
      </c>
      <c r="F8" s="17" t="s">
        <v>77</v>
      </c>
      <c r="G8" s="18" t="s">
        <v>20</v>
      </c>
      <c r="H8" s="19" t="str">
        <f t="shared" ref="H8:H30" si="1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2</v>
      </c>
      <c r="S8" s="18" t="s">
        <v>77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16</v>
      </c>
      <c r="AH8" s="22">
        <f>'19.Spieltag'!AJ8</f>
        <v>267</v>
      </c>
      <c r="AI8" s="29">
        <f>'19.Spieltag'!AK8</f>
        <v>21</v>
      </c>
      <c r="AJ8" s="24">
        <f t="shared" ref="AJ8" si="10">AG8+AH8</f>
        <v>283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'19.Spieltag'!B9</f>
        <v>cilli37</v>
      </c>
      <c r="C9" s="17" t="s">
        <v>76</v>
      </c>
      <c r="D9" s="18" t="s">
        <v>19</v>
      </c>
      <c r="E9" s="88">
        <f t="shared" ref="E9:E30" si="12">IF(OR(EXACT($C$7,C9)*(EXACT($D$7,D9)))=TRUE,$AO$9,IF(($D$7-$C$7=D9-C9),$AO$8,IF(OR(EXACT($C$7&gt;$D$7,C9&gt;D9)*EXACT($C$7=$D$7,C9=D9)*EXACT($C$7&lt;$D$7,C9&lt;D9)),$AO$7,0)))*2*2</f>
        <v>0</v>
      </c>
      <c r="F9" s="17" t="s">
        <v>77</v>
      </c>
      <c r="G9" s="18" t="s">
        <v>79</v>
      </c>
      <c r="H9" s="19" t="str">
        <f t="shared" si="1"/>
        <v>2</v>
      </c>
      <c r="I9" s="17" t="s">
        <v>77</v>
      </c>
      <c r="J9" s="18" t="s">
        <v>2</v>
      </c>
      <c r="K9" s="19">
        <f t="shared" si="2"/>
        <v>0</v>
      </c>
      <c r="L9" s="17" t="s">
        <v>19</v>
      </c>
      <c r="M9" s="18" t="s">
        <v>76</v>
      </c>
      <c r="N9" s="68" t="str">
        <f t="shared" si="3"/>
        <v>5</v>
      </c>
      <c r="O9" s="17" t="s">
        <v>19</v>
      </c>
      <c r="P9" s="18" t="s">
        <v>19</v>
      </c>
      <c r="Q9" s="19">
        <f t="shared" si="4"/>
        <v>0</v>
      </c>
      <c r="R9" s="17" t="s">
        <v>79</v>
      </c>
      <c r="S9" s="18" t="s">
        <v>76</v>
      </c>
      <c r="T9" s="19" t="str">
        <f t="shared" si="5"/>
        <v>2</v>
      </c>
      <c r="U9" s="17" t="s">
        <v>2</v>
      </c>
      <c r="V9" s="18" t="s">
        <v>19</v>
      </c>
      <c r="W9" s="19">
        <f t="shared" si="6"/>
        <v>0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11</v>
      </c>
      <c r="AH9" s="22">
        <f>'19.Spieltag'!AJ9</f>
        <v>317</v>
      </c>
      <c r="AI9" s="29">
        <f>'19.Spieltag'!AK9</f>
        <v>5</v>
      </c>
      <c r="AJ9" s="24">
        <f t="shared" ref="AJ9:AJ29" si="14">AG9+AH9</f>
        <v>328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19</v>
      </c>
      <c r="B10" s="21" t="str">
        <f>'19.Spieltag'!B10</f>
        <v>fabian04</v>
      </c>
      <c r="C10" s="17" t="s">
        <v>76</v>
      </c>
      <c r="D10" s="18" t="s">
        <v>2</v>
      </c>
      <c r="E10" s="88">
        <f t="shared" si="12"/>
        <v>0</v>
      </c>
      <c r="F10" s="17" t="s">
        <v>77</v>
      </c>
      <c r="G10" s="18" t="s">
        <v>79</v>
      </c>
      <c r="H10" s="19" t="str">
        <f t="shared" si="1"/>
        <v>2</v>
      </c>
      <c r="I10" s="17" t="s">
        <v>76</v>
      </c>
      <c r="J10" s="18" t="s">
        <v>79</v>
      </c>
      <c r="K10" s="19">
        <f t="shared" si="2"/>
        <v>0</v>
      </c>
      <c r="L10" s="17" t="s">
        <v>76</v>
      </c>
      <c r="M10" s="18" t="s">
        <v>77</v>
      </c>
      <c r="N10" s="68" t="str">
        <f t="shared" si="3"/>
        <v>3</v>
      </c>
      <c r="O10" s="17" t="s">
        <v>19</v>
      </c>
      <c r="P10" s="18" t="s">
        <v>19</v>
      </c>
      <c r="Q10" s="19">
        <f t="shared" si="4"/>
        <v>0</v>
      </c>
      <c r="R10" s="17" t="s">
        <v>79</v>
      </c>
      <c r="S10" s="18" t="s">
        <v>76</v>
      </c>
      <c r="T10" s="19" t="str">
        <f t="shared" si="5"/>
        <v>2</v>
      </c>
      <c r="U10" s="17" t="s">
        <v>2</v>
      </c>
      <c r="V10" s="18" t="s">
        <v>76</v>
      </c>
      <c r="W10" s="19">
        <f t="shared" si="6"/>
        <v>0</v>
      </c>
      <c r="X10" s="17" t="s">
        <v>19</v>
      </c>
      <c r="Y10" s="18" t="s">
        <v>2</v>
      </c>
      <c r="Z10" s="19">
        <f t="shared" si="7"/>
        <v>0</v>
      </c>
      <c r="AA10" s="17" t="s">
        <v>76</v>
      </c>
      <c r="AB10" s="18" t="s">
        <v>2</v>
      </c>
      <c r="AC10" s="19" t="str">
        <f t="shared" si="8"/>
        <v>3</v>
      </c>
      <c r="AD10" s="20"/>
      <c r="AE10" s="18"/>
      <c r="AF10" s="19"/>
      <c r="AG10" s="21">
        <f t="shared" si="13"/>
        <v>10</v>
      </c>
      <c r="AH10" s="22">
        <f>'19.Spieltag'!AJ10</f>
        <v>272</v>
      </c>
      <c r="AI10" s="29">
        <f>'19.Spieltag'!AK10</f>
        <v>18</v>
      </c>
      <c r="AJ10" s="24">
        <f t="shared" si="14"/>
        <v>282</v>
      </c>
      <c r="AK10" s="25">
        <f t="shared" si="15"/>
        <v>19</v>
      </c>
      <c r="AL10" s="1"/>
    </row>
    <row r="11" spans="1:42" ht="24.9" customHeight="1" thickBot="1" x14ac:dyDescent="0.3">
      <c r="A11" s="29">
        <f t="shared" si="11"/>
        <v>13</v>
      </c>
      <c r="B11" s="21" t="str">
        <f>'19.Spieltag'!B11</f>
        <v>FlorianS04</v>
      </c>
      <c r="C11" s="17" t="s">
        <v>76</v>
      </c>
      <c r="D11" s="18" t="s">
        <v>19</v>
      </c>
      <c r="E11" s="88">
        <f t="shared" si="12"/>
        <v>0</v>
      </c>
      <c r="F11" s="17" t="s">
        <v>76</v>
      </c>
      <c r="G11" s="18" t="s">
        <v>20</v>
      </c>
      <c r="H11" s="19" t="str">
        <f t="shared" si="1"/>
        <v>2</v>
      </c>
      <c r="I11" s="17" t="s">
        <v>76</v>
      </c>
      <c r="J11" s="18" t="s">
        <v>19</v>
      </c>
      <c r="K11" s="19">
        <f t="shared" si="2"/>
        <v>0</v>
      </c>
      <c r="L11" s="17" t="s">
        <v>19</v>
      </c>
      <c r="M11" s="18" t="s">
        <v>76</v>
      </c>
      <c r="N11" s="68" t="str">
        <f t="shared" si="3"/>
        <v>5</v>
      </c>
      <c r="O11" s="17" t="s">
        <v>76</v>
      </c>
      <c r="P11" s="18" t="s">
        <v>19</v>
      </c>
      <c r="Q11" s="19">
        <f t="shared" si="4"/>
        <v>0</v>
      </c>
      <c r="R11" s="17" t="s">
        <v>2</v>
      </c>
      <c r="S11" s="18" t="s">
        <v>76</v>
      </c>
      <c r="T11" s="19" t="str">
        <f t="shared" si="5"/>
        <v>2</v>
      </c>
      <c r="U11" s="17" t="s">
        <v>19</v>
      </c>
      <c r="V11" s="18" t="s">
        <v>76</v>
      </c>
      <c r="W11" s="19">
        <f t="shared" si="6"/>
        <v>0</v>
      </c>
      <c r="X11" s="17" t="s">
        <v>19</v>
      </c>
      <c r="Y11" s="18" t="s">
        <v>19</v>
      </c>
      <c r="Z11" s="19">
        <f t="shared" si="7"/>
        <v>0</v>
      </c>
      <c r="AA11" s="17" t="s">
        <v>76</v>
      </c>
      <c r="AB11" s="18" t="s">
        <v>19</v>
      </c>
      <c r="AC11" s="19" t="str">
        <f t="shared" si="8"/>
        <v>2</v>
      </c>
      <c r="AD11" s="20"/>
      <c r="AE11" s="18"/>
      <c r="AF11" s="19"/>
      <c r="AG11" s="21">
        <f t="shared" si="13"/>
        <v>11</v>
      </c>
      <c r="AH11" s="22">
        <f>'19.Spieltag'!AJ11</f>
        <v>283</v>
      </c>
      <c r="AI11" s="29">
        <f>'19.Spieltag'!AK11</f>
        <v>13</v>
      </c>
      <c r="AJ11" s="24">
        <f t="shared" si="14"/>
        <v>294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'19.Spieltag'!B12</f>
        <v>Franzi04</v>
      </c>
      <c r="C12" s="17" t="s">
        <v>76</v>
      </c>
      <c r="D12" s="18" t="s">
        <v>19</v>
      </c>
      <c r="E12" s="88">
        <f t="shared" si="12"/>
        <v>0</v>
      </c>
      <c r="F12" s="17" t="s">
        <v>77</v>
      </c>
      <c r="G12" s="18" t="s">
        <v>79</v>
      </c>
      <c r="H12" s="19" t="str">
        <f t="shared" si="1"/>
        <v>2</v>
      </c>
      <c r="I12" s="17" t="s">
        <v>76</v>
      </c>
      <c r="J12" s="18" t="s">
        <v>19</v>
      </c>
      <c r="K12" s="19">
        <f t="shared" si="2"/>
        <v>0</v>
      </c>
      <c r="L12" s="17" t="s">
        <v>19</v>
      </c>
      <c r="M12" s="18" t="s">
        <v>76</v>
      </c>
      <c r="N12" s="68" t="str">
        <f t="shared" si="3"/>
        <v>5</v>
      </c>
      <c r="O12" s="17" t="s">
        <v>76</v>
      </c>
      <c r="P12" s="18" t="s">
        <v>19</v>
      </c>
      <c r="Q12" s="19">
        <f t="shared" si="4"/>
        <v>0</v>
      </c>
      <c r="R12" s="17" t="s">
        <v>2</v>
      </c>
      <c r="S12" s="18" t="s">
        <v>76</v>
      </c>
      <c r="T12" s="19" t="str">
        <f t="shared" si="5"/>
        <v>2</v>
      </c>
      <c r="U12" s="17" t="s">
        <v>19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11</v>
      </c>
      <c r="AH12" s="22">
        <f>'19.Spieltag'!AJ12</f>
        <v>312</v>
      </c>
      <c r="AI12" s="29">
        <f>'19.Spieltag'!AK12</f>
        <v>7</v>
      </c>
      <c r="AJ12" s="24">
        <f t="shared" si="14"/>
        <v>323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'19.Spieltag'!B13</f>
        <v>Gudrun</v>
      </c>
      <c r="C13" s="17" t="s">
        <v>76</v>
      </c>
      <c r="D13" s="18" t="s">
        <v>2</v>
      </c>
      <c r="E13" s="88">
        <f t="shared" si="12"/>
        <v>0</v>
      </c>
      <c r="F13" s="17" t="s">
        <v>77</v>
      </c>
      <c r="G13" s="18" t="s">
        <v>79</v>
      </c>
      <c r="H13" s="19" t="str">
        <f t="shared" si="1"/>
        <v>2</v>
      </c>
      <c r="I13" s="17" t="s">
        <v>76</v>
      </c>
      <c r="J13" s="18" t="s">
        <v>19</v>
      </c>
      <c r="K13" s="19">
        <f t="shared" si="2"/>
        <v>0</v>
      </c>
      <c r="L13" s="17" t="s">
        <v>76</v>
      </c>
      <c r="M13" s="18" t="s">
        <v>76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2</v>
      </c>
      <c r="S13" s="18" t="s">
        <v>76</v>
      </c>
      <c r="T13" s="19" t="str">
        <f t="shared" si="5"/>
        <v>2</v>
      </c>
      <c r="U13" s="17" t="s">
        <v>19</v>
      </c>
      <c r="V13" s="18" t="s">
        <v>19</v>
      </c>
      <c r="W13" s="19" t="str">
        <f t="shared" si="6"/>
        <v>5</v>
      </c>
      <c r="X13" s="17" t="s">
        <v>76</v>
      </c>
      <c r="Y13" s="18" t="s">
        <v>19</v>
      </c>
      <c r="Z13" s="19">
        <f t="shared" si="7"/>
        <v>0</v>
      </c>
      <c r="AA13" s="17" t="s">
        <v>76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9</v>
      </c>
      <c r="AH13" s="22">
        <f>'19.Spieltag'!AJ13</f>
        <v>265</v>
      </c>
      <c r="AI13" s="29">
        <f>'19.Spieltag'!AK13</f>
        <v>22</v>
      </c>
      <c r="AJ13" s="24">
        <f t="shared" si="14"/>
        <v>274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10</v>
      </c>
      <c r="B14" s="21" t="str">
        <f>'19.Spieltag'!B14</f>
        <v>Hans 04</v>
      </c>
      <c r="C14" s="17" t="s">
        <v>19</v>
      </c>
      <c r="D14" s="18" t="s">
        <v>19</v>
      </c>
      <c r="E14" s="88">
        <f t="shared" si="12"/>
        <v>12</v>
      </c>
      <c r="F14" s="17" t="s">
        <v>76</v>
      </c>
      <c r="G14" s="18" t="s">
        <v>79</v>
      </c>
      <c r="H14" s="19" t="str">
        <f t="shared" si="1"/>
        <v>2</v>
      </c>
      <c r="I14" s="17" t="s">
        <v>76</v>
      </c>
      <c r="J14" s="18" t="s">
        <v>2</v>
      </c>
      <c r="K14" s="19">
        <f t="shared" si="2"/>
        <v>0</v>
      </c>
      <c r="L14" s="17" t="s">
        <v>19</v>
      </c>
      <c r="M14" s="18" t="s">
        <v>76</v>
      </c>
      <c r="N14" s="68" t="str">
        <f t="shared" si="3"/>
        <v>5</v>
      </c>
      <c r="O14" s="17" t="s">
        <v>19</v>
      </c>
      <c r="P14" s="18" t="s">
        <v>19</v>
      </c>
      <c r="Q14" s="19">
        <f t="shared" si="4"/>
        <v>0</v>
      </c>
      <c r="R14" s="17" t="s">
        <v>2</v>
      </c>
      <c r="S14" s="18" t="s">
        <v>76</v>
      </c>
      <c r="T14" s="19" t="str">
        <f t="shared" si="5"/>
        <v>2</v>
      </c>
      <c r="U14" s="17" t="s">
        <v>2</v>
      </c>
      <c r="V14" s="18" t="s">
        <v>19</v>
      </c>
      <c r="W14" s="19">
        <f t="shared" si="6"/>
        <v>0</v>
      </c>
      <c r="X14" s="17" t="s">
        <v>19</v>
      </c>
      <c r="Y14" s="18" t="s">
        <v>19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21</v>
      </c>
      <c r="AH14" s="22">
        <f>'19.Spieltag'!AJ14</f>
        <v>287</v>
      </c>
      <c r="AI14" s="29">
        <f>'19.Spieltag'!AK14</f>
        <v>11</v>
      </c>
      <c r="AJ14" s="24">
        <f t="shared" si="14"/>
        <v>308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'19.Spieltag'!B15</f>
        <v>Lola04</v>
      </c>
      <c r="C15" s="17" t="s">
        <v>76</v>
      </c>
      <c r="D15" s="18" t="s">
        <v>19</v>
      </c>
      <c r="E15" s="88">
        <f t="shared" si="12"/>
        <v>0</v>
      </c>
      <c r="F15" s="17" t="s">
        <v>76</v>
      </c>
      <c r="G15" s="18" t="s">
        <v>20</v>
      </c>
      <c r="H15" s="19" t="str">
        <f t="shared" si="1"/>
        <v>2</v>
      </c>
      <c r="I15" s="17" t="s">
        <v>19</v>
      </c>
      <c r="J15" s="18" t="s">
        <v>76</v>
      </c>
      <c r="K15" s="19">
        <f t="shared" si="2"/>
        <v>0</v>
      </c>
      <c r="L15" s="17" t="s">
        <v>2</v>
      </c>
      <c r="M15" s="18" t="s">
        <v>77</v>
      </c>
      <c r="N15" s="68" t="str">
        <f t="shared" si="3"/>
        <v>2</v>
      </c>
      <c r="O15" s="17" t="s">
        <v>19</v>
      </c>
      <c r="P15" s="18" t="s">
        <v>19</v>
      </c>
      <c r="Q15" s="19">
        <f t="shared" si="4"/>
        <v>0</v>
      </c>
      <c r="R15" s="17" t="s">
        <v>20</v>
      </c>
      <c r="S15" s="18" t="s">
        <v>77</v>
      </c>
      <c r="T15" s="19" t="str">
        <f t="shared" si="5"/>
        <v>5</v>
      </c>
      <c r="U15" s="17" t="s">
        <v>19</v>
      </c>
      <c r="V15" s="18" t="s">
        <v>76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2</v>
      </c>
      <c r="AA15" s="17" t="s">
        <v>76</v>
      </c>
      <c r="AB15" s="18" t="s">
        <v>19</v>
      </c>
      <c r="AC15" s="19" t="str">
        <f t="shared" si="8"/>
        <v>2</v>
      </c>
      <c r="AD15" s="20"/>
      <c r="AE15" s="18"/>
      <c r="AF15" s="19"/>
      <c r="AG15" s="21">
        <f t="shared" si="13"/>
        <v>13</v>
      </c>
      <c r="AH15" s="22">
        <f>'19.Spieltag'!AJ15</f>
        <v>339</v>
      </c>
      <c r="AI15" s="29">
        <f>'19.Spieltag'!AK15</f>
        <v>2</v>
      </c>
      <c r="AJ15" s="24">
        <f t="shared" si="14"/>
        <v>352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'19.Spieltag'!B16</f>
        <v>Master1</v>
      </c>
      <c r="C16" s="17" t="s">
        <v>76</v>
      </c>
      <c r="D16" s="18" t="s">
        <v>19</v>
      </c>
      <c r="E16" s="88">
        <f t="shared" si="12"/>
        <v>0</v>
      </c>
      <c r="F16" s="17" t="s">
        <v>76</v>
      </c>
      <c r="G16" s="18" t="s">
        <v>79</v>
      </c>
      <c r="H16" s="19" t="str">
        <f t="shared" si="1"/>
        <v>2</v>
      </c>
      <c r="I16" s="17" t="s">
        <v>76</v>
      </c>
      <c r="J16" s="18" t="s">
        <v>2</v>
      </c>
      <c r="K16" s="19">
        <f t="shared" si="2"/>
        <v>0</v>
      </c>
      <c r="L16" s="17" t="s">
        <v>76</v>
      </c>
      <c r="M16" s="18" t="s">
        <v>76</v>
      </c>
      <c r="N16" s="68">
        <f t="shared" si="3"/>
        <v>0</v>
      </c>
      <c r="O16" s="17" t="s">
        <v>19</v>
      </c>
      <c r="P16" s="18" t="s">
        <v>19</v>
      </c>
      <c r="Q16" s="19">
        <f t="shared" si="4"/>
        <v>0</v>
      </c>
      <c r="R16" s="17" t="s">
        <v>19</v>
      </c>
      <c r="S16" s="18" t="s">
        <v>76</v>
      </c>
      <c r="T16" s="19" t="str">
        <f t="shared" si="5"/>
        <v>2</v>
      </c>
      <c r="U16" s="17" t="s">
        <v>19</v>
      </c>
      <c r="V16" s="18" t="s">
        <v>77</v>
      </c>
      <c r="W16" s="19">
        <f t="shared" si="6"/>
        <v>0</v>
      </c>
      <c r="X16" s="17" t="s">
        <v>19</v>
      </c>
      <c r="Y16" s="18" t="s">
        <v>76</v>
      </c>
      <c r="Z16" s="19" t="str">
        <f t="shared" si="7"/>
        <v>2</v>
      </c>
      <c r="AA16" s="17"/>
      <c r="AB16" s="18"/>
      <c r="AC16" s="19"/>
      <c r="AD16" s="20"/>
      <c r="AE16" s="18"/>
      <c r="AF16" s="19"/>
      <c r="AG16" s="21">
        <f t="shared" si="13"/>
        <v>6</v>
      </c>
      <c r="AH16" s="22">
        <f>'19.Spieltag'!AJ16</f>
        <v>308</v>
      </c>
      <c r="AI16" s="29">
        <f>'19.Spieltag'!AK16</f>
        <v>8</v>
      </c>
      <c r="AJ16" s="24">
        <f t="shared" si="14"/>
        <v>314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14</v>
      </c>
      <c r="B17" s="21" t="str">
        <f>'19.Spieltag'!B17</f>
        <v>Mike04</v>
      </c>
      <c r="C17" s="17" t="s">
        <v>77</v>
      </c>
      <c r="D17" s="18" t="s">
        <v>19</v>
      </c>
      <c r="E17" s="88">
        <f t="shared" si="12"/>
        <v>0</v>
      </c>
      <c r="F17" s="17" t="s">
        <v>77</v>
      </c>
      <c r="G17" s="18" t="s">
        <v>2</v>
      </c>
      <c r="H17" s="19" t="str">
        <f t="shared" si="1"/>
        <v>2</v>
      </c>
      <c r="I17" s="17" t="s">
        <v>77</v>
      </c>
      <c r="J17" s="18" t="s">
        <v>19</v>
      </c>
      <c r="K17" s="19">
        <f t="shared" si="2"/>
        <v>0</v>
      </c>
      <c r="L17" s="17" t="s">
        <v>19</v>
      </c>
      <c r="M17" s="18" t="s">
        <v>76</v>
      </c>
      <c r="N17" s="68" t="str">
        <f t="shared" si="3"/>
        <v>5</v>
      </c>
      <c r="O17" s="17" t="s">
        <v>76</v>
      </c>
      <c r="P17" s="18" t="s">
        <v>76</v>
      </c>
      <c r="Q17" s="19">
        <f t="shared" si="4"/>
        <v>0</v>
      </c>
      <c r="R17" s="17" t="s">
        <v>2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>
        <f t="shared" si="6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3</v>
      </c>
      <c r="AD17" s="20"/>
      <c r="AE17" s="18"/>
      <c r="AF17" s="19"/>
      <c r="AG17" s="21">
        <f t="shared" si="13"/>
        <v>14</v>
      </c>
      <c r="AH17" s="22">
        <f>'19.Spieltag'!AJ17</f>
        <v>276</v>
      </c>
      <c r="AI17" s="29">
        <f>'19.Spieltag'!AK17</f>
        <v>16</v>
      </c>
      <c r="AJ17" s="24">
        <f t="shared" si="14"/>
        <v>290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4</v>
      </c>
      <c r="B18" s="21" t="str">
        <f>'19.Spieltag'!B18</f>
        <v>norman 04</v>
      </c>
      <c r="C18" s="17" t="s">
        <v>76</v>
      </c>
      <c r="D18" s="18" t="s">
        <v>19</v>
      </c>
      <c r="E18" s="88">
        <f t="shared" si="12"/>
        <v>0</v>
      </c>
      <c r="F18" s="17" t="s">
        <v>76</v>
      </c>
      <c r="G18" s="18" t="s">
        <v>2</v>
      </c>
      <c r="H18" s="19" t="str">
        <f t="shared" si="1"/>
        <v>5</v>
      </c>
      <c r="I18" s="17" t="s">
        <v>76</v>
      </c>
      <c r="J18" s="18" t="s">
        <v>2</v>
      </c>
      <c r="K18" s="19">
        <f t="shared" si="2"/>
        <v>0</v>
      </c>
      <c r="L18" s="17" t="s">
        <v>2</v>
      </c>
      <c r="M18" s="18" t="s">
        <v>76</v>
      </c>
      <c r="N18" s="68" t="str">
        <f t="shared" si="3"/>
        <v>2</v>
      </c>
      <c r="O18" s="17" t="s">
        <v>76</v>
      </c>
      <c r="P18" s="18" t="s">
        <v>76</v>
      </c>
      <c r="Q18" s="19">
        <f t="shared" si="4"/>
        <v>0</v>
      </c>
      <c r="R18" s="17" t="s">
        <v>2</v>
      </c>
      <c r="S18" s="18" t="s">
        <v>76</v>
      </c>
      <c r="T18" s="19" t="str">
        <f t="shared" si="5"/>
        <v>2</v>
      </c>
      <c r="U18" s="17" t="s">
        <v>19</v>
      </c>
      <c r="V18" s="18" t="s">
        <v>76</v>
      </c>
      <c r="W18" s="19">
        <f t="shared" si="6"/>
        <v>0</v>
      </c>
      <c r="X18" s="17" t="s">
        <v>76</v>
      </c>
      <c r="Y18" s="18" t="s">
        <v>76</v>
      </c>
      <c r="Z18" s="19">
        <f t="shared" si="7"/>
        <v>0</v>
      </c>
      <c r="AA18" s="17" t="s">
        <v>76</v>
      </c>
      <c r="AB18" s="18" t="s">
        <v>19</v>
      </c>
      <c r="AC18" s="19" t="str">
        <f t="shared" si="8"/>
        <v>2</v>
      </c>
      <c r="AD18" s="20"/>
      <c r="AE18" s="18"/>
      <c r="AF18" s="19"/>
      <c r="AG18" s="21">
        <f t="shared" si="13"/>
        <v>11</v>
      </c>
      <c r="AH18" s="22">
        <f>'19.Spieltag'!AJ18</f>
        <v>325</v>
      </c>
      <c r="AI18" s="29">
        <f>'19.Spieltag'!AK18</f>
        <v>4</v>
      </c>
      <c r="AJ18" s="24">
        <f t="shared" si="14"/>
        <v>336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'19.Spieltag'!B19</f>
        <v>Rainer04</v>
      </c>
      <c r="C19" s="17" t="s">
        <v>76</v>
      </c>
      <c r="D19" s="18" t="s">
        <v>19</v>
      </c>
      <c r="E19" s="88">
        <f t="shared" si="12"/>
        <v>0</v>
      </c>
      <c r="F19" s="17" t="s">
        <v>76</v>
      </c>
      <c r="G19" s="18" t="s">
        <v>79</v>
      </c>
      <c r="H19" s="19" t="str">
        <f t="shared" si="1"/>
        <v>2</v>
      </c>
      <c r="I19" s="17" t="s">
        <v>76</v>
      </c>
      <c r="J19" s="18" t="s">
        <v>19</v>
      </c>
      <c r="K19" s="19">
        <f t="shared" si="2"/>
        <v>0</v>
      </c>
      <c r="L19" s="17" t="s">
        <v>19</v>
      </c>
      <c r="M19" s="18" t="s">
        <v>76</v>
      </c>
      <c r="N19" s="68" t="str">
        <f t="shared" si="3"/>
        <v>5</v>
      </c>
      <c r="O19" s="17" t="s">
        <v>76</v>
      </c>
      <c r="P19" s="18" t="s">
        <v>76</v>
      </c>
      <c r="Q19" s="19">
        <f t="shared" si="4"/>
        <v>0</v>
      </c>
      <c r="R19" s="17" t="s">
        <v>2</v>
      </c>
      <c r="S19" s="18" t="s">
        <v>76</v>
      </c>
      <c r="T19" s="19" t="str">
        <f t="shared" si="5"/>
        <v>2</v>
      </c>
      <c r="U19" s="17" t="s">
        <v>19</v>
      </c>
      <c r="V19" s="18" t="s">
        <v>76</v>
      </c>
      <c r="W19" s="19">
        <f t="shared" si="6"/>
        <v>0</v>
      </c>
      <c r="X19" s="17" t="s">
        <v>76</v>
      </c>
      <c r="Y19" s="18" t="s">
        <v>19</v>
      </c>
      <c r="Z19" s="19">
        <f t="shared" si="7"/>
        <v>0</v>
      </c>
      <c r="AA19" s="17" t="s">
        <v>76</v>
      </c>
      <c r="AB19" s="18" t="s">
        <v>2</v>
      </c>
      <c r="AC19" s="19" t="str">
        <f t="shared" si="8"/>
        <v>3</v>
      </c>
      <c r="AD19" s="20"/>
      <c r="AE19" s="18"/>
      <c r="AF19" s="19"/>
      <c r="AG19" s="21">
        <f t="shared" si="13"/>
        <v>12</v>
      </c>
      <c r="AH19" s="22">
        <f>'19.Spieltag'!AJ19</f>
        <v>354</v>
      </c>
      <c r="AI19" s="29">
        <f>'19.Spieltag'!AK19</f>
        <v>1</v>
      </c>
      <c r="AJ19" s="24">
        <f t="shared" si="14"/>
        <v>366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21</v>
      </c>
      <c r="B20" s="21" t="str">
        <f>'19.Spieltag'!B20</f>
        <v>Reinhold</v>
      </c>
      <c r="C20" s="17" t="s">
        <v>77</v>
      </c>
      <c r="D20" s="18" t="s">
        <v>19</v>
      </c>
      <c r="E20" s="88">
        <f t="shared" si="12"/>
        <v>0</v>
      </c>
      <c r="F20" s="17" t="s">
        <v>76</v>
      </c>
      <c r="G20" s="18" t="s">
        <v>76</v>
      </c>
      <c r="H20" s="19">
        <f t="shared" si="1"/>
        <v>0</v>
      </c>
      <c r="I20" s="17" t="s">
        <v>19</v>
      </c>
      <c r="J20" s="18" t="s">
        <v>79</v>
      </c>
      <c r="K20" s="19">
        <f t="shared" si="2"/>
        <v>0</v>
      </c>
      <c r="L20" s="17" t="s">
        <v>76</v>
      </c>
      <c r="M20" s="18" t="s">
        <v>76</v>
      </c>
      <c r="N20" s="68">
        <f t="shared" si="3"/>
        <v>0</v>
      </c>
      <c r="O20" s="17" t="s">
        <v>76</v>
      </c>
      <c r="P20" s="18" t="s">
        <v>19</v>
      </c>
      <c r="Q20" s="19">
        <f t="shared" si="4"/>
        <v>0</v>
      </c>
      <c r="R20" s="17" t="s">
        <v>76</v>
      </c>
      <c r="S20" s="18" t="s">
        <v>77</v>
      </c>
      <c r="T20" s="19" t="str">
        <f t="shared" si="5"/>
        <v>2</v>
      </c>
      <c r="U20" s="17" t="s">
        <v>20</v>
      </c>
      <c r="V20" s="18" t="s">
        <v>19</v>
      </c>
      <c r="W20" s="19">
        <f t="shared" si="6"/>
        <v>0</v>
      </c>
      <c r="X20" s="17" t="s">
        <v>19</v>
      </c>
      <c r="Y20" s="18" t="s">
        <v>76</v>
      </c>
      <c r="Z20" s="19" t="str">
        <f t="shared" si="7"/>
        <v>2</v>
      </c>
      <c r="AA20" s="17" t="s">
        <v>76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4</v>
      </c>
      <c r="AH20" s="22">
        <f>'19.Spieltag'!AJ20</f>
        <v>272</v>
      </c>
      <c r="AI20" s="29">
        <f>'19.Spieltag'!AK20</f>
        <v>18</v>
      </c>
      <c r="AJ20" s="24">
        <f t="shared" si="14"/>
        <v>276</v>
      </c>
      <c r="AK20" s="25">
        <f t="shared" si="15"/>
        <v>21</v>
      </c>
      <c r="AL20" s="1"/>
    </row>
    <row r="21" spans="1:38" ht="24.9" customHeight="1" thickBot="1" x14ac:dyDescent="0.3">
      <c r="A21" s="29">
        <f t="shared" si="11"/>
        <v>20</v>
      </c>
      <c r="B21" s="21" t="str">
        <f>'19.Spieltag'!B21</f>
        <v>Ricardo04</v>
      </c>
      <c r="C21" s="17" t="s">
        <v>77</v>
      </c>
      <c r="D21" s="18" t="s">
        <v>19</v>
      </c>
      <c r="E21" s="88">
        <f t="shared" si="12"/>
        <v>0</v>
      </c>
      <c r="F21" s="17" t="s">
        <v>77</v>
      </c>
      <c r="G21" s="18" t="s">
        <v>20</v>
      </c>
      <c r="H21" s="19" t="str">
        <f t="shared" si="1"/>
        <v>2</v>
      </c>
      <c r="I21" s="17" t="s">
        <v>76</v>
      </c>
      <c r="J21" s="18" t="s">
        <v>19</v>
      </c>
      <c r="K21" s="19">
        <f t="shared" si="2"/>
        <v>0</v>
      </c>
      <c r="L21" s="17" t="s">
        <v>2</v>
      </c>
      <c r="M21" s="18" t="s">
        <v>76</v>
      </c>
      <c r="N21" s="68" t="str">
        <f t="shared" si="3"/>
        <v>2</v>
      </c>
      <c r="O21" s="17" t="s">
        <v>76</v>
      </c>
      <c r="P21" s="18" t="s">
        <v>19</v>
      </c>
      <c r="Q21" s="19">
        <f t="shared" si="4"/>
        <v>0</v>
      </c>
      <c r="R21" s="17" t="s">
        <v>2</v>
      </c>
      <c r="S21" s="18" t="s">
        <v>77</v>
      </c>
      <c r="T21" s="19" t="str">
        <f t="shared" si="5"/>
        <v>2</v>
      </c>
      <c r="U21" s="17" t="s">
        <v>19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>
        <f t="shared" si="7"/>
        <v>0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8</v>
      </c>
      <c r="AH21" s="22">
        <f>'19.Spieltag'!AJ21</f>
        <v>272</v>
      </c>
      <c r="AI21" s="29">
        <f>'19.Spieltag'!AK21</f>
        <v>18</v>
      </c>
      <c r="AJ21" s="24">
        <f t="shared" si="14"/>
        <v>280</v>
      </c>
      <c r="AK21" s="25">
        <f t="shared" si="15"/>
        <v>20</v>
      </c>
      <c r="AL21" s="1"/>
    </row>
    <row r="22" spans="1:38" ht="24.9" customHeight="1" thickBot="1" x14ac:dyDescent="0.3">
      <c r="A22" s="29">
        <f t="shared" si="11"/>
        <v>23</v>
      </c>
      <c r="B22" s="21" t="str">
        <f>'19.Spieltag'!B22</f>
        <v>SchalkeKalle</v>
      </c>
      <c r="C22" s="17" t="s">
        <v>76</v>
      </c>
      <c r="D22" s="18" t="s">
        <v>19</v>
      </c>
      <c r="E22" s="88">
        <f t="shared" si="12"/>
        <v>0</v>
      </c>
      <c r="F22" s="17" t="s">
        <v>77</v>
      </c>
      <c r="G22" s="18" t="s">
        <v>2</v>
      </c>
      <c r="H22" s="19" t="str">
        <f t="shared" si="1"/>
        <v>2</v>
      </c>
      <c r="I22" s="17" t="s">
        <v>76</v>
      </c>
      <c r="J22" s="18" t="s">
        <v>19</v>
      </c>
      <c r="K22" s="19">
        <f t="shared" si="2"/>
        <v>0</v>
      </c>
      <c r="L22" s="17" t="s">
        <v>19</v>
      </c>
      <c r="M22" s="18" t="s">
        <v>76</v>
      </c>
      <c r="N22" s="68" t="str">
        <f t="shared" si="3"/>
        <v>5</v>
      </c>
      <c r="O22" s="17" t="s">
        <v>19</v>
      </c>
      <c r="P22" s="18" t="s">
        <v>76</v>
      </c>
      <c r="Q22" s="19" t="str">
        <f t="shared" si="4"/>
        <v>5</v>
      </c>
      <c r="R22" s="17" t="s">
        <v>79</v>
      </c>
      <c r="S22" s="18" t="s">
        <v>76</v>
      </c>
      <c r="T22" s="19" t="str">
        <f t="shared" si="5"/>
        <v>2</v>
      </c>
      <c r="U22" s="17" t="s">
        <v>2</v>
      </c>
      <c r="V22" s="18" t="s">
        <v>76</v>
      </c>
      <c r="W22" s="19">
        <f t="shared" si="6"/>
        <v>0</v>
      </c>
      <c r="X22" s="17" t="s">
        <v>19</v>
      </c>
      <c r="Y22" s="18" t="s">
        <v>76</v>
      </c>
      <c r="Z22" s="19" t="str">
        <f t="shared" si="7"/>
        <v>2</v>
      </c>
      <c r="AA22" s="17" t="s">
        <v>76</v>
      </c>
      <c r="AB22" s="18" t="s">
        <v>77</v>
      </c>
      <c r="AC22" s="19">
        <f t="shared" si="8"/>
        <v>0</v>
      </c>
      <c r="AD22" s="20"/>
      <c r="AE22" s="18"/>
      <c r="AF22" s="19"/>
      <c r="AG22" s="21">
        <f t="shared" si="13"/>
        <v>16</v>
      </c>
      <c r="AH22" s="22">
        <f>'19.Spieltag'!AJ22</f>
        <v>252</v>
      </c>
      <c r="AI22" s="29">
        <f>'19.Spieltag'!AK22</f>
        <v>23</v>
      </c>
      <c r="AJ22" s="24">
        <f t="shared" si="14"/>
        <v>268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8</v>
      </c>
      <c r="B23" s="21" t="str">
        <f>'19.Spieltag'!B23</f>
        <v>Schalt04</v>
      </c>
      <c r="C23" s="17" t="s">
        <v>76</v>
      </c>
      <c r="D23" s="18" t="s">
        <v>2</v>
      </c>
      <c r="E23" s="88">
        <f t="shared" si="12"/>
        <v>0</v>
      </c>
      <c r="F23" s="17" t="s">
        <v>77</v>
      </c>
      <c r="G23" s="18" t="s">
        <v>98</v>
      </c>
      <c r="H23" s="19" t="str">
        <f t="shared" si="1"/>
        <v>2</v>
      </c>
      <c r="I23" s="17" t="s">
        <v>76</v>
      </c>
      <c r="J23" s="18" t="s">
        <v>76</v>
      </c>
      <c r="K23" s="19" t="str">
        <f t="shared" si="2"/>
        <v>5</v>
      </c>
      <c r="L23" s="17" t="s">
        <v>76</v>
      </c>
      <c r="M23" s="18" t="s">
        <v>19</v>
      </c>
      <c r="N23" s="68">
        <f t="shared" si="3"/>
        <v>0</v>
      </c>
      <c r="O23" s="17" t="s">
        <v>76</v>
      </c>
      <c r="P23" s="18" t="s">
        <v>76</v>
      </c>
      <c r="Q23" s="19">
        <f t="shared" si="4"/>
        <v>0</v>
      </c>
      <c r="R23" s="17" t="s">
        <v>2</v>
      </c>
      <c r="S23" s="18" t="s">
        <v>76</v>
      </c>
      <c r="T23" s="19" t="str">
        <f t="shared" si="5"/>
        <v>2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>
        <f t="shared" si="7"/>
        <v>0</v>
      </c>
      <c r="AA23" s="17" t="s">
        <v>77</v>
      </c>
      <c r="AB23" s="18" t="s">
        <v>77</v>
      </c>
      <c r="AC23" s="19">
        <f t="shared" si="8"/>
        <v>0</v>
      </c>
      <c r="AD23" s="20"/>
      <c r="AE23" s="18"/>
      <c r="AF23" s="19"/>
      <c r="AG23" s="21">
        <f t="shared" si="13"/>
        <v>9</v>
      </c>
      <c r="AH23" s="22">
        <f>'19.Spieltag'!AJ23</f>
        <v>307</v>
      </c>
      <c r="AI23" s="29">
        <f>'19.Spieltag'!AK23</f>
        <v>9</v>
      </c>
      <c r="AJ23" s="24">
        <f t="shared" si="14"/>
        <v>316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16</v>
      </c>
      <c r="B24" s="21" t="str">
        <f>'19.Spieltag'!B24</f>
        <v>shiny</v>
      </c>
      <c r="C24" s="17" t="s">
        <v>76</v>
      </c>
      <c r="D24" s="18" t="s">
        <v>19</v>
      </c>
      <c r="E24" s="88">
        <f t="shared" si="12"/>
        <v>0</v>
      </c>
      <c r="F24" s="17" t="s">
        <v>77</v>
      </c>
      <c r="G24" s="18" t="s">
        <v>79</v>
      </c>
      <c r="H24" s="19" t="str">
        <f t="shared" si="1"/>
        <v>2</v>
      </c>
      <c r="I24" s="17" t="s">
        <v>76</v>
      </c>
      <c r="J24" s="18" t="s">
        <v>76</v>
      </c>
      <c r="K24" s="19" t="str">
        <f t="shared" si="2"/>
        <v>5</v>
      </c>
      <c r="L24" s="17" t="s">
        <v>19</v>
      </c>
      <c r="M24" s="18" t="s">
        <v>76</v>
      </c>
      <c r="N24" s="68" t="str">
        <f t="shared" si="3"/>
        <v>5</v>
      </c>
      <c r="O24" s="17" t="s">
        <v>76</v>
      </c>
      <c r="P24" s="18" t="s">
        <v>76</v>
      </c>
      <c r="Q24" s="19">
        <f t="shared" si="4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19</v>
      </c>
      <c r="V24" s="18" t="s">
        <v>76</v>
      </c>
      <c r="W24" s="19">
        <f t="shared" si="6"/>
        <v>0</v>
      </c>
      <c r="X24" s="17" t="s">
        <v>76</v>
      </c>
      <c r="Y24" s="18" t="s">
        <v>76</v>
      </c>
      <c r="Z24" s="19">
        <f t="shared" si="7"/>
        <v>0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14</v>
      </c>
      <c r="AH24" s="22">
        <f>'19.Spieltag'!AJ24</f>
        <v>273</v>
      </c>
      <c r="AI24" s="29">
        <f>'19.Spieltag'!AK24</f>
        <v>17</v>
      </c>
      <c r="AJ24" s="24">
        <f t="shared" si="14"/>
        <v>287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1"/>
        <v>15</v>
      </c>
      <c r="B25" s="21" t="str">
        <f>'19.Spieltag'!B25</f>
        <v>Silfa04</v>
      </c>
      <c r="C25" s="17" t="s">
        <v>76</v>
      </c>
      <c r="D25" s="18" t="s">
        <v>2</v>
      </c>
      <c r="E25" s="88">
        <f t="shared" si="12"/>
        <v>0</v>
      </c>
      <c r="F25" s="17" t="s">
        <v>77</v>
      </c>
      <c r="G25" s="18" t="s">
        <v>20</v>
      </c>
      <c r="H25" s="19" t="str">
        <f t="shared" si="1"/>
        <v>2</v>
      </c>
      <c r="I25" s="17" t="s">
        <v>76</v>
      </c>
      <c r="J25" s="18" t="s">
        <v>19</v>
      </c>
      <c r="K25" s="19">
        <f t="shared" si="2"/>
        <v>0</v>
      </c>
      <c r="L25" s="17" t="s">
        <v>19</v>
      </c>
      <c r="M25" s="18" t="s">
        <v>77</v>
      </c>
      <c r="N25" s="68" t="str">
        <f t="shared" si="3"/>
        <v>2</v>
      </c>
      <c r="O25" s="17" t="s">
        <v>76</v>
      </c>
      <c r="P25" s="18" t="s">
        <v>76</v>
      </c>
      <c r="Q25" s="19">
        <f t="shared" si="4"/>
        <v>0</v>
      </c>
      <c r="R25" s="17" t="s">
        <v>2</v>
      </c>
      <c r="S25" s="18" t="s">
        <v>77</v>
      </c>
      <c r="T25" s="19" t="str">
        <f t="shared" si="5"/>
        <v>2</v>
      </c>
      <c r="U25" s="17" t="s">
        <v>19</v>
      </c>
      <c r="V25" s="18" t="s">
        <v>76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77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6</v>
      </c>
      <c r="AH25" s="22">
        <f>'19.Spieltag'!AJ25</f>
        <v>283</v>
      </c>
      <c r="AI25" s="29">
        <f>'19.Spieltag'!AK25</f>
        <v>13</v>
      </c>
      <c r="AJ25" s="24">
        <f t="shared" si="14"/>
        <v>289</v>
      </c>
      <c r="AK25" s="25">
        <f t="shared" si="15"/>
        <v>15</v>
      </c>
      <c r="AL25" s="1"/>
    </row>
    <row r="26" spans="1:38" ht="24.9" customHeight="1" thickBot="1" x14ac:dyDescent="0.3">
      <c r="A26" s="29">
        <f t="shared" si="11"/>
        <v>17</v>
      </c>
      <c r="B26" s="21" t="str">
        <f>'19.Spieltag'!B26</f>
        <v>Silja04</v>
      </c>
      <c r="C26" s="17"/>
      <c r="D26" s="18"/>
      <c r="E26" s="88"/>
      <c r="F26" s="17"/>
      <c r="G26" s="18"/>
      <c r="H26" s="19"/>
      <c r="I26" s="17"/>
      <c r="J26" s="18"/>
      <c r="K26" s="19"/>
      <c r="L26" s="17"/>
      <c r="M26" s="18"/>
      <c r="N26" s="68"/>
      <c r="O26" s="17"/>
      <c r="P26" s="18"/>
      <c r="Q26" s="19"/>
      <c r="R26" s="17"/>
      <c r="S26" s="18"/>
      <c r="T26" s="19"/>
      <c r="U26" s="17"/>
      <c r="V26" s="18"/>
      <c r="W26" s="19"/>
      <c r="X26" s="17"/>
      <c r="Y26" s="18"/>
      <c r="Z26" s="19"/>
      <c r="AA26" s="17"/>
      <c r="AB26" s="18"/>
      <c r="AC26" s="19"/>
      <c r="AD26" s="20"/>
      <c r="AE26" s="18"/>
      <c r="AF26" s="19"/>
      <c r="AG26" s="21">
        <f t="shared" si="13"/>
        <v>0</v>
      </c>
      <c r="AH26" s="22">
        <f>'19.Spieltag'!AJ26</f>
        <v>283</v>
      </c>
      <c r="AI26" s="29">
        <f>'19.Spieltag'!AK26</f>
        <v>13</v>
      </c>
      <c r="AJ26" s="24">
        <f t="shared" si="14"/>
        <v>283</v>
      </c>
      <c r="AK26" s="25">
        <f t="shared" si="15"/>
        <v>17</v>
      </c>
      <c r="AL26" s="1"/>
    </row>
    <row r="27" spans="1:38" ht="28.2" customHeight="1" thickBot="1" x14ac:dyDescent="0.3">
      <c r="A27" s="29">
        <f t="shared" si="11"/>
        <v>5</v>
      </c>
      <c r="B27" s="21" t="str">
        <f>'19.Spieltag'!B27</f>
        <v>SkillFailer</v>
      </c>
      <c r="C27" s="17" t="s">
        <v>76</v>
      </c>
      <c r="D27" s="18" t="s">
        <v>2</v>
      </c>
      <c r="E27" s="88">
        <f t="shared" si="12"/>
        <v>0</v>
      </c>
      <c r="F27" s="17" t="s">
        <v>77</v>
      </c>
      <c r="G27" s="18" t="s">
        <v>98</v>
      </c>
      <c r="H27" s="19" t="str">
        <f t="shared" si="1"/>
        <v>2</v>
      </c>
      <c r="I27" s="17" t="s">
        <v>76</v>
      </c>
      <c r="J27" s="18" t="s">
        <v>19</v>
      </c>
      <c r="K27" s="19">
        <f t="shared" si="2"/>
        <v>0</v>
      </c>
      <c r="L27" s="17" t="s">
        <v>19</v>
      </c>
      <c r="M27" s="18" t="s">
        <v>76</v>
      </c>
      <c r="N27" s="68" t="str">
        <f t="shared" si="3"/>
        <v>5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19" t="str">
        <f t="shared" si="5"/>
        <v>2</v>
      </c>
      <c r="U27" s="17" t="s">
        <v>19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 t="str">
        <f t="shared" si="7"/>
        <v>2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13</v>
      </c>
      <c r="AH27" s="22">
        <f>'19.Spieltag'!AJ27</f>
        <v>317</v>
      </c>
      <c r="AI27" s="29">
        <f>'19.Spieltag'!AK27</f>
        <v>5</v>
      </c>
      <c r="AJ27" s="24">
        <f t="shared" si="14"/>
        <v>330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12</v>
      </c>
      <c r="B28" s="21" t="str">
        <f>'19.Spieltag'!B28</f>
        <v>Skopp04</v>
      </c>
      <c r="C28" s="17" t="s">
        <v>76</v>
      </c>
      <c r="D28" s="18" t="s">
        <v>19</v>
      </c>
      <c r="E28" s="88">
        <f t="shared" si="12"/>
        <v>0</v>
      </c>
      <c r="F28" s="17" t="s">
        <v>77</v>
      </c>
      <c r="G28" s="18" t="s">
        <v>79</v>
      </c>
      <c r="H28" s="19" t="str">
        <f t="shared" si="1"/>
        <v>2</v>
      </c>
      <c r="I28" s="17" t="s">
        <v>76</v>
      </c>
      <c r="J28" s="18" t="s">
        <v>19</v>
      </c>
      <c r="K28" s="19">
        <f t="shared" si="2"/>
        <v>0</v>
      </c>
      <c r="L28" s="17" t="s">
        <v>76</v>
      </c>
      <c r="M28" s="18" t="s">
        <v>77</v>
      </c>
      <c r="N28" s="68" t="str">
        <f t="shared" si="3"/>
        <v>3</v>
      </c>
      <c r="O28" s="17" t="s">
        <v>19</v>
      </c>
      <c r="P28" s="18" t="s">
        <v>2</v>
      </c>
      <c r="Q28" s="19">
        <f t="shared" si="4"/>
        <v>0</v>
      </c>
      <c r="R28" s="17" t="s">
        <v>79</v>
      </c>
      <c r="S28" s="18" t="s">
        <v>76</v>
      </c>
      <c r="T28" s="19" t="str">
        <f t="shared" si="5"/>
        <v>2</v>
      </c>
      <c r="U28" s="17" t="s">
        <v>19</v>
      </c>
      <c r="V28" s="18" t="s">
        <v>76</v>
      </c>
      <c r="W28" s="19">
        <f t="shared" si="6"/>
        <v>0</v>
      </c>
      <c r="X28" s="17" t="s">
        <v>19</v>
      </c>
      <c r="Y28" s="18" t="s">
        <v>77</v>
      </c>
      <c r="Z28" s="19" t="str">
        <f t="shared" si="7"/>
        <v>2</v>
      </c>
      <c r="AA28" s="17" t="s">
        <v>77</v>
      </c>
      <c r="AB28" s="18" t="s">
        <v>2</v>
      </c>
      <c r="AC28" s="19" t="str">
        <f t="shared" si="8"/>
        <v>2</v>
      </c>
      <c r="AD28" s="20"/>
      <c r="AE28" s="18"/>
      <c r="AF28" s="19"/>
      <c r="AG28" s="21">
        <f t="shared" si="13"/>
        <v>11</v>
      </c>
      <c r="AH28" s="22">
        <f>'19.Spieltag'!AJ28</f>
        <v>284</v>
      </c>
      <c r="AI28" s="29">
        <f>'19.Spieltag'!AK28</f>
        <v>12</v>
      </c>
      <c r="AJ28" s="24">
        <f t="shared" si="14"/>
        <v>295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11</v>
      </c>
      <c r="B29" s="21" t="str">
        <f>'19.Spieltag'!B29</f>
        <v>Tanja 04</v>
      </c>
      <c r="C29" s="17" t="s">
        <v>76</v>
      </c>
      <c r="D29" s="18" t="s">
        <v>2</v>
      </c>
      <c r="E29" s="88">
        <f t="shared" si="12"/>
        <v>0</v>
      </c>
      <c r="F29" s="17" t="s">
        <v>77</v>
      </c>
      <c r="G29" s="18" t="s">
        <v>79</v>
      </c>
      <c r="H29" s="19" t="str">
        <f t="shared" si="1"/>
        <v>2</v>
      </c>
      <c r="I29" s="17" t="s">
        <v>77</v>
      </c>
      <c r="J29" s="18" t="s">
        <v>19</v>
      </c>
      <c r="K29" s="19">
        <f t="shared" si="2"/>
        <v>0</v>
      </c>
      <c r="L29" s="17" t="s">
        <v>19</v>
      </c>
      <c r="M29" s="18" t="s">
        <v>77</v>
      </c>
      <c r="N29" s="68" t="str">
        <f t="shared" si="3"/>
        <v>2</v>
      </c>
      <c r="O29" s="17" t="s">
        <v>76</v>
      </c>
      <c r="P29" s="18" t="s">
        <v>19</v>
      </c>
      <c r="Q29" s="19">
        <f t="shared" si="4"/>
        <v>0</v>
      </c>
      <c r="R29" s="17" t="s">
        <v>2</v>
      </c>
      <c r="S29" s="18" t="s">
        <v>77</v>
      </c>
      <c r="T29" s="19" t="str">
        <f t="shared" si="5"/>
        <v>2</v>
      </c>
      <c r="U29" s="17" t="s">
        <v>19</v>
      </c>
      <c r="V29" s="18" t="s">
        <v>76</v>
      </c>
      <c r="W29" s="19">
        <f t="shared" si="6"/>
        <v>0</v>
      </c>
      <c r="X29" s="17" t="s">
        <v>76</v>
      </c>
      <c r="Y29" s="18" t="s">
        <v>76</v>
      </c>
      <c r="Z29" s="19">
        <f t="shared" si="7"/>
        <v>0</v>
      </c>
      <c r="AA29" s="17" t="s">
        <v>19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6</v>
      </c>
      <c r="AH29" s="22">
        <f>'19.Spieltag'!AJ29</f>
        <v>294</v>
      </c>
      <c r="AI29" s="29">
        <f>'19.Spieltag'!AK29</f>
        <v>10</v>
      </c>
      <c r="AJ29" s="24">
        <f t="shared" si="14"/>
        <v>300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2</v>
      </c>
      <c r="B30" s="21" t="str">
        <f>'19.Spieltag'!B30</f>
        <v>UltraGE</v>
      </c>
      <c r="C30" s="17" t="s">
        <v>76</v>
      </c>
      <c r="D30" s="18" t="s">
        <v>19</v>
      </c>
      <c r="E30" s="88">
        <f t="shared" si="12"/>
        <v>0</v>
      </c>
      <c r="F30" s="17" t="s">
        <v>76</v>
      </c>
      <c r="G30" s="18" t="s">
        <v>2</v>
      </c>
      <c r="H30" s="19" t="str">
        <f t="shared" si="1"/>
        <v>5</v>
      </c>
      <c r="I30" s="17" t="s">
        <v>76</v>
      </c>
      <c r="J30" s="18" t="s">
        <v>19</v>
      </c>
      <c r="K30" s="19">
        <f t="shared" si="2"/>
        <v>0</v>
      </c>
      <c r="L30" s="17" t="s">
        <v>19</v>
      </c>
      <c r="M30" s="18" t="s">
        <v>76</v>
      </c>
      <c r="N30" s="68" t="str">
        <f t="shared" si="3"/>
        <v>5</v>
      </c>
      <c r="O30" s="17" t="s">
        <v>76</v>
      </c>
      <c r="P30" s="18" t="s">
        <v>19</v>
      </c>
      <c r="Q30" s="19">
        <f t="shared" si="4"/>
        <v>0</v>
      </c>
      <c r="R30" s="17" t="s">
        <v>2</v>
      </c>
      <c r="S30" s="18" t="s">
        <v>76</v>
      </c>
      <c r="T30" s="19" t="str">
        <f t="shared" si="5"/>
        <v>2</v>
      </c>
      <c r="U30" s="17" t="s">
        <v>19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 t="str">
        <f t="shared" si="7"/>
        <v>2</v>
      </c>
      <c r="AA30" s="17" t="s">
        <v>76</v>
      </c>
      <c r="AB30" s="18" t="s">
        <v>2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17</v>
      </c>
      <c r="AH30" s="22">
        <f>'19.Spieltag'!AJ30</f>
        <v>335</v>
      </c>
      <c r="AI30" s="29">
        <f>'19.Spieltag'!AK30</f>
        <v>3</v>
      </c>
      <c r="AJ30" s="24">
        <f t="shared" ref="AJ30" si="17">AG30+AH30</f>
        <v>352</v>
      </c>
      <c r="AK30" s="25">
        <f t="shared" si="15"/>
        <v>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'19.Spieltag'!B31</f>
        <v>Jens-2711</v>
      </c>
      <c r="C31" s="17"/>
      <c r="D31" s="18"/>
      <c r="E31" s="88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'19.Spieltag'!AJ31</f>
        <v>108</v>
      </c>
      <c r="AI31" s="29">
        <f>'19.Spieltag'!AK31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2" priority="109" rank="3"/>
  </conditionalFormatting>
  <conditionalFormatting sqref="C6:AB6 C5:C6 I5:I6 D2:E3 F4:F6 M2:N3 L4:L6 O5:O6 Y2:Z3 AB2:AB3 P2:Q3 R4:R6 J1 G2:H3 J2:K3 X4:X6 S2:T3 V2:W3 U4:U6 AA5:AA6">
    <cfRule type="cellIs" dxfId="61" priority="2" operator="equal">
      <formula>"Schalke 04"</formula>
    </cfRule>
  </conditionalFormatting>
  <conditionalFormatting sqref="C6 C4 O4 F6 AA4 I6 I4 R6">
    <cfRule type="cellIs" dxfId="60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P39"/>
  <sheetViews>
    <sheetView topLeftCell="A10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42</v>
      </c>
      <c r="B4" s="16"/>
      <c r="C4" s="70" t="s">
        <v>57</v>
      </c>
      <c r="F4" s="70" t="s">
        <v>11</v>
      </c>
      <c r="I4" s="70" t="s">
        <v>71</v>
      </c>
      <c r="L4" s="70" t="s">
        <v>16</v>
      </c>
      <c r="O4" s="70" t="s">
        <v>58</v>
      </c>
      <c r="R4" s="70" t="s">
        <v>14</v>
      </c>
      <c r="U4" s="70" t="s">
        <v>13</v>
      </c>
      <c r="X4" s="70" t="s">
        <v>17</v>
      </c>
      <c r="AA4" s="70" t="s">
        <v>12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E5" s="75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56</v>
      </c>
      <c r="F6" s="70" t="s">
        <v>74</v>
      </c>
      <c r="G6" s="69"/>
      <c r="H6" s="76"/>
      <c r="I6" s="70" t="s">
        <v>21</v>
      </c>
      <c r="J6" s="69"/>
      <c r="K6" s="76"/>
      <c r="L6" s="70" t="s">
        <v>68</v>
      </c>
      <c r="M6" s="69"/>
      <c r="N6" s="76"/>
      <c r="O6" s="70" t="s">
        <v>18</v>
      </c>
      <c r="P6" s="69"/>
      <c r="Q6" s="76"/>
      <c r="R6" s="70" t="s">
        <v>72</v>
      </c>
      <c r="S6" s="69"/>
      <c r="T6" s="76"/>
      <c r="U6" s="70" t="s">
        <v>15</v>
      </c>
      <c r="V6" s="69"/>
      <c r="W6" s="76"/>
      <c r="X6" s="70" t="s">
        <v>73</v>
      </c>
      <c r="Y6" s="69"/>
      <c r="Z6" s="76"/>
      <c r="AA6" s="70" t="s">
        <v>59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20</v>
      </c>
      <c r="D7" s="79" t="s">
        <v>77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76</v>
      </c>
      <c r="J7" s="79" t="s">
        <v>2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76</v>
      </c>
      <c r="P7" s="79" t="s">
        <v>77</v>
      </c>
      <c r="Q7" s="80" t="s">
        <v>1</v>
      </c>
      <c r="R7" s="79" t="s">
        <v>77</v>
      </c>
      <c r="S7" s="79" t="s">
        <v>19</v>
      </c>
      <c r="T7" s="80" t="s">
        <v>1</v>
      </c>
      <c r="U7" s="79" t="s">
        <v>79</v>
      </c>
      <c r="V7" s="79" t="s">
        <v>2</v>
      </c>
      <c r="W7" s="80" t="s">
        <v>1</v>
      </c>
      <c r="X7" s="79"/>
      <c r="Y7" s="79"/>
      <c r="Z7" s="80" t="s">
        <v>1</v>
      </c>
      <c r="AA7" s="79" t="s">
        <v>77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19</v>
      </c>
      <c r="B8" s="21" t="str">
        <f>'20.Spieltag'!B8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79</v>
      </c>
      <c r="G8" s="18" t="s">
        <v>76</v>
      </c>
      <c r="H8" s="88">
        <f>IF(OR(EXACT($F$7,F8)*(EXACT($G$7,G8)))=TRUE,$AO$9,IF(($G$7-$F$7=G8-F8),$AO$8,IF(OR(EXACT($F$7&gt;$G$7,F8&gt;G8)*EXACT($F$7=$G$7,F8=G8)*EXACT($F$7&lt;$G$7,F8&lt;G8)),$AO$7,0)))*2*0</f>
        <v>0</v>
      </c>
      <c r="I8" s="17" t="s">
        <v>76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 t="str">
        <f t="shared" ref="Q8:Q30" si="4">IF(OR(EXACT($O$7,O8)*(EXACT($P$7,P8)))=TRUE,$AO$9,IF(($P$7-$O$7=P8-O8),$AO$8,IF(OR(EXACT($O$7&gt;$P$7,O8&gt;P8)*EXACT($O$7=$P$7,O8=P8)*EXACT($O$7&lt;$P$7,O8&lt;P8)),$AO$7,0)))</f>
        <v>3</v>
      </c>
      <c r="R8" s="17" t="s">
        <v>2</v>
      </c>
      <c r="S8" s="18" t="s">
        <v>76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76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3</v>
      </c>
      <c r="AH8" s="22">
        <f>'20.Spieltag'!AJ8</f>
        <v>283</v>
      </c>
      <c r="AI8" s="29">
        <f>'20.Spieltag'!AK8</f>
        <v>17</v>
      </c>
      <c r="AJ8" s="24">
        <f t="shared" ref="AJ8" si="10">AG8+AH8</f>
        <v>286</v>
      </c>
      <c r="AK8" s="25">
        <f>RANK(AJ8,$AJ$8:$AJ$31)</f>
        <v>19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'20.Spieltag'!B9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2</v>
      </c>
      <c r="G9" s="18" t="s">
        <v>76</v>
      </c>
      <c r="H9" s="88">
        <f t="shared" ref="H9:H30" si="12">IF(OR(EXACT($F$7,F9)*(EXACT($G$7,G9)))=TRUE,$AO$9,IF(($G$7-$F$7=G9-F9),$AO$8,IF(OR(EXACT($F$7&gt;$G$7,F9&gt;G9)*EXACT($F$7=$G$7,F9=G9)*EXACT($F$7&lt;$G$7,F9&lt;G9)),$AO$7,0)))*2*0</f>
        <v>0</v>
      </c>
      <c r="I9" s="17" t="s">
        <v>76</v>
      </c>
      <c r="J9" s="18" t="s">
        <v>19</v>
      </c>
      <c r="K9" s="19" t="str">
        <f t="shared" si="2"/>
        <v>2</v>
      </c>
      <c r="L9" s="17" t="s">
        <v>19</v>
      </c>
      <c r="M9" s="18" t="s">
        <v>76</v>
      </c>
      <c r="N9" s="68">
        <f t="shared" si="3"/>
        <v>0</v>
      </c>
      <c r="O9" s="17" t="s">
        <v>76</v>
      </c>
      <c r="P9" s="18" t="s">
        <v>19</v>
      </c>
      <c r="Q9" s="19">
        <f t="shared" si="4"/>
        <v>0</v>
      </c>
      <c r="R9" s="17" t="s">
        <v>19</v>
      </c>
      <c r="S9" s="18" t="s">
        <v>19</v>
      </c>
      <c r="T9" s="19">
        <f t="shared" si="5"/>
        <v>0</v>
      </c>
      <c r="U9" s="17" t="s">
        <v>19</v>
      </c>
      <c r="V9" s="18" t="s">
        <v>2</v>
      </c>
      <c r="W9" s="19">
        <f t="shared" si="6"/>
        <v>0</v>
      </c>
      <c r="X9" s="17" t="s">
        <v>19</v>
      </c>
      <c r="Y9" s="18" t="s">
        <v>76</v>
      </c>
      <c r="Z9" s="19">
        <f t="shared" si="7"/>
        <v>0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4</v>
      </c>
      <c r="AH9" s="22">
        <f>'20.Spieltag'!AJ9</f>
        <v>328</v>
      </c>
      <c r="AI9" s="29">
        <f>'20.Spieltag'!AK9</f>
        <v>6</v>
      </c>
      <c r="AJ9" s="24">
        <f t="shared" ref="AJ9:AJ29" si="14">AG9+AH9</f>
        <v>332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'20.Spieltag'!B10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79</v>
      </c>
      <c r="G10" s="18" t="s">
        <v>76</v>
      </c>
      <c r="H10" s="88">
        <f t="shared" si="12"/>
        <v>0</v>
      </c>
      <c r="I10" s="17" t="s">
        <v>19</v>
      </c>
      <c r="J10" s="18" t="s">
        <v>77</v>
      </c>
      <c r="K10" s="19">
        <f t="shared" si="2"/>
        <v>0</v>
      </c>
      <c r="L10" s="17" t="s">
        <v>19</v>
      </c>
      <c r="M10" s="18" t="s">
        <v>19</v>
      </c>
      <c r="N10" s="68" t="str">
        <f t="shared" si="3"/>
        <v>3</v>
      </c>
      <c r="O10" s="17" t="s">
        <v>77</v>
      </c>
      <c r="P10" s="18" t="s">
        <v>76</v>
      </c>
      <c r="Q10" s="19">
        <f t="shared" si="4"/>
        <v>0</v>
      </c>
      <c r="R10" s="17" t="s">
        <v>19</v>
      </c>
      <c r="S10" s="18" t="s">
        <v>76</v>
      </c>
      <c r="T10" s="19">
        <f t="shared" si="5"/>
        <v>0</v>
      </c>
      <c r="U10" s="17" t="s">
        <v>77</v>
      </c>
      <c r="V10" s="18" t="s">
        <v>2</v>
      </c>
      <c r="W10" s="19">
        <f t="shared" si="6"/>
        <v>0</v>
      </c>
      <c r="X10" s="17" t="s">
        <v>19</v>
      </c>
      <c r="Y10" s="18" t="s">
        <v>19</v>
      </c>
      <c r="Z10" s="19" t="str">
        <f t="shared" si="7"/>
        <v>3</v>
      </c>
      <c r="AA10" s="17" t="s">
        <v>76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8</v>
      </c>
      <c r="AH10" s="22">
        <f>'20.Spieltag'!AJ10</f>
        <v>282</v>
      </c>
      <c r="AI10" s="29">
        <f>'20.Spieltag'!AK10</f>
        <v>19</v>
      </c>
      <c r="AJ10" s="24">
        <f t="shared" si="14"/>
        <v>290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11</v>
      </c>
      <c r="B11" s="21" t="str">
        <f>'20.Spieltag'!B11</f>
        <v>FlorianS04</v>
      </c>
      <c r="C11" s="17" t="s">
        <v>19</v>
      </c>
      <c r="D11" s="18" t="s">
        <v>76</v>
      </c>
      <c r="E11" s="19" t="str">
        <f t="shared" si="1"/>
        <v>2</v>
      </c>
      <c r="F11" s="17" t="s">
        <v>2</v>
      </c>
      <c r="G11" s="18" t="s">
        <v>76</v>
      </c>
      <c r="H11" s="88">
        <f t="shared" si="12"/>
        <v>0</v>
      </c>
      <c r="I11" s="17" t="s">
        <v>76</v>
      </c>
      <c r="J11" s="18" t="s">
        <v>19</v>
      </c>
      <c r="K11" s="19" t="str">
        <f t="shared" si="2"/>
        <v>2</v>
      </c>
      <c r="L11" s="17" t="s">
        <v>76</v>
      </c>
      <c r="M11" s="18" t="s">
        <v>76</v>
      </c>
      <c r="N11" s="68" t="str">
        <f t="shared" si="3"/>
        <v>5</v>
      </c>
      <c r="O11" s="17" t="s">
        <v>76</v>
      </c>
      <c r="P11" s="18" t="s">
        <v>76</v>
      </c>
      <c r="Q11" s="19">
        <f t="shared" si="4"/>
        <v>0</v>
      </c>
      <c r="R11" s="17" t="s">
        <v>76</v>
      </c>
      <c r="S11" s="18" t="s">
        <v>19</v>
      </c>
      <c r="T11" s="19" t="str">
        <f t="shared" si="5"/>
        <v>2</v>
      </c>
      <c r="U11" s="17" t="s">
        <v>19</v>
      </c>
      <c r="V11" s="18" t="s">
        <v>79</v>
      </c>
      <c r="W11" s="19">
        <f t="shared" si="6"/>
        <v>0</v>
      </c>
      <c r="X11" s="17" t="s">
        <v>76</v>
      </c>
      <c r="Y11" s="18" t="s">
        <v>76</v>
      </c>
      <c r="Z11" s="19" t="str">
        <f t="shared" si="7"/>
        <v>3</v>
      </c>
      <c r="AA11" s="17" t="s">
        <v>2</v>
      </c>
      <c r="AB11" s="18" t="s">
        <v>76</v>
      </c>
      <c r="AC11" s="19">
        <f t="shared" si="8"/>
        <v>0</v>
      </c>
      <c r="AD11" s="20"/>
      <c r="AE11" s="18"/>
      <c r="AF11" s="19"/>
      <c r="AG11" s="21">
        <f t="shared" si="13"/>
        <v>14</v>
      </c>
      <c r="AH11" s="22">
        <f>'20.Spieltag'!AJ11</f>
        <v>294</v>
      </c>
      <c r="AI11" s="29">
        <f>'20.Spieltag'!AK11</f>
        <v>13</v>
      </c>
      <c r="AJ11" s="24">
        <f t="shared" si="14"/>
        <v>308</v>
      </c>
      <c r="AK11" s="25">
        <f t="shared" si="15"/>
        <v>11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8</v>
      </c>
      <c r="B12" s="21" t="str">
        <f>'20.Spieltag'!B12</f>
        <v>Franzi04</v>
      </c>
      <c r="C12" s="17" t="s">
        <v>19</v>
      </c>
      <c r="D12" s="18" t="s">
        <v>77</v>
      </c>
      <c r="E12" s="19" t="str">
        <f t="shared" si="1"/>
        <v>2</v>
      </c>
      <c r="F12" s="17" t="s">
        <v>19</v>
      </c>
      <c r="G12" s="18" t="s">
        <v>76</v>
      </c>
      <c r="H12" s="88">
        <f t="shared" si="12"/>
        <v>0</v>
      </c>
      <c r="I12" s="17" t="s">
        <v>19</v>
      </c>
      <c r="J12" s="18" t="s">
        <v>77</v>
      </c>
      <c r="K12" s="19">
        <f t="shared" si="2"/>
        <v>0</v>
      </c>
      <c r="L12" s="17" t="s">
        <v>19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 t="str">
        <f t="shared" si="4"/>
        <v>3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19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2</v>
      </c>
      <c r="AB12" s="18" t="s">
        <v>77</v>
      </c>
      <c r="AC12" s="19">
        <f t="shared" si="8"/>
        <v>0</v>
      </c>
      <c r="AD12" s="20"/>
      <c r="AE12" s="18"/>
      <c r="AF12" s="19"/>
      <c r="AG12" s="21">
        <f t="shared" si="13"/>
        <v>5</v>
      </c>
      <c r="AH12" s="22">
        <f>'20.Spieltag'!AJ12</f>
        <v>323</v>
      </c>
      <c r="AI12" s="29">
        <f>'20.Spieltag'!AK12</f>
        <v>7</v>
      </c>
      <c r="AJ12" s="24">
        <f t="shared" si="14"/>
        <v>328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'20.Spieltag'!B13</f>
        <v>Gudrun</v>
      </c>
      <c r="C13" s="17" t="s">
        <v>19</v>
      </c>
      <c r="D13" s="18" t="s">
        <v>76</v>
      </c>
      <c r="E13" s="19" t="str">
        <f t="shared" si="1"/>
        <v>2</v>
      </c>
      <c r="F13" s="17" t="s">
        <v>2</v>
      </c>
      <c r="G13" s="18" t="s">
        <v>76</v>
      </c>
      <c r="H13" s="88">
        <f t="shared" si="12"/>
        <v>0</v>
      </c>
      <c r="I13" s="17" t="s">
        <v>76</v>
      </c>
      <c r="J13" s="18" t="s">
        <v>77</v>
      </c>
      <c r="K13" s="19">
        <f t="shared" si="2"/>
        <v>0</v>
      </c>
      <c r="L13" s="17" t="s">
        <v>76</v>
      </c>
      <c r="M13" s="18" t="s">
        <v>19</v>
      </c>
      <c r="N13" s="68">
        <f t="shared" si="3"/>
        <v>0</v>
      </c>
      <c r="O13" s="17" t="s">
        <v>19</v>
      </c>
      <c r="P13" s="18" t="s">
        <v>19</v>
      </c>
      <c r="Q13" s="19">
        <f t="shared" si="4"/>
        <v>0</v>
      </c>
      <c r="R13" s="17" t="s">
        <v>76</v>
      </c>
      <c r="S13" s="18" t="s">
        <v>2</v>
      </c>
      <c r="T13" s="19" t="str">
        <f t="shared" si="5"/>
        <v>3</v>
      </c>
      <c r="U13" s="17" t="s">
        <v>19</v>
      </c>
      <c r="V13" s="18" t="s">
        <v>19</v>
      </c>
      <c r="W13" s="19">
        <f t="shared" si="6"/>
        <v>0</v>
      </c>
      <c r="X13" s="17" t="s">
        <v>19</v>
      </c>
      <c r="Y13" s="18" t="s">
        <v>76</v>
      </c>
      <c r="Z13" s="19">
        <f t="shared" si="7"/>
        <v>0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5</v>
      </c>
      <c r="AH13" s="22">
        <f>'20.Spieltag'!AJ13</f>
        <v>274</v>
      </c>
      <c r="AI13" s="29">
        <f>'20.Spieltag'!AK13</f>
        <v>22</v>
      </c>
      <c r="AJ13" s="24">
        <f t="shared" si="14"/>
        <v>279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10</v>
      </c>
      <c r="B14" s="21" t="str">
        <f>'20.Spieltag'!B14</f>
        <v>Hans 04</v>
      </c>
      <c r="C14" s="17" t="s">
        <v>19</v>
      </c>
      <c r="D14" s="18" t="s">
        <v>77</v>
      </c>
      <c r="E14" s="19" t="str">
        <f t="shared" si="1"/>
        <v>2</v>
      </c>
      <c r="F14" s="17" t="s">
        <v>2</v>
      </c>
      <c r="G14" s="18" t="s">
        <v>76</v>
      </c>
      <c r="H14" s="88">
        <f t="shared" si="12"/>
        <v>0</v>
      </c>
      <c r="I14" s="17" t="s">
        <v>2</v>
      </c>
      <c r="J14" s="18" t="s">
        <v>19</v>
      </c>
      <c r="K14" s="19">
        <f t="shared" si="2"/>
        <v>0</v>
      </c>
      <c r="L14" s="17" t="s">
        <v>19</v>
      </c>
      <c r="M14" s="18" t="s">
        <v>19</v>
      </c>
      <c r="N14" s="68" t="str">
        <f t="shared" si="3"/>
        <v>3</v>
      </c>
      <c r="O14" s="17" t="s">
        <v>76</v>
      </c>
      <c r="P14" s="18" t="s">
        <v>19</v>
      </c>
      <c r="Q14" s="19">
        <f t="shared" si="4"/>
        <v>0</v>
      </c>
      <c r="R14" s="17" t="s">
        <v>19</v>
      </c>
      <c r="S14" s="18" t="s">
        <v>76</v>
      </c>
      <c r="T14" s="19">
        <f t="shared" si="5"/>
        <v>0</v>
      </c>
      <c r="U14" s="17" t="s">
        <v>76</v>
      </c>
      <c r="V14" s="18" t="s">
        <v>2</v>
      </c>
      <c r="W14" s="19">
        <f t="shared" si="6"/>
        <v>0</v>
      </c>
      <c r="X14" s="17" t="s">
        <v>2</v>
      </c>
      <c r="Y14" s="18" t="s">
        <v>2</v>
      </c>
      <c r="Z14" s="19" t="str">
        <f t="shared" si="7"/>
        <v>3</v>
      </c>
      <c r="AA14" s="17" t="s">
        <v>79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8</v>
      </c>
      <c r="AH14" s="22">
        <f>'20.Spieltag'!AJ14</f>
        <v>308</v>
      </c>
      <c r="AI14" s="29">
        <f>'20.Spieltag'!AK14</f>
        <v>10</v>
      </c>
      <c r="AJ14" s="24">
        <f t="shared" si="14"/>
        <v>316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'20.Spieltag'!B15</f>
        <v>Lola04</v>
      </c>
      <c r="C15" s="17" t="s">
        <v>19</v>
      </c>
      <c r="D15" s="18" t="s">
        <v>76</v>
      </c>
      <c r="E15" s="19" t="str">
        <f t="shared" si="1"/>
        <v>2</v>
      </c>
      <c r="F15" s="17" t="s">
        <v>79</v>
      </c>
      <c r="G15" s="18" t="s">
        <v>77</v>
      </c>
      <c r="H15" s="88">
        <f t="shared" si="12"/>
        <v>0</v>
      </c>
      <c r="I15" s="17" t="s">
        <v>19</v>
      </c>
      <c r="J15" s="18" t="s">
        <v>76</v>
      </c>
      <c r="K15" s="19">
        <f t="shared" si="2"/>
        <v>0</v>
      </c>
      <c r="L15" s="17" t="s">
        <v>19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 t="str">
        <f t="shared" si="4"/>
        <v>3</v>
      </c>
      <c r="R15" s="17" t="s">
        <v>19</v>
      </c>
      <c r="S15" s="18" t="s">
        <v>76</v>
      </c>
      <c r="T15" s="19">
        <f t="shared" si="5"/>
        <v>0</v>
      </c>
      <c r="U15" s="17" t="s">
        <v>76</v>
      </c>
      <c r="V15" s="18" t="s">
        <v>2</v>
      </c>
      <c r="W15" s="19">
        <f t="shared" si="6"/>
        <v>0</v>
      </c>
      <c r="X15" s="17" t="s">
        <v>19</v>
      </c>
      <c r="Y15" s="18" t="s">
        <v>76</v>
      </c>
      <c r="Z15" s="19">
        <f t="shared" si="7"/>
        <v>0</v>
      </c>
      <c r="AA15" s="17" t="s">
        <v>2</v>
      </c>
      <c r="AB15" s="18" t="s">
        <v>77</v>
      </c>
      <c r="AC15" s="19">
        <f t="shared" si="8"/>
        <v>0</v>
      </c>
      <c r="AD15" s="20"/>
      <c r="AE15" s="18"/>
      <c r="AF15" s="19"/>
      <c r="AG15" s="21">
        <f t="shared" si="13"/>
        <v>5</v>
      </c>
      <c r="AH15" s="22">
        <f>'20.Spieltag'!AJ15</f>
        <v>352</v>
      </c>
      <c r="AI15" s="29">
        <f>'20.Spieltag'!AK15</f>
        <v>2</v>
      </c>
      <c r="AJ15" s="24">
        <f t="shared" si="14"/>
        <v>357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'20.Spieltag'!B16</f>
        <v>Master1</v>
      </c>
      <c r="C16" s="17" t="s">
        <v>19</v>
      </c>
      <c r="D16" s="18" t="s">
        <v>76</v>
      </c>
      <c r="E16" s="19" t="str">
        <f t="shared" si="1"/>
        <v>2</v>
      </c>
      <c r="F16" s="17" t="s">
        <v>2</v>
      </c>
      <c r="G16" s="18" t="s">
        <v>76</v>
      </c>
      <c r="H16" s="88">
        <f t="shared" si="12"/>
        <v>0</v>
      </c>
      <c r="I16" s="17" t="s">
        <v>19</v>
      </c>
      <c r="J16" s="18" t="s">
        <v>76</v>
      </c>
      <c r="K16" s="19">
        <f t="shared" si="2"/>
        <v>0</v>
      </c>
      <c r="L16" s="17" t="s">
        <v>2</v>
      </c>
      <c r="M16" s="18" t="s">
        <v>76</v>
      </c>
      <c r="N16" s="68">
        <f t="shared" si="3"/>
        <v>0</v>
      </c>
      <c r="O16" s="17" t="s">
        <v>19</v>
      </c>
      <c r="P16" s="18" t="s">
        <v>76</v>
      </c>
      <c r="Q16" s="19" t="str">
        <f t="shared" si="4"/>
        <v>3</v>
      </c>
      <c r="R16" s="17" t="s">
        <v>2</v>
      </c>
      <c r="S16" s="18" t="s">
        <v>19</v>
      </c>
      <c r="T16" s="19">
        <f t="shared" si="5"/>
        <v>0</v>
      </c>
      <c r="U16" s="17" t="s">
        <v>2</v>
      </c>
      <c r="V16" s="18" t="s">
        <v>19</v>
      </c>
      <c r="W16" s="19" t="str">
        <f t="shared" si="6"/>
        <v>3</v>
      </c>
      <c r="X16" s="17" t="s">
        <v>19</v>
      </c>
      <c r="Y16" s="18" t="s">
        <v>76</v>
      </c>
      <c r="Z16" s="19">
        <f t="shared" si="7"/>
        <v>0</v>
      </c>
      <c r="AA16" s="17" t="s">
        <v>2</v>
      </c>
      <c r="AB16" s="18" t="s">
        <v>76</v>
      </c>
      <c r="AC16" s="19">
        <f t="shared" si="8"/>
        <v>0</v>
      </c>
      <c r="AD16" s="20"/>
      <c r="AE16" s="18"/>
      <c r="AF16" s="19"/>
      <c r="AG16" s="21">
        <f t="shared" si="13"/>
        <v>8</v>
      </c>
      <c r="AH16" s="22">
        <f>'20.Spieltag'!AJ16</f>
        <v>314</v>
      </c>
      <c r="AI16" s="29">
        <f>'20.Spieltag'!AK16</f>
        <v>9</v>
      </c>
      <c r="AJ16" s="24">
        <f t="shared" si="14"/>
        <v>322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14</v>
      </c>
      <c r="B17" s="21" t="str">
        <f>'20.Spieltag'!B17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2</v>
      </c>
      <c r="G17" s="18" t="s">
        <v>77</v>
      </c>
      <c r="H17" s="88">
        <f t="shared" si="12"/>
        <v>0</v>
      </c>
      <c r="I17" s="17" t="s">
        <v>19</v>
      </c>
      <c r="J17" s="18" t="s">
        <v>77</v>
      </c>
      <c r="K17" s="19">
        <f t="shared" si="2"/>
        <v>0</v>
      </c>
      <c r="L17" s="17" t="s">
        <v>19</v>
      </c>
      <c r="M17" s="18" t="s">
        <v>77</v>
      </c>
      <c r="N17" s="68">
        <f t="shared" si="3"/>
        <v>0</v>
      </c>
      <c r="O17" s="17" t="s">
        <v>76</v>
      </c>
      <c r="P17" s="18" t="s">
        <v>76</v>
      </c>
      <c r="Q17" s="19">
        <f t="shared" si="4"/>
        <v>0</v>
      </c>
      <c r="R17" s="17" t="s">
        <v>19</v>
      </c>
      <c r="S17" s="18" t="s">
        <v>77</v>
      </c>
      <c r="T17" s="19">
        <f t="shared" si="5"/>
        <v>0</v>
      </c>
      <c r="U17" s="17" t="s">
        <v>76</v>
      </c>
      <c r="V17" s="18" t="s">
        <v>2</v>
      </c>
      <c r="W17" s="19">
        <f t="shared" si="6"/>
        <v>0</v>
      </c>
      <c r="X17" s="17" t="s">
        <v>19</v>
      </c>
      <c r="Y17" s="18" t="s">
        <v>77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2</v>
      </c>
      <c r="AH17" s="22">
        <f>'20.Spieltag'!AJ17</f>
        <v>290</v>
      </c>
      <c r="AI17" s="29">
        <f>'20.Spieltag'!AK17</f>
        <v>14</v>
      </c>
      <c r="AJ17" s="24">
        <f t="shared" si="14"/>
        <v>292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4</v>
      </c>
      <c r="B18" s="21" t="str">
        <f>'20.Spieltag'!B18</f>
        <v>norman 04</v>
      </c>
      <c r="C18" s="17" t="s">
        <v>19</v>
      </c>
      <c r="D18" s="18" t="s">
        <v>76</v>
      </c>
      <c r="E18" s="19" t="str">
        <f t="shared" si="1"/>
        <v>2</v>
      </c>
      <c r="F18" s="17" t="s">
        <v>19</v>
      </c>
      <c r="G18" s="18" t="s">
        <v>76</v>
      </c>
      <c r="H18" s="88">
        <f t="shared" si="12"/>
        <v>0</v>
      </c>
      <c r="I18" s="17" t="s">
        <v>19</v>
      </c>
      <c r="J18" s="18" t="s">
        <v>76</v>
      </c>
      <c r="K18" s="19">
        <f t="shared" si="2"/>
        <v>0</v>
      </c>
      <c r="L18" s="17" t="s">
        <v>19</v>
      </c>
      <c r="M18" s="18" t="s">
        <v>77</v>
      </c>
      <c r="N18" s="68">
        <f t="shared" si="3"/>
        <v>0</v>
      </c>
      <c r="O18" s="17" t="s">
        <v>76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19">
        <f t="shared" si="5"/>
        <v>0</v>
      </c>
      <c r="U18" s="17" t="s">
        <v>19</v>
      </c>
      <c r="V18" s="18" t="s">
        <v>19</v>
      </c>
      <c r="W18" s="19">
        <f t="shared" si="6"/>
        <v>0</v>
      </c>
      <c r="X18" s="17" t="s">
        <v>76</v>
      </c>
      <c r="Y18" s="18" t="s">
        <v>76</v>
      </c>
      <c r="Z18" s="19" t="str">
        <f t="shared" si="7"/>
        <v>3</v>
      </c>
      <c r="AA18" s="17" t="s">
        <v>19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5</v>
      </c>
      <c r="AH18" s="22">
        <f>'20.Spieltag'!AJ18</f>
        <v>336</v>
      </c>
      <c r="AI18" s="29">
        <f>'20.Spieltag'!AK18</f>
        <v>4</v>
      </c>
      <c r="AJ18" s="24">
        <f t="shared" si="14"/>
        <v>341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'20.Spieltag'!B19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2</v>
      </c>
      <c r="G19" s="18" t="s">
        <v>76</v>
      </c>
      <c r="H19" s="88">
        <f t="shared" si="12"/>
        <v>0</v>
      </c>
      <c r="I19" s="17" t="s">
        <v>19</v>
      </c>
      <c r="J19" s="18" t="s">
        <v>76</v>
      </c>
      <c r="K19" s="19">
        <f t="shared" si="2"/>
        <v>0</v>
      </c>
      <c r="L19" s="17" t="s">
        <v>19</v>
      </c>
      <c r="M19" s="18" t="s">
        <v>77</v>
      </c>
      <c r="N19" s="68">
        <f t="shared" si="3"/>
        <v>0</v>
      </c>
      <c r="O19" s="17" t="s">
        <v>19</v>
      </c>
      <c r="P19" s="18" t="s">
        <v>76</v>
      </c>
      <c r="Q19" s="19" t="str">
        <f t="shared" si="4"/>
        <v>3</v>
      </c>
      <c r="R19" s="17" t="s">
        <v>19</v>
      </c>
      <c r="S19" s="18" t="s">
        <v>76</v>
      </c>
      <c r="T19" s="19">
        <f t="shared" si="5"/>
        <v>0</v>
      </c>
      <c r="U19" s="17" t="s">
        <v>76</v>
      </c>
      <c r="V19" s="18" t="s">
        <v>2</v>
      </c>
      <c r="W19" s="19">
        <f t="shared" si="6"/>
        <v>0</v>
      </c>
      <c r="X19" s="17" t="s">
        <v>19</v>
      </c>
      <c r="Y19" s="18" t="s">
        <v>77</v>
      </c>
      <c r="Z19" s="19">
        <f t="shared" si="7"/>
        <v>0</v>
      </c>
      <c r="AA19" s="17" t="s">
        <v>79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5</v>
      </c>
      <c r="AH19" s="22">
        <f>'20.Spieltag'!AJ19</f>
        <v>366</v>
      </c>
      <c r="AI19" s="29">
        <f>'20.Spieltag'!AK19</f>
        <v>1</v>
      </c>
      <c r="AJ19" s="24">
        <f t="shared" si="14"/>
        <v>371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21</v>
      </c>
      <c r="B20" s="21" t="str">
        <f>'20.Spieltag'!B20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79</v>
      </c>
      <c r="G20" s="18" t="s">
        <v>76</v>
      </c>
      <c r="H20" s="88">
        <f t="shared" si="12"/>
        <v>0</v>
      </c>
      <c r="I20" s="17" t="s">
        <v>19</v>
      </c>
      <c r="J20" s="18" t="s">
        <v>77</v>
      </c>
      <c r="K20" s="19">
        <f t="shared" si="2"/>
        <v>0</v>
      </c>
      <c r="L20" s="17" t="s">
        <v>19</v>
      </c>
      <c r="M20" s="18" t="s">
        <v>77</v>
      </c>
      <c r="N20" s="68">
        <f t="shared" si="3"/>
        <v>0</v>
      </c>
      <c r="O20" s="17" t="s">
        <v>2</v>
      </c>
      <c r="P20" s="18" t="s">
        <v>76</v>
      </c>
      <c r="Q20" s="19" t="str">
        <f t="shared" si="4"/>
        <v>2</v>
      </c>
      <c r="R20" s="17" t="s">
        <v>77</v>
      </c>
      <c r="S20" s="18" t="s">
        <v>77</v>
      </c>
      <c r="T20" s="19">
        <f t="shared" si="5"/>
        <v>0</v>
      </c>
      <c r="U20" s="17" t="s">
        <v>2</v>
      </c>
      <c r="V20" s="18" t="s">
        <v>2</v>
      </c>
      <c r="W20" s="19">
        <f t="shared" si="6"/>
        <v>0</v>
      </c>
      <c r="X20" s="17" t="s">
        <v>19</v>
      </c>
      <c r="Y20" s="18" t="s">
        <v>19</v>
      </c>
      <c r="Z20" s="19" t="str">
        <f t="shared" si="7"/>
        <v>3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5</v>
      </c>
      <c r="AH20" s="22">
        <f>'20.Spieltag'!AJ20</f>
        <v>276</v>
      </c>
      <c r="AI20" s="29">
        <f>'20.Spieltag'!AK20</f>
        <v>21</v>
      </c>
      <c r="AJ20" s="24">
        <f t="shared" si="14"/>
        <v>281</v>
      </c>
      <c r="AK20" s="25">
        <f t="shared" si="15"/>
        <v>21</v>
      </c>
      <c r="AL20" s="1"/>
    </row>
    <row r="21" spans="1:38" ht="24.9" customHeight="1" thickBot="1" x14ac:dyDescent="0.3">
      <c r="A21" s="29">
        <f t="shared" si="11"/>
        <v>18</v>
      </c>
      <c r="B21" s="21" t="str">
        <f>'20.Spieltag'!B21</f>
        <v>Ricardo04</v>
      </c>
      <c r="C21" s="17" t="s">
        <v>19</v>
      </c>
      <c r="D21" s="18" t="s">
        <v>76</v>
      </c>
      <c r="E21" s="19" t="str">
        <f t="shared" si="1"/>
        <v>2</v>
      </c>
      <c r="F21" s="17" t="s">
        <v>2</v>
      </c>
      <c r="G21" s="18" t="s">
        <v>77</v>
      </c>
      <c r="H21" s="88">
        <f t="shared" si="12"/>
        <v>0</v>
      </c>
      <c r="I21" s="17" t="s">
        <v>19</v>
      </c>
      <c r="J21" s="18" t="s">
        <v>76</v>
      </c>
      <c r="K21" s="19">
        <f t="shared" si="2"/>
        <v>0</v>
      </c>
      <c r="L21" s="17" t="s">
        <v>76</v>
      </c>
      <c r="M21" s="18" t="s">
        <v>76</v>
      </c>
      <c r="N21" s="68" t="str">
        <f t="shared" si="3"/>
        <v>5</v>
      </c>
      <c r="O21" s="17" t="s">
        <v>76</v>
      </c>
      <c r="P21" s="18" t="s">
        <v>19</v>
      </c>
      <c r="Q21" s="19">
        <f t="shared" si="4"/>
        <v>0</v>
      </c>
      <c r="R21" s="17" t="s">
        <v>76</v>
      </c>
      <c r="S21" s="18" t="s">
        <v>76</v>
      </c>
      <c r="T21" s="19">
        <f t="shared" si="5"/>
        <v>0</v>
      </c>
      <c r="U21" s="17" t="s">
        <v>76</v>
      </c>
      <c r="V21" s="18" t="s">
        <v>2</v>
      </c>
      <c r="W21" s="19">
        <f t="shared" si="6"/>
        <v>0</v>
      </c>
      <c r="X21" s="17" t="s">
        <v>19</v>
      </c>
      <c r="Y21" s="18" t="s">
        <v>76</v>
      </c>
      <c r="Z21" s="19">
        <f t="shared" si="7"/>
        <v>0</v>
      </c>
      <c r="AA21" s="17" t="s">
        <v>19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7</v>
      </c>
      <c r="AH21" s="22">
        <f>'20.Spieltag'!AJ21</f>
        <v>280</v>
      </c>
      <c r="AI21" s="29">
        <f>'20.Spieltag'!AK21</f>
        <v>20</v>
      </c>
      <c r="AJ21" s="24">
        <f t="shared" si="14"/>
        <v>287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'20.Spieltag'!B22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2</v>
      </c>
      <c r="G22" s="18" t="s">
        <v>76</v>
      </c>
      <c r="H22" s="88">
        <f t="shared" si="12"/>
        <v>0</v>
      </c>
      <c r="I22" s="17" t="s">
        <v>76</v>
      </c>
      <c r="J22" s="18" t="s">
        <v>19</v>
      </c>
      <c r="K22" s="19" t="str">
        <f t="shared" si="2"/>
        <v>2</v>
      </c>
      <c r="L22" s="17" t="s">
        <v>76</v>
      </c>
      <c r="M22" s="18" t="s">
        <v>76</v>
      </c>
      <c r="N22" s="68" t="str">
        <f t="shared" si="3"/>
        <v>5</v>
      </c>
      <c r="O22" s="17" t="s">
        <v>76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>
        <f t="shared" si="5"/>
        <v>0</v>
      </c>
      <c r="U22" s="17" t="s">
        <v>76</v>
      </c>
      <c r="V22" s="18" t="s">
        <v>2</v>
      </c>
      <c r="W22" s="19">
        <f t="shared" si="6"/>
        <v>0</v>
      </c>
      <c r="X22" s="17" t="s">
        <v>76</v>
      </c>
      <c r="Y22" s="18" t="s">
        <v>19</v>
      </c>
      <c r="Z22" s="19">
        <f t="shared" si="7"/>
        <v>0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9</v>
      </c>
      <c r="AH22" s="22">
        <f>'20.Spieltag'!AJ22</f>
        <v>268</v>
      </c>
      <c r="AI22" s="29">
        <f>'20.Spieltag'!AK22</f>
        <v>23</v>
      </c>
      <c r="AJ22" s="24">
        <f t="shared" si="14"/>
        <v>277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7</v>
      </c>
      <c r="B23" s="21" t="str">
        <f>'20.Spieltag'!B23</f>
        <v>Schalt04</v>
      </c>
      <c r="C23" s="17" t="s">
        <v>19</v>
      </c>
      <c r="D23" s="18" t="s">
        <v>76</v>
      </c>
      <c r="E23" s="19" t="str">
        <f t="shared" si="1"/>
        <v>2</v>
      </c>
      <c r="F23" s="17" t="s">
        <v>2</v>
      </c>
      <c r="G23" s="18" t="s">
        <v>76</v>
      </c>
      <c r="H23" s="88">
        <f t="shared" si="12"/>
        <v>0</v>
      </c>
      <c r="I23" s="17" t="s">
        <v>2</v>
      </c>
      <c r="J23" s="18" t="s">
        <v>76</v>
      </c>
      <c r="K23" s="19">
        <f t="shared" si="2"/>
        <v>0</v>
      </c>
      <c r="L23" s="17" t="s">
        <v>76</v>
      </c>
      <c r="M23" s="18" t="s">
        <v>76</v>
      </c>
      <c r="N23" s="68" t="str">
        <f t="shared" si="3"/>
        <v>5</v>
      </c>
      <c r="O23" s="17" t="s">
        <v>19</v>
      </c>
      <c r="P23" s="18" t="s">
        <v>76</v>
      </c>
      <c r="Q23" s="19" t="str">
        <f t="shared" si="4"/>
        <v>3</v>
      </c>
      <c r="R23" s="17" t="s">
        <v>76</v>
      </c>
      <c r="S23" s="18" t="s">
        <v>76</v>
      </c>
      <c r="T23" s="19">
        <f t="shared" si="5"/>
        <v>0</v>
      </c>
      <c r="U23" s="17" t="s">
        <v>19</v>
      </c>
      <c r="V23" s="18" t="s">
        <v>19</v>
      </c>
      <c r="W23" s="19">
        <f t="shared" si="6"/>
        <v>0</v>
      </c>
      <c r="X23" s="17" t="s">
        <v>77</v>
      </c>
      <c r="Y23" s="18" t="s">
        <v>77</v>
      </c>
      <c r="Z23" s="19" t="str">
        <f t="shared" si="7"/>
        <v>3</v>
      </c>
      <c r="AA23" s="17" t="s">
        <v>19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13</v>
      </c>
      <c r="AH23" s="22">
        <f>'20.Spieltag'!AJ23</f>
        <v>316</v>
      </c>
      <c r="AI23" s="29">
        <f>'20.Spieltag'!AK23</f>
        <v>8</v>
      </c>
      <c r="AJ23" s="24">
        <f t="shared" si="14"/>
        <v>329</v>
      </c>
      <c r="AK23" s="25">
        <f t="shared" si="15"/>
        <v>7</v>
      </c>
      <c r="AL23" s="1"/>
    </row>
    <row r="24" spans="1:38" ht="24.9" customHeight="1" thickBot="1" x14ac:dyDescent="0.3">
      <c r="A24" s="29">
        <f t="shared" si="11"/>
        <v>17</v>
      </c>
      <c r="B24" s="21" t="str">
        <f>'20.Spieltag'!B24</f>
        <v>shiny</v>
      </c>
      <c r="C24" s="17" t="s">
        <v>19</v>
      </c>
      <c r="D24" s="18" t="s">
        <v>77</v>
      </c>
      <c r="E24" s="19" t="str">
        <f t="shared" si="1"/>
        <v>2</v>
      </c>
      <c r="F24" s="17" t="s">
        <v>2</v>
      </c>
      <c r="G24" s="18" t="s">
        <v>76</v>
      </c>
      <c r="H24" s="88">
        <f t="shared" si="12"/>
        <v>0</v>
      </c>
      <c r="I24" s="17" t="s">
        <v>19</v>
      </c>
      <c r="J24" s="18" t="s">
        <v>76</v>
      </c>
      <c r="K24" s="19">
        <f t="shared" si="2"/>
        <v>0</v>
      </c>
      <c r="L24" s="17" t="s">
        <v>19</v>
      </c>
      <c r="M24" s="18" t="s">
        <v>76</v>
      </c>
      <c r="N24" s="68">
        <f t="shared" si="3"/>
        <v>0</v>
      </c>
      <c r="O24" s="17" t="s">
        <v>76</v>
      </c>
      <c r="P24" s="18" t="s">
        <v>76</v>
      </c>
      <c r="Q24" s="19">
        <f t="shared" si="4"/>
        <v>0</v>
      </c>
      <c r="R24" s="17" t="s">
        <v>76</v>
      </c>
      <c r="S24" s="18" t="s">
        <v>77</v>
      </c>
      <c r="T24" s="19">
        <f t="shared" si="5"/>
        <v>0</v>
      </c>
      <c r="U24" s="17" t="s">
        <v>76</v>
      </c>
      <c r="V24" s="18" t="s">
        <v>19</v>
      </c>
      <c r="W24" s="19">
        <f t="shared" si="6"/>
        <v>0</v>
      </c>
      <c r="X24" s="17" t="s">
        <v>19</v>
      </c>
      <c r="Y24" s="18" t="s">
        <v>77</v>
      </c>
      <c r="Z24" s="19">
        <f t="shared" si="7"/>
        <v>0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2</v>
      </c>
      <c r="AH24" s="22">
        <f>'20.Spieltag'!AJ24</f>
        <v>287</v>
      </c>
      <c r="AI24" s="29">
        <f>'20.Spieltag'!AK24</f>
        <v>16</v>
      </c>
      <c r="AJ24" s="24">
        <f t="shared" si="14"/>
        <v>289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15</v>
      </c>
      <c r="B25" s="21" t="str">
        <f>'20.Spieltag'!B25</f>
        <v>Silfa04</v>
      </c>
      <c r="C25" s="17" t="s">
        <v>19</v>
      </c>
      <c r="D25" s="18" t="s">
        <v>76</v>
      </c>
      <c r="E25" s="19" t="str">
        <f t="shared" si="1"/>
        <v>2</v>
      </c>
      <c r="F25" s="17" t="s">
        <v>2</v>
      </c>
      <c r="G25" s="18" t="s">
        <v>76</v>
      </c>
      <c r="H25" s="88">
        <f t="shared" si="12"/>
        <v>0</v>
      </c>
      <c r="I25" s="17" t="s">
        <v>19</v>
      </c>
      <c r="J25" s="18" t="s">
        <v>77</v>
      </c>
      <c r="K25" s="19">
        <f t="shared" si="2"/>
        <v>0</v>
      </c>
      <c r="L25" s="17" t="s">
        <v>76</v>
      </c>
      <c r="M25" s="18" t="s">
        <v>77</v>
      </c>
      <c r="N25" s="68">
        <f t="shared" si="3"/>
        <v>0</v>
      </c>
      <c r="O25" s="17" t="s">
        <v>76</v>
      </c>
      <c r="P25" s="18" t="s">
        <v>19</v>
      </c>
      <c r="Q25" s="19">
        <f t="shared" si="4"/>
        <v>0</v>
      </c>
      <c r="R25" s="17" t="s">
        <v>19</v>
      </c>
      <c r="S25" s="18" t="s">
        <v>77</v>
      </c>
      <c r="T25" s="19">
        <f t="shared" si="5"/>
        <v>0</v>
      </c>
      <c r="U25" s="17" t="s">
        <v>19</v>
      </c>
      <c r="V25" s="18" t="s">
        <v>2</v>
      </c>
      <c r="W25" s="19">
        <f t="shared" si="6"/>
        <v>0</v>
      </c>
      <c r="X25" s="17" t="s">
        <v>2</v>
      </c>
      <c r="Y25" s="18" t="s">
        <v>19</v>
      </c>
      <c r="Z25" s="19">
        <f t="shared" si="7"/>
        <v>0</v>
      </c>
      <c r="AA25" s="17" t="s">
        <v>76</v>
      </c>
      <c r="AB25" s="18" t="s">
        <v>19</v>
      </c>
      <c r="AC25" s="19">
        <f t="shared" si="8"/>
        <v>0</v>
      </c>
      <c r="AD25" s="20"/>
      <c r="AE25" s="18"/>
      <c r="AF25" s="19"/>
      <c r="AG25" s="21">
        <f t="shared" si="13"/>
        <v>2</v>
      </c>
      <c r="AH25" s="22">
        <f>'20.Spieltag'!AJ25</f>
        <v>289</v>
      </c>
      <c r="AI25" s="29">
        <f>'20.Spieltag'!AK25</f>
        <v>15</v>
      </c>
      <c r="AJ25" s="24">
        <f t="shared" si="14"/>
        <v>291</v>
      </c>
      <c r="AK25" s="25">
        <f t="shared" si="15"/>
        <v>15</v>
      </c>
      <c r="AL25" s="1"/>
    </row>
    <row r="26" spans="1:38" ht="24.9" customHeight="1" thickBot="1" x14ac:dyDescent="0.3">
      <c r="A26" s="29">
        <f t="shared" si="11"/>
        <v>20</v>
      </c>
      <c r="B26" s="21" t="str">
        <f>'20.Spieltag'!B26</f>
        <v>Silja04</v>
      </c>
      <c r="C26" s="17" t="s">
        <v>19</v>
      </c>
      <c r="D26" s="18" t="s">
        <v>77</v>
      </c>
      <c r="E26" s="19" t="str">
        <f t="shared" si="1"/>
        <v>2</v>
      </c>
      <c r="F26" s="17" t="s">
        <v>19</v>
      </c>
      <c r="G26" s="18" t="s">
        <v>77</v>
      </c>
      <c r="H26" s="88">
        <f t="shared" si="12"/>
        <v>0</v>
      </c>
      <c r="I26" s="17" t="s">
        <v>76</v>
      </c>
      <c r="J26" s="18" t="s">
        <v>77</v>
      </c>
      <c r="K26" s="19">
        <f t="shared" si="2"/>
        <v>0</v>
      </c>
      <c r="L26" s="17" t="s">
        <v>19</v>
      </c>
      <c r="M26" s="18" t="s">
        <v>77</v>
      </c>
      <c r="N26" s="68">
        <f t="shared" si="3"/>
        <v>0</v>
      </c>
      <c r="O26" s="17" t="s">
        <v>76</v>
      </c>
      <c r="P26" s="18" t="s">
        <v>19</v>
      </c>
      <c r="Q26" s="19">
        <f t="shared" si="4"/>
        <v>0</v>
      </c>
      <c r="R26" s="17" t="s">
        <v>76</v>
      </c>
      <c r="S26" s="18" t="s">
        <v>76</v>
      </c>
      <c r="T26" s="19">
        <f t="shared" si="5"/>
        <v>0</v>
      </c>
      <c r="U26" s="17" t="s">
        <v>76</v>
      </c>
      <c r="V26" s="18" t="s">
        <v>2</v>
      </c>
      <c r="W26" s="19">
        <f t="shared" si="6"/>
        <v>0</v>
      </c>
      <c r="X26" s="17" t="s">
        <v>79</v>
      </c>
      <c r="Y26" s="18" t="s">
        <v>19</v>
      </c>
      <c r="Z26" s="19">
        <f t="shared" si="7"/>
        <v>0</v>
      </c>
      <c r="AA26" s="17" t="s">
        <v>2</v>
      </c>
      <c r="AB26" s="18" t="s">
        <v>76</v>
      </c>
      <c r="AC26" s="19">
        <f t="shared" si="8"/>
        <v>0</v>
      </c>
      <c r="AD26" s="20"/>
      <c r="AE26" s="18"/>
      <c r="AF26" s="19"/>
      <c r="AG26" s="21">
        <f t="shared" si="13"/>
        <v>2</v>
      </c>
      <c r="AH26" s="22">
        <f>'20.Spieltag'!AJ26</f>
        <v>283</v>
      </c>
      <c r="AI26" s="29">
        <f>'20.Spieltag'!AK26</f>
        <v>17</v>
      </c>
      <c r="AJ26" s="24">
        <f t="shared" si="14"/>
        <v>285</v>
      </c>
      <c r="AK26" s="25">
        <f t="shared" si="15"/>
        <v>20</v>
      </c>
      <c r="AL26" s="1"/>
    </row>
    <row r="27" spans="1:38" ht="28.2" customHeight="1" thickBot="1" x14ac:dyDescent="0.3">
      <c r="A27" s="29">
        <f t="shared" si="11"/>
        <v>6</v>
      </c>
      <c r="B27" s="21" t="str">
        <f>'20.Spieltag'!B27</f>
        <v>SkillFailer</v>
      </c>
      <c r="C27" s="17"/>
      <c r="D27" s="18"/>
      <c r="E27" s="19"/>
      <c r="F27" s="17" t="s">
        <v>79</v>
      </c>
      <c r="G27" s="18" t="s">
        <v>76</v>
      </c>
      <c r="H27" s="88">
        <f t="shared" si="12"/>
        <v>0</v>
      </c>
      <c r="I27" s="17" t="s">
        <v>19</v>
      </c>
      <c r="J27" s="18" t="s">
        <v>76</v>
      </c>
      <c r="K27" s="19">
        <f t="shared" si="2"/>
        <v>0</v>
      </c>
      <c r="L27" s="17" t="s">
        <v>2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19">
        <f t="shared" si="5"/>
        <v>0</v>
      </c>
      <c r="U27" s="17" t="s">
        <v>76</v>
      </c>
      <c r="V27" s="18" t="s">
        <v>2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0</v>
      </c>
      <c r="AH27" s="22">
        <f>'20.Spieltag'!AJ27</f>
        <v>330</v>
      </c>
      <c r="AI27" s="29">
        <f>'20.Spieltag'!AK27</f>
        <v>5</v>
      </c>
      <c r="AJ27" s="24">
        <f t="shared" si="14"/>
        <v>330</v>
      </c>
      <c r="AK27" s="25">
        <f t="shared" si="15"/>
        <v>6</v>
      </c>
      <c r="AL27" s="1"/>
    </row>
    <row r="28" spans="1:38" ht="28.2" customHeight="1" thickBot="1" x14ac:dyDescent="0.3">
      <c r="A28" s="29">
        <f>AK28</f>
        <v>12</v>
      </c>
      <c r="B28" s="21" t="str">
        <f>'20.Spieltag'!B28</f>
        <v>Skopp04</v>
      </c>
      <c r="C28" s="17" t="s">
        <v>76</v>
      </c>
      <c r="D28" s="18" t="s">
        <v>77</v>
      </c>
      <c r="E28" s="19" t="str">
        <f t="shared" si="1"/>
        <v>2</v>
      </c>
      <c r="F28" s="17" t="s">
        <v>79</v>
      </c>
      <c r="G28" s="18" t="s">
        <v>76</v>
      </c>
      <c r="H28" s="88">
        <f t="shared" si="12"/>
        <v>0</v>
      </c>
      <c r="I28" s="17" t="s">
        <v>19</v>
      </c>
      <c r="J28" s="18" t="s">
        <v>77</v>
      </c>
      <c r="K28" s="19">
        <f t="shared" si="2"/>
        <v>0</v>
      </c>
      <c r="L28" s="17" t="s">
        <v>76</v>
      </c>
      <c r="M28" s="18" t="s">
        <v>77</v>
      </c>
      <c r="N28" s="68">
        <f t="shared" si="3"/>
        <v>0</v>
      </c>
      <c r="O28" s="17" t="s">
        <v>77</v>
      </c>
      <c r="P28" s="18" t="s">
        <v>77</v>
      </c>
      <c r="Q28" s="19">
        <f t="shared" si="4"/>
        <v>0</v>
      </c>
      <c r="R28" s="17" t="s">
        <v>77</v>
      </c>
      <c r="S28" s="18" t="s">
        <v>19</v>
      </c>
      <c r="T28" s="19" t="str">
        <f t="shared" si="5"/>
        <v>5</v>
      </c>
      <c r="U28" s="17" t="s">
        <v>76</v>
      </c>
      <c r="V28" s="18" t="s">
        <v>2</v>
      </c>
      <c r="W28" s="19">
        <f t="shared" si="6"/>
        <v>0</v>
      </c>
      <c r="X28" s="17" t="s">
        <v>19</v>
      </c>
      <c r="Y28" s="18" t="s">
        <v>77</v>
      </c>
      <c r="Z28" s="19">
        <f t="shared" si="7"/>
        <v>0</v>
      </c>
      <c r="AA28" s="17" t="s">
        <v>2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'20.Spieltag'!AJ28</f>
        <v>295</v>
      </c>
      <c r="AI28" s="29">
        <f>'20.Spieltag'!AK28</f>
        <v>12</v>
      </c>
      <c r="AJ28" s="24">
        <f t="shared" si="14"/>
        <v>302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12</v>
      </c>
      <c r="B29" s="21" t="str">
        <f>'20.Spieltag'!B29</f>
        <v>Tanja 04</v>
      </c>
      <c r="C29" s="17" t="s">
        <v>19</v>
      </c>
      <c r="D29" s="18" t="s">
        <v>76</v>
      </c>
      <c r="E29" s="19" t="str">
        <f t="shared" si="1"/>
        <v>2</v>
      </c>
      <c r="F29" s="17" t="s">
        <v>19</v>
      </c>
      <c r="G29" s="18" t="s">
        <v>77</v>
      </c>
      <c r="H29" s="88">
        <f t="shared" si="12"/>
        <v>0</v>
      </c>
      <c r="I29" s="17" t="s">
        <v>19</v>
      </c>
      <c r="J29" s="18" t="s">
        <v>76</v>
      </c>
      <c r="K29" s="19">
        <f t="shared" si="2"/>
        <v>0</v>
      </c>
      <c r="L29" s="17" t="s">
        <v>19</v>
      </c>
      <c r="M29" s="18" t="s">
        <v>77</v>
      </c>
      <c r="N29" s="68">
        <f t="shared" si="3"/>
        <v>0</v>
      </c>
      <c r="O29" s="17" t="s">
        <v>76</v>
      </c>
      <c r="P29" s="18" t="s">
        <v>19</v>
      </c>
      <c r="Q29" s="19">
        <f t="shared" si="4"/>
        <v>0</v>
      </c>
      <c r="R29" s="17" t="s">
        <v>2</v>
      </c>
      <c r="S29" s="18" t="s">
        <v>76</v>
      </c>
      <c r="T29" s="19">
        <f t="shared" si="5"/>
        <v>0</v>
      </c>
      <c r="U29" s="17" t="s">
        <v>76</v>
      </c>
      <c r="V29" s="18" t="s">
        <v>76</v>
      </c>
      <c r="W29" s="19">
        <f t="shared" si="6"/>
        <v>0</v>
      </c>
      <c r="X29" s="17" t="s">
        <v>19</v>
      </c>
      <c r="Y29" s="18" t="s">
        <v>77</v>
      </c>
      <c r="Z29" s="19">
        <f t="shared" si="7"/>
        <v>0</v>
      </c>
      <c r="AA29" s="17" t="s">
        <v>2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2</v>
      </c>
      <c r="AH29" s="22">
        <f>'20.Spieltag'!AJ29</f>
        <v>300</v>
      </c>
      <c r="AI29" s="29">
        <f>'20.Spieltag'!AK29</f>
        <v>11</v>
      </c>
      <c r="AJ29" s="24">
        <f t="shared" si="14"/>
        <v>302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3</v>
      </c>
      <c r="B30" s="21" t="str">
        <f>'20.Spieltag'!B30</f>
        <v>UltraGE</v>
      </c>
      <c r="C30" s="17" t="s">
        <v>19</v>
      </c>
      <c r="D30" s="18" t="s">
        <v>76</v>
      </c>
      <c r="E30" s="19" t="str">
        <f t="shared" si="1"/>
        <v>2</v>
      </c>
      <c r="F30" s="17" t="s">
        <v>2</v>
      </c>
      <c r="G30" s="18" t="s">
        <v>76</v>
      </c>
      <c r="H30" s="88">
        <f t="shared" si="12"/>
        <v>0</v>
      </c>
      <c r="I30" s="17" t="s">
        <v>19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/>
      <c r="P30" s="18" t="s">
        <v>19</v>
      </c>
      <c r="Q30" s="19">
        <f t="shared" si="4"/>
        <v>0</v>
      </c>
      <c r="R30" s="17" t="s">
        <v>76</v>
      </c>
      <c r="S30" s="18" t="s">
        <v>19</v>
      </c>
      <c r="T30" s="19" t="str">
        <f t="shared" si="5"/>
        <v>2</v>
      </c>
      <c r="U30" s="17" t="s">
        <v>76</v>
      </c>
      <c r="V30" s="18" t="s">
        <v>2</v>
      </c>
      <c r="W30" s="19">
        <f t="shared" si="6"/>
        <v>0</v>
      </c>
      <c r="X30" s="17" t="s">
        <v>2</v>
      </c>
      <c r="Y30" s="18" t="s">
        <v>76</v>
      </c>
      <c r="Z30" s="19">
        <f t="shared" si="7"/>
        <v>0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4</v>
      </c>
      <c r="AH30" s="22">
        <f>'20.Spieltag'!AJ30</f>
        <v>352</v>
      </c>
      <c r="AI30" s="29">
        <f>'20.Spieltag'!AK30</f>
        <v>2</v>
      </c>
      <c r="AJ30" s="24">
        <f t="shared" ref="AJ30" si="17">AG30+AH30</f>
        <v>356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'20.Spieltag'!B31</f>
        <v>Jens-2711</v>
      </c>
      <c r="C31" s="17"/>
      <c r="D31" s="18"/>
      <c r="E31" s="19"/>
      <c r="F31" s="17"/>
      <c r="G31" s="18"/>
      <c r="H31" s="88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'20.Spieltag'!AJ31</f>
        <v>108</v>
      </c>
      <c r="AI31" s="29">
        <f>'20.Spieltag'!AK31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9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8" priority="108" rank="3"/>
  </conditionalFormatting>
  <conditionalFormatting sqref="C6:AB6 C5:F6 C4 L5:L6 V2:W3 M2:N3 P2:Q3 O4:O6 R5:R6 J2:K3 I4:I6 U5:U6 D2:E3 G2:H3 F4 X5:X6 Y2:Z3 AB2:AB3 AA5:AA6">
    <cfRule type="cellIs" dxfId="57" priority="2" operator="equal">
      <formula>"Schalke 04"</formula>
    </cfRule>
  </conditionalFormatting>
  <conditionalFormatting sqref="I6 L4 U4 X4 C6 F6 R4 O6 AA6 AA4">
    <cfRule type="cellIs" dxfId="56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P39"/>
  <sheetViews>
    <sheetView topLeftCell="A4" workbookViewId="0">
      <selection activeCell="AR18" sqref="AR1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43</v>
      </c>
      <c r="B4" s="16"/>
      <c r="C4" s="70" t="s">
        <v>15</v>
      </c>
      <c r="F4" s="70" t="s">
        <v>18</v>
      </c>
      <c r="I4" s="70" t="s">
        <v>74</v>
      </c>
      <c r="L4" s="70" t="s">
        <v>72</v>
      </c>
      <c r="O4" s="70" t="s">
        <v>56</v>
      </c>
      <c r="R4" s="70" t="s">
        <v>59</v>
      </c>
      <c r="U4" s="70" t="s">
        <v>68</v>
      </c>
      <c r="X4" s="70" t="s">
        <v>73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G5" s="73"/>
      <c r="H5" s="75"/>
      <c r="I5" s="74"/>
      <c r="J5" s="73"/>
      <c r="K5" s="75"/>
      <c r="L5" s="74"/>
      <c r="O5" s="74"/>
      <c r="R5" s="74"/>
      <c r="U5" s="74"/>
      <c r="X5" s="74"/>
      <c r="AA5" s="74"/>
      <c r="AB5" s="73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57</v>
      </c>
      <c r="D6" s="69"/>
      <c r="E6" s="76"/>
      <c r="F6" s="70" t="s">
        <v>16</v>
      </c>
      <c r="I6" s="70" t="s">
        <v>71</v>
      </c>
      <c r="L6" s="70" t="s">
        <v>13</v>
      </c>
      <c r="M6" s="69"/>
      <c r="N6" s="76"/>
      <c r="O6" s="70" t="s">
        <v>58</v>
      </c>
      <c r="P6" s="69"/>
      <c r="Q6" s="76"/>
      <c r="R6" s="70" t="s">
        <v>14</v>
      </c>
      <c r="S6" s="69"/>
      <c r="T6" s="76"/>
      <c r="U6" s="70" t="s">
        <v>17</v>
      </c>
      <c r="V6" s="69"/>
      <c r="W6" s="76"/>
      <c r="X6" s="70" t="s">
        <v>12</v>
      </c>
      <c r="Y6" s="69"/>
      <c r="Z6" s="76"/>
      <c r="AA6" s="70" t="s">
        <v>11</v>
      </c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79</v>
      </c>
      <c r="D7" s="79" t="s">
        <v>77</v>
      </c>
      <c r="E7" s="80" t="s">
        <v>1</v>
      </c>
      <c r="F7" s="79" t="s">
        <v>19</v>
      </c>
      <c r="G7" s="79" t="s">
        <v>2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19</v>
      </c>
      <c r="M7" s="79" t="s">
        <v>2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2</v>
      </c>
      <c r="S7" s="79" t="s">
        <v>77</v>
      </c>
      <c r="T7" s="80" t="s">
        <v>1</v>
      </c>
      <c r="U7" s="79" t="s">
        <v>76</v>
      </c>
      <c r="V7" s="79" t="s">
        <v>79</v>
      </c>
      <c r="W7" s="80" t="s">
        <v>1</v>
      </c>
      <c r="X7" s="79" t="s">
        <v>76</v>
      </c>
      <c r="Y7" s="79" t="s">
        <v>79</v>
      </c>
      <c r="Z7" s="80" t="s">
        <v>1</v>
      </c>
      <c r="AA7" s="79" t="s">
        <v>77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14</v>
      </c>
      <c r="B8" s="21" t="str">
        <f>'21.Spieltag'!B8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2</v>
      </c>
      <c r="O8" s="17" t="s">
        <v>19</v>
      </c>
      <c r="P8" s="18" t="s">
        <v>19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3</v>
      </c>
      <c r="R8" s="17" t="s">
        <v>2</v>
      </c>
      <c r="S8" s="18" t="s">
        <v>76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76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2</v>
      </c>
      <c r="Z8" s="19" t="str">
        <f t="shared" ref="Z8:Z30" si="8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12</v>
      </c>
      <c r="AD8" s="20"/>
      <c r="AE8" s="18"/>
      <c r="AF8" s="19"/>
      <c r="AG8" s="21">
        <f t="shared" ref="AG8" si="9">E8+H8+K8+N8+Q8+T8+W8+Z8+AC8+AF8</f>
        <v>23</v>
      </c>
      <c r="AH8" s="22">
        <f>'21.Spieltag'!AJ8</f>
        <v>286</v>
      </c>
      <c r="AI8" s="29">
        <f>'21.Spieltag'!AK8</f>
        <v>19</v>
      </c>
      <c r="AJ8" s="24">
        <f t="shared" ref="AJ8" si="10">AG8+AH8</f>
        <v>309</v>
      </c>
      <c r="AK8" s="25">
        <f>RANK(AJ8,$AJ$8:$AJ$31)</f>
        <v>14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'21.Spieltag'!B9</f>
        <v>cilli37</v>
      </c>
      <c r="C9" s="17" t="s">
        <v>2</v>
      </c>
      <c r="D9" s="18" t="s">
        <v>19</v>
      </c>
      <c r="E9" s="19" t="str">
        <f t="shared" si="1"/>
        <v>2</v>
      </c>
      <c r="F9" s="17" t="s">
        <v>19</v>
      </c>
      <c r="G9" s="18" t="s">
        <v>77</v>
      </c>
      <c r="H9" s="19">
        <f t="shared" si="2"/>
        <v>0</v>
      </c>
      <c r="I9" s="17" t="s">
        <v>19</v>
      </c>
      <c r="J9" s="18" t="s">
        <v>19</v>
      </c>
      <c r="K9" s="19">
        <f t="shared" si="3"/>
        <v>0</v>
      </c>
      <c r="L9" s="17" t="s">
        <v>76</v>
      </c>
      <c r="M9" s="18" t="s">
        <v>19</v>
      </c>
      <c r="N9" s="68" t="str">
        <f t="shared" si="4"/>
        <v>3</v>
      </c>
      <c r="O9" s="17" t="s">
        <v>19</v>
      </c>
      <c r="P9" s="18" t="s">
        <v>76</v>
      </c>
      <c r="Q9" s="19">
        <f t="shared" si="5"/>
        <v>0</v>
      </c>
      <c r="R9" s="17" t="s">
        <v>2</v>
      </c>
      <c r="S9" s="18" t="s">
        <v>76</v>
      </c>
      <c r="T9" s="19" t="str">
        <f t="shared" si="6"/>
        <v>2</v>
      </c>
      <c r="U9" s="17" t="s">
        <v>76</v>
      </c>
      <c r="V9" s="18" t="s">
        <v>2</v>
      </c>
      <c r="W9" s="19" t="str">
        <f t="shared" si="7"/>
        <v>2</v>
      </c>
      <c r="X9" s="17" t="s">
        <v>76</v>
      </c>
      <c r="Y9" s="18" t="s">
        <v>79</v>
      </c>
      <c r="Z9" s="19" t="str">
        <f t="shared" si="8"/>
        <v>5</v>
      </c>
      <c r="AA9" s="17" t="s">
        <v>77</v>
      </c>
      <c r="AB9" s="18" t="s">
        <v>19</v>
      </c>
      <c r="AC9" s="88">
        <f t="shared" ref="AC9:AC30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'21.Spieltag'!AJ9</f>
        <v>332</v>
      </c>
      <c r="AI9" s="29">
        <f>'21.Spieltag'!AK9</f>
        <v>5</v>
      </c>
      <c r="AJ9" s="24">
        <f t="shared" ref="AJ9:AJ29" si="14">AG9+AH9</f>
        <v>346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'21.Spieltag'!B10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19</v>
      </c>
      <c r="G10" s="18" t="s">
        <v>76</v>
      </c>
      <c r="H10" s="19">
        <f t="shared" si="2"/>
        <v>0</v>
      </c>
      <c r="I10" s="17" t="s">
        <v>76</v>
      </c>
      <c r="J10" s="18" t="s">
        <v>76</v>
      </c>
      <c r="K10" s="19">
        <f t="shared" si="3"/>
        <v>0</v>
      </c>
      <c r="L10" s="17" t="s">
        <v>2</v>
      </c>
      <c r="M10" s="18" t="s">
        <v>19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79</v>
      </c>
      <c r="S10" s="18" t="s">
        <v>76</v>
      </c>
      <c r="T10" s="19" t="str">
        <f t="shared" si="6"/>
        <v>3</v>
      </c>
      <c r="U10" s="17" t="s">
        <v>76</v>
      </c>
      <c r="V10" s="18" t="s">
        <v>2</v>
      </c>
      <c r="W10" s="19" t="str">
        <f t="shared" si="7"/>
        <v>2</v>
      </c>
      <c r="X10" s="17" t="s">
        <v>77</v>
      </c>
      <c r="Y10" s="18" t="s">
        <v>79</v>
      </c>
      <c r="Z10" s="19" t="str">
        <f t="shared" si="8"/>
        <v>2</v>
      </c>
      <c r="AA10" s="17" t="s">
        <v>76</v>
      </c>
      <c r="AB10" s="18" t="s">
        <v>19</v>
      </c>
      <c r="AC10" s="88">
        <f t="shared" si="12"/>
        <v>0</v>
      </c>
      <c r="AD10" s="20"/>
      <c r="AE10" s="18"/>
      <c r="AF10" s="19"/>
      <c r="AG10" s="21">
        <f t="shared" si="13"/>
        <v>9</v>
      </c>
      <c r="AH10" s="22">
        <f>'21.Spieltag'!AJ10</f>
        <v>290</v>
      </c>
      <c r="AI10" s="29">
        <f>'21.Spieltag'!AK10</f>
        <v>16</v>
      </c>
      <c r="AJ10" s="24">
        <f t="shared" si="14"/>
        <v>299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11</v>
      </c>
      <c r="B11" s="21" t="str">
        <f>'21.Spieltag'!B11</f>
        <v>FlorianS04</v>
      </c>
      <c r="C11" s="17" t="s">
        <v>19</v>
      </c>
      <c r="D11" s="18" t="s">
        <v>19</v>
      </c>
      <c r="E11" s="19">
        <f t="shared" si="1"/>
        <v>0</v>
      </c>
      <c r="F11" s="17" t="s">
        <v>76</v>
      </c>
      <c r="G11" s="18" t="s">
        <v>19</v>
      </c>
      <c r="H11" s="19" t="str">
        <f t="shared" si="2"/>
        <v>3</v>
      </c>
      <c r="I11" s="17" t="s">
        <v>19</v>
      </c>
      <c r="J11" s="18" t="s">
        <v>77</v>
      </c>
      <c r="K11" s="19">
        <f t="shared" si="3"/>
        <v>0</v>
      </c>
      <c r="L11" s="17" t="s">
        <v>19</v>
      </c>
      <c r="M11" s="18" t="s">
        <v>2</v>
      </c>
      <c r="N11" s="68" t="str">
        <f t="shared" si="4"/>
        <v>5</v>
      </c>
      <c r="O11" s="17" t="s">
        <v>19</v>
      </c>
      <c r="P11" s="18" t="s">
        <v>2</v>
      </c>
      <c r="Q11" s="19">
        <f t="shared" si="5"/>
        <v>0</v>
      </c>
      <c r="R11" s="17" t="s">
        <v>19</v>
      </c>
      <c r="S11" s="18" t="s">
        <v>77</v>
      </c>
      <c r="T11" s="19" t="str">
        <f t="shared" si="6"/>
        <v>2</v>
      </c>
      <c r="U11" s="17" t="s">
        <v>77</v>
      </c>
      <c r="V11" s="18" t="s">
        <v>77</v>
      </c>
      <c r="W11" s="19">
        <f t="shared" si="7"/>
        <v>0</v>
      </c>
      <c r="X11" s="17" t="s">
        <v>76</v>
      </c>
      <c r="Y11" s="18" t="s">
        <v>79</v>
      </c>
      <c r="Z11" s="19" t="str">
        <f t="shared" si="8"/>
        <v>5</v>
      </c>
      <c r="AA11" s="17" t="s">
        <v>76</v>
      </c>
      <c r="AB11" s="18" t="s">
        <v>2</v>
      </c>
      <c r="AC11" s="88">
        <f t="shared" si="12"/>
        <v>0</v>
      </c>
      <c r="AD11" s="20"/>
      <c r="AE11" s="18"/>
      <c r="AF11" s="19"/>
      <c r="AG11" s="21">
        <f t="shared" si="13"/>
        <v>15</v>
      </c>
      <c r="AH11" s="22">
        <f>'21.Spieltag'!AJ11</f>
        <v>308</v>
      </c>
      <c r="AI11" s="29">
        <f>'21.Spieltag'!AK11</f>
        <v>11</v>
      </c>
      <c r="AJ11" s="24">
        <f t="shared" si="14"/>
        <v>323</v>
      </c>
      <c r="AK11" s="25">
        <f t="shared" si="15"/>
        <v>11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8</v>
      </c>
      <c r="B12" s="21" t="str">
        <f>'21.Spieltag'!B12</f>
        <v>Franzi04</v>
      </c>
      <c r="C12" s="17" t="s">
        <v>19</v>
      </c>
      <c r="D12" s="18" t="s">
        <v>76</v>
      </c>
      <c r="E12" s="19" t="str">
        <f t="shared" si="1"/>
        <v>2</v>
      </c>
      <c r="F12" s="17" t="s">
        <v>19</v>
      </c>
      <c r="G12" s="18" t="s">
        <v>76</v>
      </c>
      <c r="H12" s="19">
        <f t="shared" si="2"/>
        <v>0</v>
      </c>
      <c r="I12" s="17" t="s">
        <v>19</v>
      </c>
      <c r="J12" s="18" t="s">
        <v>76</v>
      </c>
      <c r="K12" s="19">
        <f t="shared" si="3"/>
        <v>0</v>
      </c>
      <c r="L12" s="17" t="s">
        <v>77</v>
      </c>
      <c r="M12" s="18" t="s">
        <v>19</v>
      </c>
      <c r="N12" s="68" t="str">
        <f t="shared" si="4"/>
        <v>2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77</v>
      </c>
      <c r="T12" s="19" t="str">
        <f t="shared" si="6"/>
        <v>5</v>
      </c>
      <c r="U12" s="17" t="s">
        <v>77</v>
      </c>
      <c r="V12" s="18" t="s">
        <v>19</v>
      </c>
      <c r="W12" s="19" t="str">
        <f t="shared" si="7"/>
        <v>2</v>
      </c>
      <c r="X12" s="17" t="s">
        <v>77</v>
      </c>
      <c r="Y12" s="18" t="s">
        <v>20</v>
      </c>
      <c r="Z12" s="19" t="str">
        <f t="shared" si="8"/>
        <v>2</v>
      </c>
      <c r="AA12" s="17" t="s">
        <v>76</v>
      </c>
      <c r="AB12" s="18" t="s">
        <v>19</v>
      </c>
      <c r="AC12" s="88">
        <f t="shared" si="12"/>
        <v>0</v>
      </c>
      <c r="AD12" s="20"/>
      <c r="AE12" s="18"/>
      <c r="AF12" s="19"/>
      <c r="AG12" s="21">
        <f t="shared" si="13"/>
        <v>13</v>
      </c>
      <c r="AH12" s="22">
        <f>'21.Spieltag'!AJ12</f>
        <v>328</v>
      </c>
      <c r="AI12" s="29">
        <f>'21.Spieltag'!AK12</f>
        <v>8</v>
      </c>
      <c r="AJ12" s="24">
        <f t="shared" si="14"/>
        <v>341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'21.Spieltag'!B13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76</v>
      </c>
      <c r="G13" s="18" t="s">
        <v>77</v>
      </c>
      <c r="H13" s="19">
        <f t="shared" si="2"/>
        <v>0</v>
      </c>
      <c r="I13" s="17" t="s">
        <v>19</v>
      </c>
      <c r="J13" s="18" t="s">
        <v>76</v>
      </c>
      <c r="K13" s="19">
        <f t="shared" si="3"/>
        <v>0</v>
      </c>
      <c r="L13" s="17" t="s">
        <v>77</v>
      </c>
      <c r="M13" s="18" t="s">
        <v>76</v>
      </c>
      <c r="N13" s="68" t="str">
        <f t="shared" si="4"/>
        <v>3</v>
      </c>
      <c r="O13" s="17" t="s">
        <v>76</v>
      </c>
      <c r="P13" s="18" t="s">
        <v>19</v>
      </c>
      <c r="Q13" s="19">
        <f t="shared" si="5"/>
        <v>0</v>
      </c>
      <c r="R13" s="17" t="s">
        <v>2</v>
      </c>
      <c r="S13" s="18" t="s">
        <v>77</v>
      </c>
      <c r="T13" s="19" t="str">
        <f t="shared" si="6"/>
        <v>5</v>
      </c>
      <c r="U13" s="17" t="s">
        <v>76</v>
      </c>
      <c r="V13" s="18" t="s">
        <v>2</v>
      </c>
      <c r="W13" s="19" t="str">
        <f t="shared" si="7"/>
        <v>2</v>
      </c>
      <c r="X13" s="17" t="s">
        <v>77</v>
      </c>
      <c r="Y13" s="18" t="s">
        <v>79</v>
      </c>
      <c r="Z13" s="19" t="str">
        <f t="shared" si="8"/>
        <v>2</v>
      </c>
      <c r="AA13" s="17" t="s">
        <v>76</v>
      </c>
      <c r="AB13" s="18" t="s">
        <v>2</v>
      </c>
      <c r="AC13" s="88">
        <f t="shared" si="12"/>
        <v>0</v>
      </c>
      <c r="AD13" s="20"/>
      <c r="AE13" s="18"/>
      <c r="AF13" s="19"/>
      <c r="AG13" s="21">
        <f t="shared" si="13"/>
        <v>12</v>
      </c>
      <c r="AH13" s="22">
        <f>'21.Spieltag'!AJ13</f>
        <v>279</v>
      </c>
      <c r="AI13" s="29">
        <f>'21.Spieltag'!AK13</f>
        <v>22</v>
      </c>
      <c r="AJ13" s="24">
        <f t="shared" si="14"/>
        <v>291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10</v>
      </c>
      <c r="B14" s="21" t="str">
        <f>'21.Spieltag'!B14</f>
        <v>Hans 04</v>
      </c>
      <c r="C14" s="17" t="s">
        <v>19</v>
      </c>
      <c r="D14" s="18" t="s">
        <v>76</v>
      </c>
      <c r="E14" s="19" t="str">
        <f t="shared" si="1"/>
        <v>2</v>
      </c>
      <c r="F14" s="17" t="s">
        <v>2</v>
      </c>
      <c r="G14" s="18" t="s">
        <v>77</v>
      </c>
      <c r="H14" s="19">
        <f t="shared" si="2"/>
        <v>0</v>
      </c>
      <c r="I14" s="17" t="s">
        <v>19</v>
      </c>
      <c r="J14" s="18" t="s">
        <v>77</v>
      </c>
      <c r="K14" s="19">
        <f t="shared" si="3"/>
        <v>0</v>
      </c>
      <c r="L14" s="17" t="s">
        <v>19</v>
      </c>
      <c r="M14" s="18" t="s">
        <v>19</v>
      </c>
      <c r="N14" s="68">
        <f t="shared" si="4"/>
        <v>0</v>
      </c>
      <c r="O14" s="17" t="s">
        <v>76</v>
      </c>
      <c r="P14" s="18" t="s">
        <v>19</v>
      </c>
      <c r="Q14" s="19">
        <f t="shared" si="5"/>
        <v>0</v>
      </c>
      <c r="R14" s="17" t="s">
        <v>2</v>
      </c>
      <c r="S14" s="18" t="s">
        <v>76</v>
      </c>
      <c r="T14" s="19" t="str">
        <f t="shared" si="6"/>
        <v>2</v>
      </c>
      <c r="U14" s="17" t="s">
        <v>76</v>
      </c>
      <c r="V14" s="18" t="s">
        <v>2</v>
      </c>
      <c r="W14" s="19" t="str">
        <f t="shared" si="7"/>
        <v>2</v>
      </c>
      <c r="X14" s="17" t="s">
        <v>77</v>
      </c>
      <c r="Y14" s="18" t="s">
        <v>2</v>
      </c>
      <c r="Z14" s="19" t="str">
        <f t="shared" si="8"/>
        <v>3</v>
      </c>
      <c r="AA14" s="17" t="s">
        <v>19</v>
      </c>
      <c r="AB14" s="18" t="s">
        <v>2</v>
      </c>
      <c r="AC14" s="88">
        <f t="shared" si="12"/>
        <v>0</v>
      </c>
      <c r="AD14" s="20"/>
      <c r="AE14" s="18"/>
      <c r="AF14" s="19"/>
      <c r="AG14" s="21">
        <f t="shared" si="13"/>
        <v>9</v>
      </c>
      <c r="AH14" s="22">
        <f>'21.Spieltag'!AJ14</f>
        <v>316</v>
      </c>
      <c r="AI14" s="29">
        <f>'21.Spieltag'!AK14</f>
        <v>10</v>
      </c>
      <c r="AJ14" s="24">
        <f t="shared" si="14"/>
        <v>325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'21.Spieltag'!B15</f>
        <v>Lola04</v>
      </c>
      <c r="C15" s="17" t="s">
        <v>2</v>
      </c>
      <c r="D15" s="18" t="s">
        <v>76</v>
      </c>
      <c r="E15" s="19" t="str">
        <f t="shared" si="1"/>
        <v>2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76</v>
      </c>
      <c r="K15" s="19">
        <f t="shared" si="3"/>
        <v>0</v>
      </c>
      <c r="L15" s="17" t="s">
        <v>76</v>
      </c>
      <c r="M15" s="18" t="s">
        <v>19</v>
      </c>
      <c r="N15" s="68" t="str">
        <f t="shared" si="4"/>
        <v>3</v>
      </c>
      <c r="O15" s="17" t="s">
        <v>19</v>
      </c>
      <c r="P15" s="18" t="s">
        <v>76</v>
      </c>
      <c r="Q15" s="19">
        <f t="shared" si="5"/>
        <v>0</v>
      </c>
      <c r="R15" s="17" t="s">
        <v>2</v>
      </c>
      <c r="S15" s="18" t="s">
        <v>76</v>
      </c>
      <c r="T15" s="19" t="str">
        <f t="shared" si="6"/>
        <v>2</v>
      </c>
      <c r="U15" s="17" t="s">
        <v>76</v>
      </c>
      <c r="V15" s="18" t="s">
        <v>19</v>
      </c>
      <c r="W15" s="19" t="str">
        <f t="shared" si="7"/>
        <v>2</v>
      </c>
      <c r="X15" s="17" t="s">
        <v>76</v>
      </c>
      <c r="Y15" s="18" t="s">
        <v>79</v>
      </c>
      <c r="Z15" s="19" t="str">
        <f t="shared" si="8"/>
        <v>5</v>
      </c>
      <c r="AA15" s="17" t="s">
        <v>77</v>
      </c>
      <c r="AB15" s="18" t="s">
        <v>76</v>
      </c>
      <c r="AC15" s="88">
        <f t="shared" si="12"/>
        <v>0</v>
      </c>
      <c r="AD15" s="20"/>
      <c r="AE15" s="18"/>
      <c r="AF15" s="19"/>
      <c r="AG15" s="21">
        <f t="shared" si="13"/>
        <v>14</v>
      </c>
      <c r="AH15" s="22">
        <f>'21.Spieltag'!AJ15</f>
        <v>357</v>
      </c>
      <c r="AI15" s="29">
        <f>'21.Spieltag'!AK15</f>
        <v>2</v>
      </c>
      <c r="AJ15" s="24">
        <f t="shared" si="14"/>
        <v>371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'21.Spieltag'!B16</f>
        <v>Master1</v>
      </c>
      <c r="C16" s="17" t="s">
        <v>19</v>
      </c>
      <c r="D16" s="18" t="s">
        <v>76</v>
      </c>
      <c r="E16" s="19" t="str">
        <f t="shared" si="1"/>
        <v>2</v>
      </c>
      <c r="F16" s="17" t="s">
        <v>76</v>
      </c>
      <c r="G16" s="18" t="s">
        <v>76</v>
      </c>
      <c r="H16" s="19">
        <f t="shared" si="2"/>
        <v>0</v>
      </c>
      <c r="I16" s="17" t="s">
        <v>19</v>
      </c>
      <c r="J16" s="18" t="s">
        <v>76</v>
      </c>
      <c r="K16" s="19">
        <f t="shared" si="3"/>
        <v>0</v>
      </c>
      <c r="L16" s="17" t="s">
        <v>76</v>
      </c>
      <c r="M16" s="18" t="s">
        <v>2</v>
      </c>
      <c r="N16" s="68" t="str">
        <f t="shared" si="4"/>
        <v>2</v>
      </c>
      <c r="O16" s="17" t="s">
        <v>76</v>
      </c>
      <c r="P16" s="18" t="s">
        <v>76</v>
      </c>
      <c r="Q16" s="19" t="str">
        <f t="shared" si="5"/>
        <v>5</v>
      </c>
      <c r="R16" s="17" t="s">
        <v>2</v>
      </c>
      <c r="S16" s="18" t="s">
        <v>77</v>
      </c>
      <c r="T16" s="19" t="str">
        <f t="shared" si="6"/>
        <v>5</v>
      </c>
      <c r="U16" s="17" t="s">
        <v>76</v>
      </c>
      <c r="V16" s="18" t="s">
        <v>2</v>
      </c>
      <c r="W16" s="19" t="str">
        <f t="shared" si="7"/>
        <v>2</v>
      </c>
      <c r="X16" s="17" t="s">
        <v>77</v>
      </c>
      <c r="Y16" s="18" t="s">
        <v>2</v>
      </c>
      <c r="Z16" s="19" t="str">
        <f t="shared" si="8"/>
        <v>3</v>
      </c>
      <c r="AA16" s="17" t="s">
        <v>76</v>
      </c>
      <c r="AB16" s="18" t="s">
        <v>2</v>
      </c>
      <c r="AC16" s="88">
        <f t="shared" si="12"/>
        <v>0</v>
      </c>
      <c r="AD16" s="20"/>
      <c r="AE16" s="18"/>
      <c r="AF16" s="19"/>
      <c r="AG16" s="21">
        <f t="shared" si="13"/>
        <v>19</v>
      </c>
      <c r="AH16" s="22">
        <f>'21.Spieltag'!AJ16</f>
        <v>322</v>
      </c>
      <c r="AI16" s="29">
        <f>'21.Spieltag'!AK16</f>
        <v>9</v>
      </c>
      <c r="AJ16" s="24">
        <f t="shared" si="14"/>
        <v>341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15</v>
      </c>
      <c r="B17" s="21" t="str">
        <f>'21.Spieltag'!B17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76</v>
      </c>
      <c r="G17" s="18" t="s">
        <v>76</v>
      </c>
      <c r="H17" s="19">
        <f t="shared" si="2"/>
        <v>0</v>
      </c>
      <c r="I17" s="17" t="s">
        <v>19</v>
      </c>
      <c r="J17" s="18" t="s">
        <v>76</v>
      </c>
      <c r="K17" s="19">
        <f t="shared" si="3"/>
        <v>0</v>
      </c>
      <c r="L17" s="17" t="s">
        <v>77</v>
      </c>
      <c r="M17" s="18" t="s">
        <v>19</v>
      </c>
      <c r="N17" s="68" t="str">
        <f t="shared" si="4"/>
        <v>2</v>
      </c>
      <c r="O17" s="17" t="s">
        <v>19</v>
      </c>
      <c r="P17" s="18" t="s">
        <v>76</v>
      </c>
      <c r="Q17" s="19">
        <f t="shared" si="5"/>
        <v>0</v>
      </c>
      <c r="R17" s="17" t="s">
        <v>2</v>
      </c>
      <c r="S17" s="18" t="s">
        <v>77</v>
      </c>
      <c r="T17" s="19" t="str">
        <f t="shared" si="6"/>
        <v>5</v>
      </c>
      <c r="U17" s="17" t="s">
        <v>77</v>
      </c>
      <c r="V17" s="18" t="s">
        <v>19</v>
      </c>
      <c r="W17" s="19" t="str">
        <f t="shared" si="7"/>
        <v>2</v>
      </c>
      <c r="X17" s="17" t="s">
        <v>77</v>
      </c>
      <c r="Y17" s="18" t="s">
        <v>2</v>
      </c>
      <c r="Z17" s="19" t="str">
        <f t="shared" si="8"/>
        <v>3</v>
      </c>
      <c r="AA17" s="17" t="s">
        <v>77</v>
      </c>
      <c r="AB17" s="18" t="s">
        <v>19</v>
      </c>
      <c r="AC17" s="88">
        <f t="shared" si="12"/>
        <v>0</v>
      </c>
      <c r="AD17" s="20"/>
      <c r="AE17" s="18"/>
      <c r="AF17" s="19"/>
      <c r="AG17" s="21">
        <f t="shared" si="13"/>
        <v>14</v>
      </c>
      <c r="AH17" s="22">
        <f>'21.Spieltag'!AJ17</f>
        <v>292</v>
      </c>
      <c r="AI17" s="29">
        <f>'21.Spieltag'!AK17</f>
        <v>14</v>
      </c>
      <c r="AJ17" s="24">
        <f t="shared" si="14"/>
        <v>306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1"/>
        <v>4</v>
      </c>
      <c r="B18" s="21" t="str">
        <f>'21.Spieltag'!B18</f>
        <v>norman 04</v>
      </c>
      <c r="C18" s="17" t="s">
        <v>19</v>
      </c>
      <c r="D18" s="18" t="s">
        <v>19</v>
      </c>
      <c r="E18" s="19">
        <f t="shared" si="1"/>
        <v>0</v>
      </c>
      <c r="F18" s="17" t="s">
        <v>19</v>
      </c>
      <c r="G18" s="18" t="s">
        <v>19</v>
      </c>
      <c r="H18" s="19">
        <f t="shared" si="2"/>
        <v>0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2</v>
      </c>
      <c r="N18" s="68" t="str">
        <f t="shared" si="4"/>
        <v>2</v>
      </c>
      <c r="O18" s="17" t="s">
        <v>76</v>
      </c>
      <c r="P18" s="18" t="s">
        <v>76</v>
      </c>
      <c r="Q18" s="19" t="str">
        <f t="shared" si="5"/>
        <v>5</v>
      </c>
      <c r="R18" s="17" t="s">
        <v>19</v>
      </c>
      <c r="S18" s="18" t="s">
        <v>77</v>
      </c>
      <c r="T18" s="19" t="str">
        <f t="shared" si="6"/>
        <v>2</v>
      </c>
      <c r="U18" s="17" t="s">
        <v>76</v>
      </c>
      <c r="V18" s="18" t="s">
        <v>2</v>
      </c>
      <c r="W18" s="19" t="str">
        <f t="shared" si="7"/>
        <v>2</v>
      </c>
      <c r="X18" s="17" t="s">
        <v>76</v>
      </c>
      <c r="Y18" s="18" t="s">
        <v>2</v>
      </c>
      <c r="Z18" s="19" t="str">
        <f t="shared" si="8"/>
        <v>2</v>
      </c>
      <c r="AA18" s="17" t="s">
        <v>76</v>
      </c>
      <c r="AB18" s="18" t="s">
        <v>19</v>
      </c>
      <c r="AC18" s="88">
        <f t="shared" si="12"/>
        <v>0</v>
      </c>
      <c r="AD18" s="20"/>
      <c r="AE18" s="18"/>
      <c r="AF18" s="19"/>
      <c r="AG18" s="21">
        <f t="shared" si="13"/>
        <v>13</v>
      </c>
      <c r="AH18" s="22">
        <f>'21.Spieltag'!AJ18</f>
        <v>341</v>
      </c>
      <c r="AI18" s="29">
        <f>'21.Spieltag'!AK18</f>
        <v>4</v>
      </c>
      <c r="AJ18" s="24">
        <f t="shared" si="14"/>
        <v>354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'21.Spieltag'!B19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19</v>
      </c>
      <c r="G19" s="18" t="s">
        <v>77</v>
      </c>
      <c r="H19" s="19">
        <f t="shared" si="2"/>
        <v>0</v>
      </c>
      <c r="I19" s="17" t="s">
        <v>19</v>
      </c>
      <c r="J19" s="18" t="s">
        <v>76</v>
      </c>
      <c r="K19" s="19">
        <f t="shared" si="3"/>
        <v>0</v>
      </c>
      <c r="L19" s="17" t="s">
        <v>76</v>
      </c>
      <c r="M19" s="18" t="s">
        <v>19</v>
      </c>
      <c r="N19" s="68" t="str">
        <f t="shared" si="4"/>
        <v>3</v>
      </c>
      <c r="O19" s="17" t="s">
        <v>19</v>
      </c>
      <c r="P19" s="18" t="s">
        <v>76</v>
      </c>
      <c r="Q19" s="19">
        <f t="shared" si="5"/>
        <v>0</v>
      </c>
      <c r="R19" s="17" t="s">
        <v>2</v>
      </c>
      <c r="S19" s="18" t="s">
        <v>77</v>
      </c>
      <c r="T19" s="19" t="str">
        <f t="shared" si="6"/>
        <v>5</v>
      </c>
      <c r="U19" s="17" t="s">
        <v>76</v>
      </c>
      <c r="V19" s="18" t="s">
        <v>2</v>
      </c>
      <c r="W19" s="19" t="str">
        <f t="shared" si="7"/>
        <v>2</v>
      </c>
      <c r="X19" s="17" t="s">
        <v>76</v>
      </c>
      <c r="Y19" s="18" t="s">
        <v>2</v>
      </c>
      <c r="Z19" s="19" t="str">
        <f t="shared" si="8"/>
        <v>2</v>
      </c>
      <c r="AA19" s="17" t="s">
        <v>76</v>
      </c>
      <c r="AB19" s="18" t="s">
        <v>19</v>
      </c>
      <c r="AC19" s="88">
        <f t="shared" si="12"/>
        <v>0</v>
      </c>
      <c r="AD19" s="20"/>
      <c r="AE19" s="18"/>
      <c r="AF19" s="19"/>
      <c r="AG19" s="21">
        <f t="shared" si="13"/>
        <v>14</v>
      </c>
      <c r="AH19" s="22">
        <f>'21.Spieltag'!AJ19</f>
        <v>371</v>
      </c>
      <c r="AI19" s="29">
        <f>'21.Spieltag'!AK19</f>
        <v>1</v>
      </c>
      <c r="AJ19" s="24">
        <f t="shared" si="14"/>
        <v>385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'21.Spieltag'!B20</f>
        <v>Reinhold</v>
      </c>
      <c r="C20" s="17" t="s">
        <v>2</v>
      </c>
      <c r="D20" s="18" t="s">
        <v>76</v>
      </c>
      <c r="E20" s="19" t="str">
        <f t="shared" si="1"/>
        <v>2</v>
      </c>
      <c r="F20" s="17" t="s">
        <v>76</v>
      </c>
      <c r="G20" s="18" t="s">
        <v>77</v>
      </c>
      <c r="H20" s="19">
        <f t="shared" si="2"/>
        <v>0</v>
      </c>
      <c r="I20" s="17" t="s">
        <v>79</v>
      </c>
      <c r="J20" s="18" t="s">
        <v>19</v>
      </c>
      <c r="K20" s="19">
        <f t="shared" si="3"/>
        <v>0</v>
      </c>
      <c r="L20" s="17" t="s">
        <v>2</v>
      </c>
      <c r="M20" s="18" t="s">
        <v>19</v>
      </c>
      <c r="N20" s="68">
        <f t="shared" si="4"/>
        <v>0</v>
      </c>
      <c r="O20" s="17" t="s">
        <v>76</v>
      </c>
      <c r="P20" s="18" t="s">
        <v>76</v>
      </c>
      <c r="Q20" s="19" t="str">
        <f t="shared" si="5"/>
        <v>5</v>
      </c>
      <c r="R20" s="17" t="s">
        <v>19</v>
      </c>
      <c r="S20" s="18" t="s">
        <v>76</v>
      </c>
      <c r="T20" s="19" t="str">
        <f t="shared" si="6"/>
        <v>2</v>
      </c>
      <c r="U20" s="17" t="s">
        <v>76</v>
      </c>
      <c r="V20" s="18" t="s">
        <v>76</v>
      </c>
      <c r="W20" s="19">
        <f t="shared" si="7"/>
        <v>0</v>
      </c>
      <c r="X20" s="17" t="s">
        <v>76</v>
      </c>
      <c r="Y20" s="18" t="s">
        <v>76</v>
      </c>
      <c r="Z20" s="19">
        <f t="shared" si="8"/>
        <v>0</v>
      </c>
      <c r="AA20" s="17" t="s">
        <v>76</v>
      </c>
      <c r="AB20" s="18" t="s">
        <v>19</v>
      </c>
      <c r="AC20" s="88">
        <f t="shared" si="12"/>
        <v>0</v>
      </c>
      <c r="AD20" s="20"/>
      <c r="AE20" s="18"/>
      <c r="AF20" s="19"/>
      <c r="AG20" s="21">
        <f t="shared" si="13"/>
        <v>9</v>
      </c>
      <c r="AH20" s="22">
        <f>'21.Spieltag'!AJ20</f>
        <v>281</v>
      </c>
      <c r="AI20" s="29">
        <f>'21.Spieltag'!AK20</f>
        <v>21</v>
      </c>
      <c r="AJ20" s="24">
        <f t="shared" si="14"/>
        <v>290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19</v>
      </c>
      <c r="B21" s="21" t="str">
        <f>'21.Spieltag'!B21</f>
        <v>Ricardo04</v>
      </c>
      <c r="C21" s="17" t="s">
        <v>76</v>
      </c>
      <c r="D21" s="18" t="s">
        <v>19</v>
      </c>
      <c r="E21" s="19">
        <f t="shared" si="1"/>
        <v>0</v>
      </c>
      <c r="F21" s="17" t="s">
        <v>19</v>
      </c>
      <c r="G21" s="18" t="s">
        <v>76</v>
      </c>
      <c r="H21" s="19">
        <f t="shared" si="2"/>
        <v>0</v>
      </c>
      <c r="I21" s="17" t="s">
        <v>77</v>
      </c>
      <c r="J21" s="18" t="s">
        <v>19</v>
      </c>
      <c r="K21" s="19" t="str">
        <f t="shared" si="3"/>
        <v>2</v>
      </c>
      <c r="L21" s="17" t="s">
        <v>76</v>
      </c>
      <c r="M21" s="18" t="s">
        <v>19</v>
      </c>
      <c r="N21" s="68" t="str">
        <f t="shared" si="4"/>
        <v>3</v>
      </c>
      <c r="O21" s="17" t="s">
        <v>76</v>
      </c>
      <c r="P21" s="18" t="s">
        <v>19</v>
      </c>
      <c r="Q21" s="19">
        <f t="shared" si="5"/>
        <v>0</v>
      </c>
      <c r="R21" s="17" t="s">
        <v>2</v>
      </c>
      <c r="S21" s="18" t="s">
        <v>77</v>
      </c>
      <c r="T21" s="19" t="str">
        <f t="shared" si="6"/>
        <v>5</v>
      </c>
      <c r="U21" s="17" t="s">
        <v>76</v>
      </c>
      <c r="V21" s="18" t="s">
        <v>19</v>
      </c>
      <c r="W21" s="19" t="str">
        <f t="shared" si="7"/>
        <v>2</v>
      </c>
      <c r="X21" s="17" t="s">
        <v>77</v>
      </c>
      <c r="Y21" s="18" t="s">
        <v>79</v>
      </c>
      <c r="Z21" s="19" t="str">
        <f t="shared" si="8"/>
        <v>2</v>
      </c>
      <c r="AA21" s="17" t="s">
        <v>77</v>
      </c>
      <c r="AB21" s="18" t="s">
        <v>19</v>
      </c>
      <c r="AC21" s="88">
        <f t="shared" si="12"/>
        <v>0</v>
      </c>
      <c r="AD21" s="20"/>
      <c r="AE21" s="18"/>
      <c r="AF21" s="19"/>
      <c r="AG21" s="21">
        <f t="shared" si="13"/>
        <v>14</v>
      </c>
      <c r="AH21" s="22">
        <f>'21.Spieltag'!AJ21</f>
        <v>287</v>
      </c>
      <c r="AI21" s="29">
        <f>'21.Spieltag'!AK21</f>
        <v>18</v>
      </c>
      <c r="AJ21" s="24">
        <f t="shared" si="14"/>
        <v>301</v>
      </c>
      <c r="AK21" s="25">
        <f t="shared" si="15"/>
        <v>19</v>
      </c>
      <c r="AL21" s="1"/>
    </row>
    <row r="22" spans="1:38" ht="24.9" customHeight="1" thickBot="1" x14ac:dyDescent="0.3">
      <c r="A22" s="29">
        <f t="shared" si="11"/>
        <v>23</v>
      </c>
      <c r="B22" s="21" t="str">
        <f>'21.Spieltag'!B22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>
        <f t="shared" si="5"/>
        <v>0</v>
      </c>
      <c r="R22" s="17" t="s">
        <v>19</v>
      </c>
      <c r="S22" s="18" t="s">
        <v>76</v>
      </c>
      <c r="T22" s="19" t="str">
        <f t="shared" si="6"/>
        <v>2</v>
      </c>
      <c r="U22" s="17" t="s">
        <v>19</v>
      </c>
      <c r="V22" s="18" t="s">
        <v>76</v>
      </c>
      <c r="W22" s="19">
        <f t="shared" si="7"/>
        <v>0</v>
      </c>
      <c r="X22" s="17" t="s">
        <v>76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8">
        <f t="shared" si="12"/>
        <v>0</v>
      </c>
      <c r="AD22" s="20"/>
      <c r="AE22" s="18"/>
      <c r="AF22" s="19"/>
      <c r="AG22" s="21">
        <f t="shared" si="13"/>
        <v>4</v>
      </c>
      <c r="AH22" s="22">
        <f>'21.Spieltag'!AJ22</f>
        <v>277</v>
      </c>
      <c r="AI22" s="29">
        <f>'21.Spieltag'!AK22</f>
        <v>23</v>
      </c>
      <c r="AJ22" s="24">
        <f t="shared" si="14"/>
        <v>281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5</v>
      </c>
      <c r="B23" s="21" t="str">
        <f>'21.Spieltag'!B23</f>
        <v>Schalt04</v>
      </c>
      <c r="C23" s="17" t="s">
        <v>2</v>
      </c>
      <c r="D23" s="18" t="s">
        <v>76</v>
      </c>
      <c r="E23" s="19" t="str">
        <f t="shared" si="1"/>
        <v>2</v>
      </c>
      <c r="F23" s="17" t="s">
        <v>19</v>
      </c>
      <c r="G23" s="18" t="s">
        <v>76</v>
      </c>
      <c r="H23" s="19">
        <f t="shared" si="2"/>
        <v>0</v>
      </c>
      <c r="I23" s="17" t="s">
        <v>76</v>
      </c>
      <c r="J23" s="18" t="s">
        <v>76</v>
      </c>
      <c r="K23" s="19">
        <f t="shared" si="3"/>
        <v>0</v>
      </c>
      <c r="L23" s="17" t="s">
        <v>76</v>
      </c>
      <c r="M23" s="18" t="s">
        <v>19</v>
      </c>
      <c r="N23" s="68" t="str">
        <f t="shared" si="4"/>
        <v>3</v>
      </c>
      <c r="O23" s="17" t="s">
        <v>19</v>
      </c>
      <c r="P23" s="18" t="s">
        <v>19</v>
      </c>
      <c r="Q23" s="19" t="str">
        <f t="shared" si="5"/>
        <v>3</v>
      </c>
      <c r="R23" s="17" t="s">
        <v>2</v>
      </c>
      <c r="S23" s="18" t="s">
        <v>76</v>
      </c>
      <c r="T23" s="19" t="str">
        <f t="shared" si="6"/>
        <v>2</v>
      </c>
      <c r="U23" s="17" t="s">
        <v>76</v>
      </c>
      <c r="V23" s="18" t="s">
        <v>2</v>
      </c>
      <c r="W23" s="19" t="str">
        <f t="shared" si="7"/>
        <v>2</v>
      </c>
      <c r="X23" s="17" t="s">
        <v>76</v>
      </c>
      <c r="Y23" s="18" t="s">
        <v>79</v>
      </c>
      <c r="Z23" s="19" t="str">
        <f t="shared" si="8"/>
        <v>5</v>
      </c>
      <c r="AA23" s="17" t="s">
        <v>76</v>
      </c>
      <c r="AB23" s="18" t="s">
        <v>2</v>
      </c>
      <c r="AC23" s="88">
        <f t="shared" si="12"/>
        <v>0</v>
      </c>
      <c r="AD23" s="20"/>
      <c r="AE23" s="18"/>
      <c r="AF23" s="19"/>
      <c r="AG23" s="21">
        <f t="shared" si="13"/>
        <v>17</v>
      </c>
      <c r="AH23" s="22">
        <f>'21.Spieltag'!AJ23</f>
        <v>329</v>
      </c>
      <c r="AI23" s="29">
        <f>'21.Spieltag'!AK23</f>
        <v>7</v>
      </c>
      <c r="AJ23" s="24">
        <f t="shared" si="14"/>
        <v>346</v>
      </c>
      <c r="AK23" s="25">
        <f t="shared" si="15"/>
        <v>5</v>
      </c>
      <c r="AL23" s="1"/>
    </row>
    <row r="24" spans="1:38" ht="24.9" customHeight="1" thickBot="1" x14ac:dyDescent="0.3">
      <c r="A24" s="29">
        <f t="shared" si="11"/>
        <v>15</v>
      </c>
      <c r="B24" s="21" t="str">
        <f>'21.Spieltag'!B24</f>
        <v>shiny</v>
      </c>
      <c r="C24" s="17" t="s">
        <v>76</v>
      </c>
      <c r="D24" s="18" t="s">
        <v>77</v>
      </c>
      <c r="E24" s="19" t="str">
        <f t="shared" si="1"/>
        <v>2</v>
      </c>
      <c r="F24" s="17" t="s">
        <v>76</v>
      </c>
      <c r="G24" s="18" t="s">
        <v>19</v>
      </c>
      <c r="H24" s="19" t="str">
        <f t="shared" si="2"/>
        <v>3</v>
      </c>
      <c r="I24" s="17" t="s">
        <v>76</v>
      </c>
      <c r="J24" s="18" t="s">
        <v>2</v>
      </c>
      <c r="K24" s="19" t="str">
        <f t="shared" si="3"/>
        <v>2</v>
      </c>
      <c r="L24" s="17" t="s">
        <v>76</v>
      </c>
      <c r="M24" s="18" t="s">
        <v>19</v>
      </c>
      <c r="N24" s="68" t="str">
        <f t="shared" si="4"/>
        <v>3</v>
      </c>
      <c r="O24" s="17" t="s">
        <v>77</v>
      </c>
      <c r="P24" s="18" t="s">
        <v>19</v>
      </c>
      <c r="Q24" s="19">
        <f t="shared" si="5"/>
        <v>0</v>
      </c>
      <c r="R24" s="17" t="s">
        <v>79</v>
      </c>
      <c r="S24" s="18" t="s">
        <v>77</v>
      </c>
      <c r="T24" s="19" t="str">
        <f t="shared" si="6"/>
        <v>2</v>
      </c>
      <c r="U24" s="17" t="s">
        <v>76</v>
      </c>
      <c r="V24" s="18" t="s">
        <v>19</v>
      </c>
      <c r="W24" s="19" t="str">
        <f t="shared" si="7"/>
        <v>2</v>
      </c>
      <c r="X24" s="17" t="s">
        <v>77</v>
      </c>
      <c r="Y24" s="18" t="s">
        <v>2</v>
      </c>
      <c r="Z24" s="19" t="str">
        <f t="shared" si="8"/>
        <v>3</v>
      </c>
      <c r="AA24" s="17" t="s">
        <v>76</v>
      </c>
      <c r="AB24" s="18" t="s">
        <v>19</v>
      </c>
      <c r="AC24" s="88">
        <f t="shared" si="12"/>
        <v>0</v>
      </c>
      <c r="AD24" s="20"/>
      <c r="AE24" s="18"/>
      <c r="AF24" s="19"/>
      <c r="AG24" s="21">
        <f t="shared" si="13"/>
        <v>17</v>
      </c>
      <c r="AH24" s="22">
        <f>'21.Spieltag'!AJ24</f>
        <v>289</v>
      </c>
      <c r="AI24" s="29">
        <f>'21.Spieltag'!AK24</f>
        <v>17</v>
      </c>
      <c r="AJ24" s="24">
        <f t="shared" si="14"/>
        <v>306</v>
      </c>
      <c r="AK24" s="25">
        <f t="shared" si="15"/>
        <v>15</v>
      </c>
      <c r="AL24" s="1"/>
    </row>
    <row r="25" spans="1:38" ht="24.9" customHeight="1" thickBot="1" x14ac:dyDescent="0.3">
      <c r="A25" s="29">
        <f t="shared" si="11"/>
        <v>17</v>
      </c>
      <c r="B25" s="21" t="str">
        <f>'21.Spieltag'!B25</f>
        <v>Silfa04</v>
      </c>
      <c r="C25" s="17" t="s">
        <v>19</v>
      </c>
      <c r="D25" s="18" t="s">
        <v>77</v>
      </c>
      <c r="E25" s="19" t="str">
        <f t="shared" si="1"/>
        <v>2</v>
      </c>
      <c r="F25" s="17" t="s">
        <v>76</v>
      </c>
      <c r="G25" s="18" t="s">
        <v>76</v>
      </c>
      <c r="H25" s="19">
        <f t="shared" si="2"/>
        <v>0</v>
      </c>
      <c r="I25" s="17" t="s">
        <v>76</v>
      </c>
      <c r="J25" s="18" t="s">
        <v>77</v>
      </c>
      <c r="K25" s="19">
        <f t="shared" si="3"/>
        <v>0</v>
      </c>
      <c r="L25" s="17" t="s">
        <v>77</v>
      </c>
      <c r="M25" s="18" t="s">
        <v>2</v>
      </c>
      <c r="N25" s="68" t="str">
        <f t="shared" si="4"/>
        <v>2</v>
      </c>
      <c r="O25" s="17" t="s">
        <v>19</v>
      </c>
      <c r="P25" s="18" t="s">
        <v>76</v>
      </c>
      <c r="Q25" s="19">
        <f t="shared" si="5"/>
        <v>0</v>
      </c>
      <c r="R25" s="17" t="s">
        <v>79</v>
      </c>
      <c r="S25" s="18" t="s">
        <v>76</v>
      </c>
      <c r="T25" s="19" t="str">
        <f t="shared" si="6"/>
        <v>3</v>
      </c>
      <c r="U25" s="17" t="s">
        <v>77</v>
      </c>
      <c r="V25" s="18" t="s">
        <v>2</v>
      </c>
      <c r="W25" s="19" t="str">
        <f t="shared" si="7"/>
        <v>3</v>
      </c>
      <c r="X25" s="17" t="s">
        <v>77</v>
      </c>
      <c r="Y25" s="18" t="s">
        <v>20</v>
      </c>
      <c r="Z25" s="19" t="str">
        <f t="shared" si="8"/>
        <v>2</v>
      </c>
      <c r="AA25" s="17" t="s">
        <v>76</v>
      </c>
      <c r="AB25" s="18" t="s">
        <v>2</v>
      </c>
      <c r="AC25" s="88">
        <f t="shared" si="12"/>
        <v>0</v>
      </c>
      <c r="AD25" s="20"/>
      <c r="AE25" s="18"/>
      <c r="AF25" s="19"/>
      <c r="AG25" s="21">
        <f t="shared" si="13"/>
        <v>12</v>
      </c>
      <c r="AH25" s="22">
        <f>'21.Spieltag'!AJ25</f>
        <v>291</v>
      </c>
      <c r="AI25" s="29">
        <f>'21.Spieltag'!AK25</f>
        <v>15</v>
      </c>
      <c r="AJ25" s="24">
        <f t="shared" si="14"/>
        <v>303</v>
      </c>
      <c r="AK25" s="25">
        <f t="shared" si="15"/>
        <v>17</v>
      </c>
      <c r="AL25" s="1"/>
    </row>
    <row r="26" spans="1:38" ht="24.9" customHeight="1" thickBot="1" x14ac:dyDescent="0.3">
      <c r="A26" s="29">
        <f t="shared" si="11"/>
        <v>17</v>
      </c>
      <c r="B26" s="21" t="str">
        <f>'21.Spieltag'!B26</f>
        <v>Silja04</v>
      </c>
      <c r="C26" s="17" t="s">
        <v>2</v>
      </c>
      <c r="D26" s="18" t="s">
        <v>77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77</v>
      </c>
      <c r="J26" s="18" t="s">
        <v>19</v>
      </c>
      <c r="K26" s="19" t="str">
        <f t="shared" si="3"/>
        <v>2</v>
      </c>
      <c r="L26" s="17" t="s">
        <v>77</v>
      </c>
      <c r="M26" s="18" t="s">
        <v>2</v>
      </c>
      <c r="N26" s="68" t="str">
        <f t="shared" si="4"/>
        <v>2</v>
      </c>
      <c r="O26" s="17" t="s">
        <v>19</v>
      </c>
      <c r="P26" s="18" t="s">
        <v>19</v>
      </c>
      <c r="Q26" s="19" t="str">
        <f t="shared" si="5"/>
        <v>3</v>
      </c>
      <c r="R26" s="17" t="s">
        <v>79</v>
      </c>
      <c r="S26" s="18" t="s">
        <v>77</v>
      </c>
      <c r="T26" s="19" t="str">
        <f t="shared" si="6"/>
        <v>2</v>
      </c>
      <c r="U26" s="17" t="s">
        <v>76</v>
      </c>
      <c r="V26" s="18" t="s">
        <v>2</v>
      </c>
      <c r="W26" s="19" t="str">
        <f t="shared" si="7"/>
        <v>2</v>
      </c>
      <c r="X26" s="17" t="s">
        <v>76</v>
      </c>
      <c r="Y26" s="18" t="s">
        <v>79</v>
      </c>
      <c r="Z26" s="19" t="str">
        <f t="shared" si="8"/>
        <v>5</v>
      </c>
      <c r="AA26" s="17" t="s">
        <v>76</v>
      </c>
      <c r="AB26" s="18" t="s">
        <v>19</v>
      </c>
      <c r="AC26" s="88">
        <f t="shared" si="12"/>
        <v>0</v>
      </c>
      <c r="AD26" s="20"/>
      <c r="AE26" s="18"/>
      <c r="AF26" s="19"/>
      <c r="AG26" s="21">
        <f t="shared" si="13"/>
        <v>18</v>
      </c>
      <c r="AH26" s="22">
        <f>'21.Spieltag'!AJ26</f>
        <v>285</v>
      </c>
      <c r="AI26" s="29">
        <f>'21.Spieltag'!AK26</f>
        <v>20</v>
      </c>
      <c r="AJ26" s="24">
        <f t="shared" si="14"/>
        <v>303</v>
      </c>
      <c r="AK26" s="25">
        <f t="shared" si="15"/>
        <v>17</v>
      </c>
      <c r="AL26" s="1"/>
    </row>
    <row r="27" spans="1:38" ht="28.2" customHeight="1" thickBot="1" x14ac:dyDescent="0.3">
      <c r="A27" s="29">
        <f t="shared" si="11"/>
        <v>7</v>
      </c>
      <c r="B27" s="21" t="str">
        <f>'21.Spieltag'!B27</f>
        <v>SkillFailer</v>
      </c>
      <c r="C27" s="17" t="s">
        <v>2</v>
      </c>
      <c r="D27" s="18" t="s">
        <v>76</v>
      </c>
      <c r="E27" s="19" t="str">
        <f t="shared" si="1"/>
        <v>2</v>
      </c>
      <c r="F27" s="17" t="s">
        <v>19</v>
      </c>
      <c r="G27" s="18" t="s">
        <v>76</v>
      </c>
      <c r="H27" s="19">
        <f t="shared" si="2"/>
        <v>0</v>
      </c>
      <c r="I27" s="17" t="s">
        <v>76</v>
      </c>
      <c r="J27" s="18" t="s">
        <v>2</v>
      </c>
      <c r="K27" s="19" t="str">
        <f t="shared" si="3"/>
        <v>2</v>
      </c>
      <c r="L27" s="17" t="s">
        <v>76</v>
      </c>
      <c r="M27" s="18" t="s">
        <v>19</v>
      </c>
      <c r="N27" s="68" t="str">
        <f t="shared" si="4"/>
        <v>3</v>
      </c>
      <c r="O27" s="17" t="s">
        <v>19</v>
      </c>
      <c r="P27" s="18" t="s">
        <v>76</v>
      </c>
      <c r="Q27" s="19">
        <f t="shared" si="5"/>
        <v>0</v>
      </c>
      <c r="R27" s="17" t="s">
        <v>2</v>
      </c>
      <c r="S27" s="18" t="s">
        <v>76</v>
      </c>
      <c r="T27" s="19" t="str">
        <f t="shared" si="6"/>
        <v>2</v>
      </c>
      <c r="U27" s="17" t="s">
        <v>77</v>
      </c>
      <c r="V27" s="18" t="s">
        <v>2</v>
      </c>
      <c r="W27" s="19" t="str">
        <f t="shared" si="7"/>
        <v>3</v>
      </c>
      <c r="X27" s="17" t="s">
        <v>76</v>
      </c>
      <c r="Y27" s="18" t="s">
        <v>20</v>
      </c>
      <c r="Z27" s="19" t="str">
        <f t="shared" si="8"/>
        <v>2</v>
      </c>
      <c r="AA27" s="17" t="s">
        <v>76</v>
      </c>
      <c r="AB27" s="18" t="s">
        <v>19</v>
      </c>
      <c r="AC27" s="88">
        <f t="shared" si="12"/>
        <v>0</v>
      </c>
      <c r="AD27" s="20"/>
      <c r="AE27" s="18"/>
      <c r="AF27" s="19"/>
      <c r="AG27" s="21">
        <f t="shared" si="13"/>
        <v>14</v>
      </c>
      <c r="AH27" s="22">
        <f>'21.Spieltag'!AJ27</f>
        <v>330</v>
      </c>
      <c r="AI27" s="29">
        <f>'21.Spieltag'!AK27</f>
        <v>6</v>
      </c>
      <c r="AJ27" s="24">
        <f t="shared" si="14"/>
        <v>344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12</v>
      </c>
      <c r="B28" s="21" t="str">
        <f>'21.Spieltag'!B28</f>
        <v>Skopp04</v>
      </c>
      <c r="C28" s="17" t="s">
        <v>2</v>
      </c>
      <c r="D28" s="18" t="s">
        <v>76</v>
      </c>
      <c r="E28" s="19" t="str">
        <f t="shared" si="1"/>
        <v>2</v>
      </c>
      <c r="F28" s="17" t="s">
        <v>76</v>
      </c>
      <c r="G28" s="18" t="s">
        <v>76</v>
      </c>
      <c r="H28" s="19">
        <f t="shared" si="2"/>
        <v>0</v>
      </c>
      <c r="I28" s="17" t="s">
        <v>76</v>
      </c>
      <c r="J28" s="18" t="s">
        <v>19</v>
      </c>
      <c r="K28" s="19" t="str">
        <f t="shared" si="3"/>
        <v>5</v>
      </c>
      <c r="L28" s="17" t="s">
        <v>77</v>
      </c>
      <c r="M28" s="18" t="s">
        <v>19</v>
      </c>
      <c r="N28" s="68" t="str">
        <f t="shared" si="4"/>
        <v>2</v>
      </c>
      <c r="O28" s="17" t="s">
        <v>77</v>
      </c>
      <c r="P28" s="18" t="s">
        <v>76</v>
      </c>
      <c r="Q28" s="19">
        <f t="shared" si="5"/>
        <v>0</v>
      </c>
      <c r="R28" s="17" t="s">
        <v>2</v>
      </c>
      <c r="S28" s="18" t="s">
        <v>77</v>
      </c>
      <c r="T28" s="19" t="str">
        <f t="shared" si="6"/>
        <v>5</v>
      </c>
      <c r="U28" s="17" t="s">
        <v>76</v>
      </c>
      <c r="V28" s="18" t="s">
        <v>19</v>
      </c>
      <c r="W28" s="19" t="str">
        <f t="shared" si="7"/>
        <v>2</v>
      </c>
      <c r="X28" s="17" t="s">
        <v>77</v>
      </c>
      <c r="Y28" s="18" t="s">
        <v>2</v>
      </c>
      <c r="Z28" s="19" t="str">
        <f t="shared" si="8"/>
        <v>3</v>
      </c>
      <c r="AA28" s="17" t="s">
        <v>76</v>
      </c>
      <c r="AB28" s="18" t="s">
        <v>79</v>
      </c>
      <c r="AC28" s="88">
        <f t="shared" si="12"/>
        <v>0</v>
      </c>
      <c r="AD28" s="20"/>
      <c r="AE28" s="18"/>
      <c r="AF28" s="19"/>
      <c r="AG28" s="21">
        <f t="shared" si="13"/>
        <v>19</v>
      </c>
      <c r="AH28" s="22">
        <f>'21.Spieltag'!AJ28</f>
        <v>302</v>
      </c>
      <c r="AI28" s="29">
        <f>'21.Spieltag'!AK28</f>
        <v>12</v>
      </c>
      <c r="AJ28" s="24">
        <f t="shared" si="14"/>
        <v>321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13</v>
      </c>
      <c r="B29" s="21" t="str">
        <f>'21.Spieltag'!B29</f>
        <v>Tanja 04</v>
      </c>
      <c r="C29" s="17" t="s">
        <v>2</v>
      </c>
      <c r="D29" s="18" t="s">
        <v>76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2</v>
      </c>
      <c r="K29" s="19" t="str">
        <f t="shared" si="3"/>
        <v>2</v>
      </c>
      <c r="L29" s="17" t="s">
        <v>77</v>
      </c>
      <c r="M29" s="18" t="s">
        <v>19</v>
      </c>
      <c r="N29" s="68" t="str">
        <f t="shared" si="4"/>
        <v>2</v>
      </c>
      <c r="O29" s="17" t="s">
        <v>76</v>
      </c>
      <c r="P29" s="18" t="s">
        <v>76</v>
      </c>
      <c r="Q29" s="19" t="str">
        <f t="shared" si="5"/>
        <v>5</v>
      </c>
      <c r="R29" s="17" t="s">
        <v>19</v>
      </c>
      <c r="S29" s="18" t="s">
        <v>77</v>
      </c>
      <c r="T29" s="19" t="str">
        <f t="shared" si="6"/>
        <v>2</v>
      </c>
      <c r="U29" s="17" t="s">
        <v>77</v>
      </c>
      <c r="V29" s="18" t="s">
        <v>19</v>
      </c>
      <c r="W29" s="19" t="str">
        <f t="shared" si="7"/>
        <v>2</v>
      </c>
      <c r="X29" s="17" t="s">
        <v>77</v>
      </c>
      <c r="Y29" s="18" t="s">
        <v>2</v>
      </c>
      <c r="Z29" s="19" t="str">
        <f t="shared" si="8"/>
        <v>3</v>
      </c>
      <c r="AA29" s="17" t="s">
        <v>76</v>
      </c>
      <c r="AB29" s="18" t="s">
        <v>2</v>
      </c>
      <c r="AC29" s="88">
        <f t="shared" si="12"/>
        <v>0</v>
      </c>
      <c r="AD29" s="20"/>
      <c r="AE29" s="18"/>
      <c r="AF29" s="19"/>
      <c r="AG29" s="21">
        <f t="shared" si="13"/>
        <v>18</v>
      </c>
      <c r="AH29" s="22">
        <f>'21.Spieltag'!AJ29</f>
        <v>302</v>
      </c>
      <c r="AI29" s="29">
        <f>'21.Spieltag'!AK29</f>
        <v>12</v>
      </c>
      <c r="AJ29" s="24">
        <f t="shared" si="14"/>
        <v>320</v>
      </c>
      <c r="AK29" s="25">
        <f t="shared" si="15"/>
        <v>13</v>
      </c>
      <c r="AL29" s="1"/>
    </row>
    <row r="30" spans="1:38" ht="28.2" customHeight="1" thickBot="1" x14ac:dyDescent="0.3">
      <c r="A30" s="29">
        <f t="shared" si="11"/>
        <v>3</v>
      </c>
      <c r="B30" s="21" t="str">
        <f>'21.Spieltag'!B30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3</v>
      </c>
      <c r="I30" s="17" t="s">
        <v>19</v>
      </c>
      <c r="J30" s="18" t="s">
        <v>76</v>
      </c>
      <c r="K30" s="19">
        <f t="shared" si="3"/>
        <v>0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79</v>
      </c>
      <c r="S30" s="18" t="s">
        <v>76</v>
      </c>
      <c r="T30" s="19" t="str">
        <f t="shared" si="6"/>
        <v>3</v>
      </c>
      <c r="U30" s="17" t="s">
        <v>76</v>
      </c>
      <c r="V30" s="18" t="s">
        <v>19</v>
      </c>
      <c r="W30" s="19" t="str">
        <f t="shared" si="7"/>
        <v>2</v>
      </c>
      <c r="X30" s="17" t="s">
        <v>76</v>
      </c>
      <c r="Y30" s="18" t="s">
        <v>2</v>
      </c>
      <c r="Z30" s="19" t="str">
        <f t="shared" si="8"/>
        <v>2</v>
      </c>
      <c r="AA30" s="17" t="s">
        <v>76</v>
      </c>
      <c r="AB30" s="18" t="s">
        <v>19</v>
      </c>
      <c r="AC30" s="88">
        <f t="shared" si="12"/>
        <v>0</v>
      </c>
      <c r="AD30" s="20"/>
      <c r="AE30" s="18"/>
      <c r="AF30" s="19"/>
      <c r="AG30" s="21">
        <f t="shared" ref="AG30" si="16">E30+H30+K30+N30+Q30+T30+W30+Z30+AC30+AF30</f>
        <v>12</v>
      </c>
      <c r="AH30" s="22">
        <f>'21.Spieltag'!AJ30</f>
        <v>356</v>
      </c>
      <c r="AI30" s="29">
        <f>'21.Spieltag'!AK30</f>
        <v>3</v>
      </c>
      <c r="AJ30" s="24">
        <f t="shared" ref="AJ30" si="17">AG30+AH30</f>
        <v>368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'21.Spieltag'!B31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88"/>
      <c r="AD31" s="20"/>
      <c r="AE31" s="18"/>
      <c r="AF31" s="19"/>
      <c r="AG31" s="21">
        <f t="shared" ref="AG31" si="19">E31+H31+K31+N31+Q31+T31+W31+Z31+AC31+AF31</f>
        <v>0</v>
      </c>
      <c r="AH31" s="22">
        <f>'21.Spieltag'!AJ31</f>
        <v>108</v>
      </c>
      <c r="AI31" s="29">
        <f>'21.Spieltag'!AK31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5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4" priority="107" rank="3"/>
  </conditionalFormatting>
  <conditionalFormatting sqref="C6:AB6 AB2:AB3 F5:L6 J2:K3 I4 G2:H3 F4 E2:E3 C4:C6 AA5:AB6 S2:T3 R4:R6 U5:U6 M2:N3 P2:Q3 O4:O6 X5:X6">
    <cfRule type="cellIs" dxfId="53" priority="2" operator="equal">
      <formula>"Schalke 04"</formula>
    </cfRule>
  </conditionalFormatting>
  <conditionalFormatting sqref="AA4 L6 L4 X4 F6 U4 I6 C6">
    <cfRule type="cellIs" dxfId="52" priority="1" operator="equal">
      <formula>"Schalke 04"</formula>
    </cfRule>
  </conditionalFormatting>
  <pageMargins left="0.19685039370078741" right="0" top="0" bottom="0" header="0.51181102362204722" footer="0.51181102362204722"/>
  <pageSetup paperSize="9" scale="82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P39"/>
  <sheetViews>
    <sheetView topLeftCell="A22" workbookViewId="0">
      <selection activeCell="C37" sqref="C3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44</v>
      </c>
      <c r="B4" s="16"/>
      <c r="C4" s="70" t="s">
        <v>12</v>
      </c>
      <c r="F4" s="70" t="s">
        <v>14</v>
      </c>
      <c r="I4" s="70" t="s">
        <v>71</v>
      </c>
      <c r="L4" s="70" t="s">
        <v>17</v>
      </c>
      <c r="O4" s="70" t="s">
        <v>58</v>
      </c>
      <c r="R4" s="70" t="s">
        <v>11</v>
      </c>
      <c r="U4" s="70" t="s">
        <v>13</v>
      </c>
      <c r="X4" s="70" t="s">
        <v>16</v>
      </c>
      <c r="AA4" s="70" t="s">
        <v>57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Y5" s="73"/>
      <c r="Z5" s="75"/>
      <c r="AA5" s="74"/>
      <c r="AB5" s="73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69"/>
      <c r="E6" s="76"/>
      <c r="F6" s="70" t="s">
        <v>15</v>
      </c>
      <c r="G6" s="69"/>
      <c r="H6" s="76"/>
      <c r="I6" s="70" t="s">
        <v>73</v>
      </c>
      <c r="J6" s="69"/>
      <c r="K6" s="76"/>
      <c r="L6" s="70" t="s">
        <v>18</v>
      </c>
      <c r="M6" s="69"/>
      <c r="N6" s="76"/>
      <c r="O6" s="70" t="s">
        <v>68</v>
      </c>
      <c r="P6" s="69"/>
      <c r="Q6" s="76"/>
      <c r="R6" s="70" t="s">
        <v>59</v>
      </c>
      <c r="S6" s="69"/>
      <c r="T6" s="76"/>
      <c r="U6" s="70" t="s">
        <v>56</v>
      </c>
      <c r="V6" s="69"/>
      <c r="W6" s="76"/>
      <c r="X6" s="70" t="s">
        <v>21</v>
      </c>
      <c r="AA6" s="70" t="s">
        <v>72</v>
      </c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19</v>
      </c>
      <c r="E7" s="80" t="s">
        <v>1</v>
      </c>
      <c r="F7" s="79" t="s">
        <v>77</v>
      </c>
      <c r="G7" s="79" t="s">
        <v>19</v>
      </c>
      <c r="H7" s="80" t="s">
        <v>1</v>
      </c>
      <c r="I7" s="79" t="s">
        <v>77</v>
      </c>
      <c r="J7" s="79" t="s">
        <v>20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77</v>
      </c>
      <c r="P7" s="79" t="s">
        <v>19</v>
      </c>
      <c r="Q7" s="80" t="s">
        <v>1</v>
      </c>
      <c r="R7" s="79" t="s">
        <v>77</v>
      </c>
      <c r="S7" s="79" t="s">
        <v>20</v>
      </c>
      <c r="T7" s="80" t="s">
        <v>1</v>
      </c>
      <c r="U7" s="79" t="s">
        <v>19</v>
      </c>
      <c r="V7" s="79" t="s">
        <v>77</v>
      </c>
      <c r="W7" s="80" t="s">
        <v>1</v>
      </c>
      <c r="X7" s="79" t="s">
        <v>79</v>
      </c>
      <c r="Y7" s="79" t="s">
        <v>77</v>
      </c>
      <c r="Z7" s="80" t="s">
        <v>1</v>
      </c>
      <c r="AA7" s="79" t="s">
        <v>76</v>
      </c>
      <c r="AB7" s="79" t="s">
        <v>19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'22.Spieltag'!B8</f>
        <v>Archie04</v>
      </c>
      <c r="C8" s="17" t="s">
        <v>2</v>
      </c>
      <c r="D8" s="18" t="s">
        <v>77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76</v>
      </c>
      <c r="G8" s="18" t="s">
        <v>79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88">
        <f>IF(OR(EXACT($R$7,R8)*(EXACT($S$7,S8)))=TRUE,$AO$9,IF(($S$7-$R$7=S8-R8),$AO$8,IF(OR(EXACT($R$7&gt;$S$7,R8&gt;S8)*EXACT($R$7=$S$7,R8=S8)*EXACT($R$7&lt;$S$7,R8&lt;S8)),$AO$7,0)))*2*2</f>
        <v>0</v>
      </c>
      <c r="U8" s="17" t="s">
        <v>76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2</v>
      </c>
      <c r="AB8" s="18" t="s">
        <v>77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4</v>
      </c>
      <c r="AH8" s="22">
        <f>'22.Spieltag'!AJ8</f>
        <v>309</v>
      </c>
      <c r="AI8" s="29">
        <f>'22.Spieltag'!AK8</f>
        <v>14</v>
      </c>
      <c r="AJ8" s="24">
        <f t="shared" ref="AJ8" si="10">AG8+AH8</f>
        <v>313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'22.Spieltag'!B9</f>
        <v>cilli37</v>
      </c>
      <c r="C9" s="17" t="s">
        <v>20</v>
      </c>
      <c r="D9" s="18" t="s">
        <v>77</v>
      </c>
      <c r="E9" s="19" t="str">
        <f t="shared" si="1"/>
        <v>2</v>
      </c>
      <c r="F9" s="17" t="s">
        <v>76</v>
      </c>
      <c r="G9" s="18" t="s">
        <v>79</v>
      </c>
      <c r="H9" s="19" t="str">
        <f t="shared" si="2"/>
        <v>2</v>
      </c>
      <c r="I9" s="17" t="s">
        <v>76</v>
      </c>
      <c r="J9" s="18" t="s">
        <v>19</v>
      </c>
      <c r="K9" s="19" t="str">
        <f t="shared" si="3"/>
        <v>2</v>
      </c>
      <c r="L9" s="17" t="s">
        <v>19</v>
      </c>
      <c r="M9" s="18" t="s">
        <v>19</v>
      </c>
      <c r="N9" s="68" t="str">
        <f t="shared" si="4"/>
        <v>3</v>
      </c>
      <c r="O9" s="17" t="s">
        <v>19</v>
      </c>
      <c r="P9" s="18" t="s">
        <v>76</v>
      </c>
      <c r="Q9" s="19">
        <f t="shared" si="5"/>
        <v>0</v>
      </c>
      <c r="R9" s="17" t="s">
        <v>19</v>
      </c>
      <c r="S9" s="18" t="s">
        <v>76</v>
      </c>
      <c r="T9" s="88">
        <f t="shared" ref="T9:T29" si="12">IF(OR(EXACT($R$7,R9)*(EXACT($S$7,S9)))=TRUE,$AO$9,IF(($S$7-$R$7=S9-R9),$AO$8,IF(OR(EXACT($R$7&gt;$S$7,R9&gt;S9)*EXACT($R$7=$S$7,R9=S9)*EXACT($R$7&lt;$S$7,R9&lt;S9)),$AO$7,0)))*2*2</f>
        <v>0</v>
      </c>
      <c r="U9" s="17" t="s">
        <v>2</v>
      </c>
      <c r="V9" s="18" t="s">
        <v>76</v>
      </c>
      <c r="W9" s="19" t="str">
        <f t="shared" si="6"/>
        <v>3</v>
      </c>
      <c r="X9" s="17" t="s">
        <v>76</v>
      </c>
      <c r="Y9" s="18" t="s">
        <v>19</v>
      </c>
      <c r="Z9" s="19">
        <f t="shared" si="7"/>
        <v>0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12</v>
      </c>
      <c r="AH9" s="22">
        <f>'22.Spieltag'!AJ9</f>
        <v>346</v>
      </c>
      <c r="AI9" s="29">
        <f>'22.Spieltag'!AK9</f>
        <v>5</v>
      </c>
      <c r="AJ9" s="24">
        <f t="shared" ref="AJ9:AJ29" si="14">AG9+AH9</f>
        <v>358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19</v>
      </c>
      <c r="B10" s="21" t="str">
        <f>'22.Spieltag'!B10</f>
        <v>fabian04</v>
      </c>
      <c r="C10" s="17" t="s">
        <v>20</v>
      </c>
      <c r="D10" s="18" t="s">
        <v>77</v>
      </c>
      <c r="E10" s="19" t="str">
        <f t="shared" si="1"/>
        <v>2</v>
      </c>
      <c r="F10" s="17" t="s">
        <v>77</v>
      </c>
      <c r="G10" s="18" t="s">
        <v>2</v>
      </c>
      <c r="H10" s="19" t="str">
        <f t="shared" si="2"/>
        <v>2</v>
      </c>
      <c r="I10" s="17" t="s">
        <v>76</v>
      </c>
      <c r="J10" s="18" t="s">
        <v>19</v>
      </c>
      <c r="K10" s="19" t="str">
        <f t="shared" si="3"/>
        <v>2</v>
      </c>
      <c r="L10" s="17" t="s">
        <v>2</v>
      </c>
      <c r="M10" s="18" t="s">
        <v>76</v>
      </c>
      <c r="N10" s="68">
        <f t="shared" si="4"/>
        <v>0</v>
      </c>
      <c r="O10" s="17" t="s">
        <v>19</v>
      </c>
      <c r="P10" s="18" t="s">
        <v>19</v>
      </c>
      <c r="Q10" s="19">
        <f t="shared" si="5"/>
        <v>0</v>
      </c>
      <c r="R10" s="17" t="s">
        <v>19</v>
      </c>
      <c r="S10" s="18" t="s">
        <v>76</v>
      </c>
      <c r="T10" s="88">
        <f t="shared" si="12"/>
        <v>0</v>
      </c>
      <c r="U10" s="17" t="s">
        <v>19</v>
      </c>
      <c r="V10" s="18" t="s">
        <v>77</v>
      </c>
      <c r="W10" s="19" t="str">
        <f t="shared" si="6"/>
        <v>5</v>
      </c>
      <c r="X10" s="17" t="s">
        <v>77</v>
      </c>
      <c r="Y10" s="18" t="s">
        <v>2</v>
      </c>
      <c r="Z10" s="19">
        <f t="shared" si="7"/>
        <v>0</v>
      </c>
      <c r="AA10" s="17" t="s">
        <v>76</v>
      </c>
      <c r="AB10" s="18" t="s">
        <v>76</v>
      </c>
      <c r="AC10" s="19">
        <f t="shared" si="8"/>
        <v>0</v>
      </c>
      <c r="AD10" s="20"/>
      <c r="AE10" s="18"/>
      <c r="AF10" s="19"/>
      <c r="AG10" s="21">
        <f t="shared" si="13"/>
        <v>11</v>
      </c>
      <c r="AH10" s="22">
        <f>'22.Spieltag'!AJ10</f>
        <v>299</v>
      </c>
      <c r="AI10" s="29">
        <f>'22.Spieltag'!AK10</f>
        <v>20</v>
      </c>
      <c r="AJ10" s="24">
        <f t="shared" si="14"/>
        <v>310</v>
      </c>
      <c r="AK10" s="25">
        <f t="shared" si="15"/>
        <v>19</v>
      </c>
      <c r="AL10" s="1"/>
    </row>
    <row r="11" spans="1:42" ht="24.9" customHeight="1" thickBot="1" x14ac:dyDescent="0.3">
      <c r="A11" s="29">
        <f t="shared" si="11"/>
        <v>12</v>
      </c>
      <c r="B11" s="21" t="str">
        <f>'22.Spieltag'!B11</f>
        <v>FlorianS04</v>
      </c>
      <c r="C11" s="17" t="s">
        <v>2</v>
      </c>
      <c r="D11" s="18" t="s">
        <v>77</v>
      </c>
      <c r="E11" s="19" t="str">
        <f t="shared" si="1"/>
        <v>2</v>
      </c>
      <c r="F11" s="17" t="s">
        <v>76</v>
      </c>
      <c r="G11" s="18" t="s">
        <v>2</v>
      </c>
      <c r="H11" s="19" t="str">
        <f t="shared" si="2"/>
        <v>3</v>
      </c>
      <c r="I11" s="17" t="s">
        <v>19</v>
      </c>
      <c r="J11" s="18" t="s">
        <v>2</v>
      </c>
      <c r="K11" s="19" t="str">
        <f t="shared" si="3"/>
        <v>2</v>
      </c>
      <c r="L11" s="17" t="s">
        <v>2</v>
      </c>
      <c r="M11" s="18" t="s">
        <v>76</v>
      </c>
      <c r="N11" s="68">
        <f t="shared" si="4"/>
        <v>0</v>
      </c>
      <c r="O11" s="17" t="s">
        <v>19</v>
      </c>
      <c r="P11" s="18" t="s">
        <v>77</v>
      </c>
      <c r="Q11" s="19">
        <f t="shared" si="5"/>
        <v>0</v>
      </c>
      <c r="R11" s="17" t="s">
        <v>19</v>
      </c>
      <c r="S11" s="18" t="s">
        <v>19</v>
      </c>
      <c r="T11" s="88">
        <f t="shared" si="12"/>
        <v>0</v>
      </c>
      <c r="U11" s="17" t="s">
        <v>2</v>
      </c>
      <c r="V11" s="18" t="s">
        <v>77</v>
      </c>
      <c r="W11" s="19" t="str">
        <f t="shared" si="6"/>
        <v>2</v>
      </c>
      <c r="X11" s="17" t="s">
        <v>19</v>
      </c>
      <c r="Y11" s="18" t="s">
        <v>19</v>
      </c>
      <c r="Z11" s="19">
        <f t="shared" si="7"/>
        <v>0</v>
      </c>
      <c r="AA11" s="17" t="s">
        <v>19</v>
      </c>
      <c r="AB11" s="18" t="s">
        <v>77</v>
      </c>
      <c r="AC11" s="19">
        <f t="shared" si="8"/>
        <v>0</v>
      </c>
      <c r="AD11" s="20"/>
      <c r="AE11" s="18"/>
      <c r="AF11" s="19"/>
      <c r="AG11" s="21">
        <f t="shared" si="13"/>
        <v>9</v>
      </c>
      <c r="AH11" s="22">
        <f>'22.Spieltag'!AJ11</f>
        <v>323</v>
      </c>
      <c r="AI11" s="29">
        <f>'22.Spieltag'!AK11</f>
        <v>11</v>
      </c>
      <c r="AJ11" s="24">
        <f t="shared" si="14"/>
        <v>332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8</v>
      </c>
      <c r="B12" s="21" t="str">
        <f>'22.Spieltag'!B12</f>
        <v>Franzi04</v>
      </c>
      <c r="C12" s="17" t="s">
        <v>20</v>
      </c>
      <c r="D12" s="18" t="s">
        <v>77</v>
      </c>
      <c r="E12" s="19" t="str">
        <f t="shared" si="1"/>
        <v>2</v>
      </c>
      <c r="F12" s="17" t="s">
        <v>77</v>
      </c>
      <c r="G12" s="18" t="s">
        <v>2</v>
      </c>
      <c r="H12" s="19" t="str">
        <f t="shared" si="2"/>
        <v>2</v>
      </c>
      <c r="I12" s="17" t="s">
        <v>19</v>
      </c>
      <c r="J12" s="18" t="s">
        <v>76</v>
      </c>
      <c r="K12" s="19">
        <f t="shared" si="3"/>
        <v>0</v>
      </c>
      <c r="L12" s="17" t="s">
        <v>19</v>
      </c>
      <c r="M12" s="18" t="s">
        <v>76</v>
      </c>
      <c r="N12" s="68">
        <f t="shared" si="4"/>
        <v>0</v>
      </c>
      <c r="O12" s="17" t="s">
        <v>19</v>
      </c>
      <c r="P12" s="18" t="s">
        <v>76</v>
      </c>
      <c r="Q12" s="19">
        <f t="shared" si="5"/>
        <v>0</v>
      </c>
      <c r="R12" s="17" t="s">
        <v>19</v>
      </c>
      <c r="S12" s="18" t="s">
        <v>76</v>
      </c>
      <c r="T12" s="88">
        <f t="shared" si="12"/>
        <v>0</v>
      </c>
      <c r="U12" s="17" t="s">
        <v>19</v>
      </c>
      <c r="V12" s="18" t="s">
        <v>77</v>
      </c>
      <c r="W12" s="19" t="str">
        <f t="shared" si="6"/>
        <v>5</v>
      </c>
      <c r="X12" s="17" t="s">
        <v>19</v>
      </c>
      <c r="Y12" s="18" t="s">
        <v>77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11</v>
      </c>
      <c r="AH12" s="22">
        <f>'22.Spieltag'!AJ12</f>
        <v>341</v>
      </c>
      <c r="AI12" s="29">
        <f>'22.Spieltag'!AK12</f>
        <v>8</v>
      </c>
      <c r="AJ12" s="24">
        <f t="shared" si="14"/>
        <v>352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'22.Spieltag'!B13</f>
        <v>Gudrun</v>
      </c>
      <c r="C13" s="17" t="s">
        <v>20</v>
      </c>
      <c r="D13" s="18" t="s">
        <v>77</v>
      </c>
      <c r="E13" s="19" t="str">
        <f t="shared" si="1"/>
        <v>2</v>
      </c>
      <c r="F13" s="17" t="s">
        <v>76</v>
      </c>
      <c r="G13" s="18" t="s">
        <v>2</v>
      </c>
      <c r="H13" s="19" t="str">
        <f t="shared" si="2"/>
        <v>3</v>
      </c>
      <c r="I13" s="17" t="s">
        <v>19</v>
      </c>
      <c r="J13" s="18" t="s">
        <v>76</v>
      </c>
      <c r="K13" s="19">
        <f t="shared" si="3"/>
        <v>0</v>
      </c>
      <c r="L13" s="17" t="s">
        <v>2</v>
      </c>
      <c r="M13" s="18" t="s">
        <v>76</v>
      </c>
      <c r="N13" s="68">
        <f t="shared" si="4"/>
        <v>0</v>
      </c>
      <c r="O13" s="17" t="s">
        <v>19</v>
      </c>
      <c r="P13" s="18" t="s">
        <v>76</v>
      </c>
      <c r="Q13" s="19">
        <f t="shared" si="5"/>
        <v>0</v>
      </c>
      <c r="R13" s="17" t="s">
        <v>19</v>
      </c>
      <c r="S13" s="18" t="s">
        <v>76</v>
      </c>
      <c r="T13" s="88">
        <f t="shared" si="12"/>
        <v>0</v>
      </c>
      <c r="U13" s="17" t="s">
        <v>19</v>
      </c>
      <c r="V13" s="18" t="s">
        <v>76</v>
      </c>
      <c r="W13" s="19" t="str">
        <f t="shared" si="6"/>
        <v>2</v>
      </c>
      <c r="X13" s="17" t="s">
        <v>19</v>
      </c>
      <c r="Y13" s="18" t="s">
        <v>76</v>
      </c>
      <c r="Z13" s="19" t="str">
        <f t="shared" si="7"/>
        <v>2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9</v>
      </c>
      <c r="AH13" s="22">
        <f>'22.Spieltag'!AJ13</f>
        <v>291</v>
      </c>
      <c r="AI13" s="29">
        <f>'22.Spieltag'!AK13</f>
        <v>21</v>
      </c>
      <c r="AJ13" s="24">
        <f t="shared" si="14"/>
        <v>300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10</v>
      </c>
      <c r="B14" s="21" t="str">
        <f>'22.Spieltag'!B14</f>
        <v>Hans 04</v>
      </c>
      <c r="C14" s="17" t="s">
        <v>79</v>
      </c>
      <c r="D14" s="18" t="s">
        <v>76</v>
      </c>
      <c r="E14" s="19" t="str">
        <f t="shared" si="1"/>
        <v>2</v>
      </c>
      <c r="F14" s="17" t="s">
        <v>76</v>
      </c>
      <c r="G14" s="18" t="s">
        <v>2</v>
      </c>
      <c r="H14" s="19" t="str">
        <f t="shared" si="2"/>
        <v>3</v>
      </c>
      <c r="I14" s="17" t="s">
        <v>19</v>
      </c>
      <c r="J14" s="18" t="s">
        <v>19</v>
      </c>
      <c r="K14" s="19">
        <f t="shared" si="3"/>
        <v>0</v>
      </c>
      <c r="L14" s="17" t="s">
        <v>2</v>
      </c>
      <c r="M14" s="18" t="s">
        <v>19</v>
      </c>
      <c r="N14" s="68">
        <f t="shared" si="4"/>
        <v>0</v>
      </c>
      <c r="O14" s="17" t="s">
        <v>2</v>
      </c>
      <c r="P14" s="18" t="s">
        <v>76</v>
      </c>
      <c r="Q14" s="19">
        <f t="shared" si="5"/>
        <v>0</v>
      </c>
      <c r="R14" s="17" t="s">
        <v>19</v>
      </c>
      <c r="S14" s="18" t="s">
        <v>19</v>
      </c>
      <c r="T14" s="88">
        <f t="shared" si="12"/>
        <v>0</v>
      </c>
      <c r="U14" s="17" t="s">
        <v>19</v>
      </c>
      <c r="V14" s="18" t="s">
        <v>77</v>
      </c>
      <c r="W14" s="19" t="str">
        <f t="shared" si="6"/>
        <v>5</v>
      </c>
      <c r="X14" s="17" t="s">
        <v>19</v>
      </c>
      <c r="Y14" s="18" t="s">
        <v>76</v>
      </c>
      <c r="Z14" s="19" t="str">
        <f t="shared" si="7"/>
        <v>2</v>
      </c>
      <c r="AA14" s="17" t="s">
        <v>2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12</v>
      </c>
      <c r="AH14" s="22">
        <f>'22.Spieltag'!AJ14</f>
        <v>325</v>
      </c>
      <c r="AI14" s="29">
        <f>'22.Spieltag'!AK14</f>
        <v>10</v>
      </c>
      <c r="AJ14" s="24">
        <f t="shared" si="14"/>
        <v>337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3</v>
      </c>
      <c r="B15" s="21" t="str">
        <f>'22.Spieltag'!B15</f>
        <v>Lola04</v>
      </c>
      <c r="C15" s="17" t="s">
        <v>20</v>
      </c>
      <c r="D15" s="18" t="s">
        <v>76</v>
      </c>
      <c r="E15" s="19" t="str">
        <f t="shared" si="1"/>
        <v>2</v>
      </c>
      <c r="F15" s="17" t="s">
        <v>76</v>
      </c>
      <c r="G15" s="18" t="s">
        <v>2</v>
      </c>
      <c r="H15" s="19" t="str">
        <f t="shared" si="2"/>
        <v>3</v>
      </c>
      <c r="I15" s="17" t="s">
        <v>19</v>
      </c>
      <c r="J15" s="18" t="s">
        <v>76</v>
      </c>
      <c r="K15" s="19">
        <f t="shared" si="3"/>
        <v>0</v>
      </c>
      <c r="L15" s="17" t="s">
        <v>2</v>
      </c>
      <c r="M15" s="18" t="s">
        <v>76</v>
      </c>
      <c r="N15" s="68">
        <f t="shared" si="4"/>
        <v>0</v>
      </c>
      <c r="O15" s="17" t="s">
        <v>19</v>
      </c>
      <c r="P15" s="18" t="s">
        <v>76</v>
      </c>
      <c r="Q15" s="19">
        <f t="shared" si="5"/>
        <v>0</v>
      </c>
      <c r="R15" s="17" t="s">
        <v>76</v>
      </c>
      <c r="S15" s="18" t="s">
        <v>77</v>
      </c>
      <c r="T15" s="88">
        <f t="shared" si="12"/>
        <v>0</v>
      </c>
      <c r="U15" s="17" t="s">
        <v>2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19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10</v>
      </c>
      <c r="AH15" s="22">
        <f>'22.Spieltag'!AJ15</f>
        <v>371</v>
      </c>
      <c r="AI15" s="29">
        <f>'22.Spieltag'!AK15</f>
        <v>2</v>
      </c>
      <c r="AJ15" s="24">
        <f t="shared" si="14"/>
        <v>381</v>
      </c>
      <c r="AK15" s="25">
        <f t="shared" si="15"/>
        <v>3</v>
      </c>
      <c r="AL15" s="1"/>
    </row>
    <row r="16" spans="1:42" ht="24.9" customHeight="1" thickBot="1" x14ac:dyDescent="0.3">
      <c r="A16" s="29">
        <f t="shared" si="11"/>
        <v>9</v>
      </c>
      <c r="B16" s="21" t="str">
        <f>'22.Spieltag'!B16</f>
        <v>Master1</v>
      </c>
      <c r="C16" s="17" t="s">
        <v>20</v>
      </c>
      <c r="D16" s="18" t="s">
        <v>77</v>
      </c>
      <c r="E16" s="19" t="str">
        <f t="shared" si="1"/>
        <v>2</v>
      </c>
      <c r="F16" s="17" t="s">
        <v>76</v>
      </c>
      <c r="G16" s="18" t="s">
        <v>2</v>
      </c>
      <c r="H16" s="19" t="str">
        <f t="shared" si="2"/>
        <v>3</v>
      </c>
      <c r="I16" s="17" t="s">
        <v>19</v>
      </c>
      <c r="J16" s="18" t="s">
        <v>76</v>
      </c>
      <c r="K16" s="19">
        <f t="shared" si="3"/>
        <v>0</v>
      </c>
      <c r="L16" s="17" t="s">
        <v>2</v>
      </c>
      <c r="M16" s="18" t="s">
        <v>19</v>
      </c>
      <c r="N16" s="68">
        <f t="shared" si="4"/>
        <v>0</v>
      </c>
      <c r="O16" s="17" t="s">
        <v>19</v>
      </c>
      <c r="P16" s="18" t="s">
        <v>76</v>
      </c>
      <c r="Q16" s="19">
        <f t="shared" si="5"/>
        <v>0</v>
      </c>
      <c r="R16" s="17" t="s">
        <v>19</v>
      </c>
      <c r="S16" s="18" t="s">
        <v>76</v>
      </c>
      <c r="T16" s="88">
        <f t="shared" si="12"/>
        <v>0</v>
      </c>
      <c r="U16" s="17" t="s">
        <v>19</v>
      </c>
      <c r="V16" s="18" t="s">
        <v>76</v>
      </c>
      <c r="W16" s="19" t="str">
        <f t="shared" si="6"/>
        <v>2</v>
      </c>
      <c r="X16" s="17" t="s">
        <v>2</v>
      </c>
      <c r="Y16" s="18" t="s">
        <v>76</v>
      </c>
      <c r="Z16" s="19" t="str">
        <f t="shared" si="7"/>
        <v>2</v>
      </c>
      <c r="AA16" s="17" t="s">
        <v>19</v>
      </c>
      <c r="AB16" s="18" t="s">
        <v>76</v>
      </c>
      <c r="AC16" s="19">
        <f t="shared" si="8"/>
        <v>0</v>
      </c>
      <c r="AD16" s="20"/>
      <c r="AE16" s="18"/>
      <c r="AF16" s="19"/>
      <c r="AG16" s="21">
        <f t="shared" si="13"/>
        <v>9</v>
      </c>
      <c r="AH16" s="22">
        <f>'22.Spieltag'!AJ16</f>
        <v>341</v>
      </c>
      <c r="AI16" s="29">
        <f>'22.Spieltag'!AK16</f>
        <v>8</v>
      </c>
      <c r="AJ16" s="24">
        <f t="shared" si="14"/>
        <v>350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14</v>
      </c>
      <c r="B17" s="21" t="str">
        <f>'22.Spieltag'!B17</f>
        <v>Mike04</v>
      </c>
      <c r="C17" s="17" t="s">
        <v>79</v>
      </c>
      <c r="D17" s="18" t="s">
        <v>77</v>
      </c>
      <c r="E17" s="19" t="str">
        <f t="shared" si="1"/>
        <v>2</v>
      </c>
      <c r="F17" s="17" t="s">
        <v>77</v>
      </c>
      <c r="G17" s="18" t="s">
        <v>19</v>
      </c>
      <c r="H17" s="19" t="str">
        <f t="shared" si="2"/>
        <v>5</v>
      </c>
      <c r="I17" s="17" t="s">
        <v>19</v>
      </c>
      <c r="J17" s="18" t="s">
        <v>76</v>
      </c>
      <c r="K17" s="19">
        <f t="shared" si="3"/>
        <v>0</v>
      </c>
      <c r="L17" s="17" t="s">
        <v>19</v>
      </c>
      <c r="M17" s="18" t="s">
        <v>77</v>
      </c>
      <c r="N17" s="68">
        <f t="shared" si="4"/>
        <v>0</v>
      </c>
      <c r="O17" s="17" t="s">
        <v>19</v>
      </c>
      <c r="P17" s="18" t="s">
        <v>76</v>
      </c>
      <c r="Q17" s="19">
        <f t="shared" si="5"/>
        <v>0</v>
      </c>
      <c r="R17" s="17" t="s">
        <v>2</v>
      </c>
      <c r="S17" s="18" t="s">
        <v>76</v>
      </c>
      <c r="T17" s="88">
        <f t="shared" si="12"/>
        <v>0</v>
      </c>
      <c r="U17" s="17" t="s">
        <v>19</v>
      </c>
      <c r="V17" s="18" t="s">
        <v>77</v>
      </c>
      <c r="W17" s="19" t="str">
        <f t="shared" si="6"/>
        <v>5</v>
      </c>
      <c r="X17" s="17" t="s">
        <v>19</v>
      </c>
      <c r="Y17" s="18" t="s">
        <v>77</v>
      </c>
      <c r="Z17" s="19" t="str">
        <f t="shared" si="7"/>
        <v>2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14</v>
      </c>
      <c r="AH17" s="22">
        <f>'22.Spieltag'!AJ17</f>
        <v>306</v>
      </c>
      <c r="AI17" s="29">
        <f>'22.Spieltag'!AK17</f>
        <v>15</v>
      </c>
      <c r="AJ17" s="24">
        <f t="shared" si="14"/>
        <v>320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4</v>
      </c>
      <c r="B18" s="21" t="str">
        <f>'22.Spieltag'!B18</f>
        <v>norman 04</v>
      </c>
      <c r="C18" s="17" t="s">
        <v>2</v>
      </c>
      <c r="D18" s="18" t="s">
        <v>77</v>
      </c>
      <c r="E18" s="19" t="str">
        <f t="shared" si="1"/>
        <v>2</v>
      </c>
      <c r="F18" s="17" t="s">
        <v>76</v>
      </c>
      <c r="G18" s="18" t="s">
        <v>2</v>
      </c>
      <c r="H18" s="19" t="str">
        <f t="shared" si="2"/>
        <v>3</v>
      </c>
      <c r="I18" s="17" t="s">
        <v>19</v>
      </c>
      <c r="J18" s="18" t="s">
        <v>76</v>
      </c>
      <c r="K18" s="19">
        <f t="shared" si="3"/>
        <v>0</v>
      </c>
      <c r="L18" s="17" t="s">
        <v>19</v>
      </c>
      <c r="M18" s="18" t="s">
        <v>76</v>
      </c>
      <c r="N18" s="68">
        <f t="shared" si="4"/>
        <v>0</v>
      </c>
      <c r="O18" s="17" t="s">
        <v>2</v>
      </c>
      <c r="P18" s="18" t="s">
        <v>76</v>
      </c>
      <c r="Q18" s="19">
        <f t="shared" si="5"/>
        <v>0</v>
      </c>
      <c r="R18" s="17" t="s">
        <v>19</v>
      </c>
      <c r="S18" s="18" t="s">
        <v>76</v>
      </c>
      <c r="T18" s="88">
        <f t="shared" si="12"/>
        <v>0</v>
      </c>
      <c r="U18" s="17" t="s">
        <v>19</v>
      </c>
      <c r="V18" s="18" t="s">
        <v>76</v>
      </c>
      <c r="W18" s="19" t="str">
        <f t="shared" si="6"/>
        <v>2</v>
      </c>
      <c r="X18" s="17" t="s">
        <v>19</v>
      </c>
      <c r="Y18" s="18" t="s">
        <v>76</v>
      </c>
      <c r="Z18" s="19" t="str">
        <f t="shared" si="7"/>
        <v>2</v>
      </c>
      <c r="AA18" s="17" t="s">
        <v>2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9</v>
      </c>
      <c r="AH18" s="22">
        <f>'22.Spieltag'!AJ18</f>
        <v>354</v>
      </c>
      <c r="AI18" s="29">
        <f>'22.Spieltag'!AK18</f>
        <v>4</v>
      </c>
      <c r="AJ18" s="24">
        <f t="shared" si="14"/>
        <v>363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'22.Spieltag'!B19</f>
        <v>Rainer04</v>
      </c>
      <c r="C19" s="17" t="s">
        <v>20</v>
      </c>
      <c r="D19" s="18" t="s">
        <v>77</v>
      </c>
      <c r="E19" s="19" t="str">
        <f t="shared" si="1"/>
        <v>2</v>
      </c>
      <c r="F19" s="17" t="s">
        <v>76</v>
      </c>
      <c r="G19" s="18" t="s">
        <v>2</v>
      </c>
      <c r="H19" s="19" t="str">
        <f t="shared" si="2"/>
        <v>3</v>
      </c>
      <c r="I19" s="17" t="s">
        <v>19</v>
      </c>
      <c r="J19" s="18" t="s">
        <v>76</v>
      </c>
      <c r="K19" s="19">
        <f t="shared" si="3"/>
        <v>0</v>
      </c>
      <c r="L19" s="17" t="s">
        <v>19</v>
      </c>
      <c r="M19" s="18" t="s">
        <v>76</v>
      </c>
      <c r="N19" s="68">
        <f t="shared" si="4"/>
        <v>0</v>
      </c>
      <c r="O19" s="17" t="s">
        <v>19</v>
      </c>
      <c r="P19" s="18" t="s">
        <v>76</v>
      </c>
      <c r="Q19" s="19">
        <f t="shared" si="5"/>
        <v>0</v>
      </c>
      <c r="R19" s="17" t="s">
        <v>76</v>
      </c>
      <c r="S19" s="18" t="s">
        <v>76</v>
      </c>
      <c r="T19" s="88">
        <f t="shared" si="12"/>
        <v>0</v>
      </c>
      <c r="U19" s="17" t="s">
        <v>19</v>
      </c>
      <c r="V19" s="18" t="s">
        <v>77</v>
      </c>
      <c r="W19" s="19" t="str">
        <f t="shared" si="6"/>
        <v>5</v>
      </c>
      <c r="X19" s="17" t="s">
        <v>19</v>
      </c>
      <c r="Y19" s="18" t="s">
        <v>76</v>
      </c>
      <c r="Z19" s="19" t="str">
        <f t="shared" si="7"/>
        <v>2</v>
      </c>
      <c r="AA19" s="17" t="s">
        <v>2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12</v>
      </c>
      <c r="AH19" s="22">
        <f>'22.Spieltag'!AJ19</f>
        <v>385</v>
      </c>
      <c r="AI19" s="29">
        <f>'22.Spieltag'!AK19</f>
        <v>1</v>
      </c>
      <c r="AJ19" s="24">
        <f t="shared" si="14"/>
        <v>397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'22.Spieltag'!B20</f>
        <v>Reinhold</v>
      </c>
      <c r="C20" s="17" t="s">
        <v>2</v>
      </c>
      <c r="D20" s="18" t="s">
        <v>19</v>
      </c>
      <c r="E20" s="19" t="str">
        <f t="shared" si="1"/>
        <v>5</v>
      </c>
      <c r="F20" s="17" t="s">
        <v>79</v>
      </c>
      <c r="G20" s="18" t="s">
        <v>2</v>
      </c>
      <c r="H20" s="19">
        <f t="shared" si="2"/>
        <v>0</v>
      </c>
      <c r="I20" s="17" t="s">
        <v>19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>
        <f t="shared" si="4"/>
        <v>0</v>
      </c>
      <c r="O20" s="17" t="s">
        <v>19</v>
      </c>
      <c r="P20" s="18" t="s">
        <v>76</v>
      </c>
      <c r="Q20" s="19">
        <f t="shared" si="5"/>
        <v>0</v>
      </c>
      <c r="R20" s="17" t="s">
        <v>19</v>
      </c>
      <c r="S20" s="18" t="s">
        <v>76</v>
      </c>
      <c r="T20" s="88">
        <f t="shared" si="12"/>
        <v>0</v>
      </c>
      <c r="U20" s="17" t="s">
        <v>2</v>
      </c>
      <c r="V20" s="18" t="s">
        <v>19</v>
      </c>
      <c r="W20" s="19" t="str">
        <f t="shared" si="6"/>
        <v>2</v>
      </c>
      <c r="X20" s="17" t="s">
        <v>19</v>
      </c>
      <c r="Y20" s="18" t="s">
        <v>77</v>
      </c>
      <c r="Z20" s="19" t="str">
        <f t="shared" si="7"/>
        <v>2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9</v>
      </c>
      <c r="AH20" s="22">
        <f>'22.Spieltag'!AJ20</f>
        <v>290</v>
      </c>
      <c r="AI20" s="29">
        <f>'22.Spieltag'!AK20</f>
        <v>22</v>
      </c>
      <c r="AJ20" s="24">
        <f t="shared" si="14"/>
        <v>299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20</v>
      </c>
      <c r="B21" s="21" t="str">
        <f>'22.Spieltag'!B21</f>
        <v>Ricardo04</v>
      </c>
      <c r="C21" s="17" t="s">
        <v>20</v>
      </c>
      <c r="D21" s="18" t="s">
        <v>77</v>
      </c>
      <c r="E21" s="19" t="str">
        <f t="shared" si="1"/>
        <v>2</v>
      </c>
      <c r="F21" s="17" t="s">
        <v>76</v>
      </c>
      <c r="G21" s="18" t="s">
        <v>2</v>
      </c>
      <c r="H21" s="19" t="str">
        <f t="shared" si="2"/>
        <v>3</v>
      </c>
      <c r="I21" s="17" t="s">
        <v>19</v>
      </c>
      <c r="J21" s="18" t="s">
        <v>76</v>
      </c>
      <c r="K21" s="19">
        <f t="shared" si="3"/>
        <v>0</v>
      </c>
      <c r="L21" s="17" t="s">
        <v>19</v>
      </c>
      <c r="M21" s="18" t="s">
        <v>76</v>
      </c>
      <c r="N21" s="68">
        <f t="shared" si="4"/>
        <v>0</v>
      </c>
      <c r="O21" s="17" t="s">
        <v>19</v>
      </c>
      <c r="P21" s="18" t="s">
        <v>76</v>
      </c>
      <c r="Q21" s="19">
        <f t="shared" si="5"/>
        <v>0</v>
      </c>
      <c r="R21" s="17" t="s">
        <v>19</v>
      </c>
      <c r="S21" s="18" t="s">
        <v>76</v>
      </c>
      <c r="T21" s="88">
        <f t="shared" si="12"/>
        <v>0</v>
      </c>
      <c r="U21" s="17" t="s">
        <v>76</v>
      </c>
      <c r="V21" s="18" t="s">
        <v>19</v>
      </c>
      <c r="W21" s="19">
        <f t="shared" si="6"/>
        <v>0</v>
      </c>
      <c r="X21" s="17" t="s">
        <v>76</v>
      </c>
      <c r="Y21" s="18" t="s">
        <v>76</v>
      </c>
      <c r="Z21" s="19">
        <f t="shared" si="7"/>
        <v>0</v>
      </c>
      <c r="AA21" s="17" t="s">
        <v>2</v>
      </c>
      <c r="AB21" s="18" t="s">
        <v>76</v>
      </c>
      <c r="AC21" s="19">
        <f t="shared" si="8"/>
        <v>0</v>
      </c>
      <c r="AD21" s="20"/>
      <c r="AE21" s="18"/>
      <c r="AF21" s="19"/>
      <c r="AG21" s="21">
        <f t="shared" si="13"/>
        <v>5</v>
      </c>
      <c r="AH21" s="22">
        <f>'22.Spieltag'!AJ21</f>
        <v>301</v>
      </c>
      <c r="AI21" s="29">
        <f>'22.Spieltag'!AK21</f>
        <v>19</v>
      </c>
      <c r="AJ21" s="24">
        <f t="shared" si="14"/>
        <v>306</v>
      </c>
      <c r="AK21" s="25">
        <f t="shared" si="15"/>
        <v>20</v>
      </c>
      <c r="AL21" s="1"/>
    </row>
    <row r="22" spans="1:38" ht="24.9" customHeight="1" thickBot="1" x14ac:dyDescent="0.3">
      <c r="A22" s="29">
        <f t="shared" si="11"/>
        <v>23</v>
      </c>
      <c r="B22" s="21" t="str">
        <f>'22.Spieltag'!B22</f>
        <v>SchalkeKalle</v>
      </c>
      <c r="C22" s="17" t="s">
        <v>79</v>
      </c>
      <c r="D22" s="18" t="s">
        <v>77</v>
      </c>
      <c r="E22" s="19" t="str">
        <f t="shared" si="1"/>
        <v>2</v>
      </c>
      <c r="F22" s="17" t="s">
        <v>76</v>
      </c>
      <c r="G22" s="18" t="s">
        <v>2</v>
      </c>
      <c r="H22" s="19" t="str">
        <f t="shared" si="2"/>
        <v>3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88">
        <f t="shared" si="12"/>
        <v>0</v>
      </c>
      <c r="U22" s="17" t="s">
        <v>19</v>
      </c>
      <c r="V22" s="18" t="s">
        <v>76</v>
      </c>
      <c r="W22" s="19" t="str">
        <f t="shared" si="6"/>
        <v>2</v>
      </c>
      <c r="X22" s="17" t="s">
        <v>76</v>
      </c>
      <c r="Y22" s="18" t="s">
        <v>76</v>
      </c>
      <c r="Z22" s="19">
        <f t="shared" si="7"/>
        <v>0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'22.Spieltag'!AJ22</f>
        <v>281</v>
      </c>
      <c r="AI22" s="29">
        <f>'22.Spieltag'!AK22</f>
        <v>23</v>
      </c>
      <c r="AJ22" s="24">
        <f t="shared" si="14"/>
        <v>288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6</v>
      </c>
      <c r="B23" s="21" t="str">
        <f>'22.Spieltag'!B23</f>
        <v>Schalt04</v>
      </c>
      <c r="C23" s="17" t="s">
        <v>76</v>
      </c>
      <c r="D23" s="18" t="s">
        <v>77</v>
      </c>
      <c r="E23" s="88">
        <f>IF(OR(EXACT($C$7,C23)*(EXACT($D$7,D23)))=TRUE,$AO$9,IF(($D$7-$C$7=D23-C23),$AO$8,IF(OR(EXACT($C$7&gt;$D$7,C23&gt;D23)*EXACT($C$7=$D$7,C23=D23)*EXACT($C$7&lt;$D$7,C23&lt;D23)),$AO$7,0)))*2</f>
        <v>6</v>
      </c>
      <c r="F23" s="17" t="s">
        <v>77</v>
      </c>
      <c r="G23" s="18" t="s">
        <v>2</v>
      </c>
      <c r="H23" s="19" t="str">
        <f t="shared" si="2"/>
        <v>2</v>
      </c>
      <c r="I23" s="17" t="s">
        <v>19</v>
      </c>
      <c r="J23" s="18" t="s">
        <v>76</v>
      </c>
      <c r="K23" s="19">
        <f t="shared" si="3"/>
        <v>0</v>
      </c>
      <c r="L23" s="17" t="s">
        <v>2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19">
        <f t="shared" si="5"/>
        <v>0</v>
      </c>
      <c r="R23" s="17" t="s">
        <v>76</v>
      </c>
      <c r="S23" s="18" t="s">
        <v>76</v>
      </c>
      <c r="T23" s="68">
        <f>IF(OR(EXACT($R$7,R23)*(EXACT($S$7,S23)))=TRUE,$AO$9,IF(($S$7-$R$7=S23-R23),$AO$8,IF(OR(EXACT($R$7&gt;$S$7,R23&gt;S23)*EXACT($R$7=$S$7,R23=S23)*EXACT($R$7&lt;$S$7,R23&lt;S23)),$AO$7,0)))*2</f>
        <v>0</v>
      </c>
      <c r="U23" s="17" t="s">
        <v>2</v>
      </c>
      <c r="V23" s="18" t="s">
        <v>76</v>
      </c>
      <c r="W23" s="19" t="str">
        <f t="shared" si="6"/>
        <v>3</v>
      </c>
      <c r="X23" s="17" t="s">
        <v>76</v>
      </c>
      <c r="Y23" s="18" t="s">
        <v>19</v>
      </c>
      <c r="Z23" s="19">
        <f t="shared" si="7"/>
        <v>0</v>
      </c>
      <c r="AA23" s="17" t="s">
        <v>19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11</v>
      </c>
      <c r="AH23" s="22">
        <f>'22.Spieltag'!AJ23</f>
        <v>346</v>
      </c>
      <c r="AI23" s="29">
        <f>'22.Spieltag'!AK23</f>
        <v>5</v>
      </c>
      <c r="AJ23" s="24">
        <f t="shared" si="14"/>
        <v>357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15</v>
      </c>
      <c r="B24" s="21" t="str">
        <f>'22.Spieltag'!B24</f>
        <v>shiny</v>
      </c>
      <c r="C24" s="17" t="s">
        <v>2</v>
      </c>
      <c r="D24" s="18" t="s">
        <v>77</v>
      </c>
      <c r="E24" s="19" t="str">
        <f t="shared" si="1"/>
        <v>2</v>
      </c>
      <c r="F24" s="17" t="s">
        <v>76</v>
      </c>
      <c r="G24" s="18" t="s">
        <v>19</v>
      </c>
      <c r="H24" s="19" t="str">
        <f t="shared" si="2"/>
        <v>2</v>
      </c>
      <c r="I24" s="17" t="s">
        <v>76</v>
      </c>
      <c r="J24" s="18" t="s">
        <v>76</v>
      </c>
      <c r="K24" s="19">
        <f t="shared" si="3"/>
        <v>0</v>
      </c>
      <c r="L24" s="17" t="s">
        <v>19</v>
      </c>
      <c r="M24" s="18" t="s">
        <v>76</v>
      </c>
      <c r="N24" s="68">
        <f t="shared" si="4"/>
        <v>0</v>
      </c>
      <c r="O24" s="17" t="s">
        <v>19</v>
      </c>
      <c r="P24" s="18" t="s">
        <v>76</v>
      </c>
      <c r="Q24" s="19">
        <f t="shared" si="5"/>
        <v>0</v>
      </c>
      <c r="R24" s="17" t="s">
        <v>19</v>
      </c>
      <c r="S24" s="18" t="s">
        <v>76</v>
      </c>
      <c r="T24" s="88">
        <f t="shared" si="12"/>
        <v>0</v>
      </c>
      <c r="U24" s="17" t="s">
        <v>2</v>
      </c>
      <c r="V24" s="18" t="s">
        <v>77</v>
      </c>
      <c r="W24" s="19" t="str">
        <f t="shared" si="6"/>
        <v>2</v>
      </c>
      <c r="X24" s="17" t="s">
        <v>19</v>
      </c>
      <c r="Y24" s="18" t="s">
        <v>77</v>
      </c>
      <c r="Z24" s="19" t="str">
        <f t="shared" si="7"/>
        <v>2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'22.Spieltag'!AJ24</f>
        <v>306</v>
      </c>
      <c r="AI24" s="29">
        <f>'22.Spieltag'!AK24</f>
        <v>15</v>
      </c>
      <c r="AJ24" s="24">
        <f t="shared" si="14"/>
        <v>314</v>
      </c>
      <c r="AK24" s="25">
        <f t="shared" si="15"/>
        <v>15</v>
      </c>
      <c r="AL24" s="1"/>
    </row>
    <row r="25" spans="1:38" ht="24.9" customHeight="1" thickBot="1" x14ac:dyDescent="0.3">
      <c r="A25" s="29">
        <f t="shared" si="11"/>
        <v>18</v>
      </c>
      <c r="B25" s="21" t="str">
        <f>'22.Spieltag'!B25</f>
        <v>Silfa04</v>
      </c>
      <c r="C25" s="17" t="s">
        <v>77</v>
      </c>
      <c r="D25" s="18" t="s">
        <v>2</v>
      </c>
      <c r="E25" s="19">
        <f t="shared" si="1"/>
        <v>0</v>
      </c>
      <c r="F25" s="17" t="s">
        <v>76</v>
      </c>
      <c r="G25" s="18" t="s">
        <v>79</v>
      </c>
      <c r="H25" s="19" t="str">
        <f t="shared" si="2"/>
        <v>2</v>
      </c>
      <c r="I25" s="17" t="s">
        <v>77</v>
      </c>
      <c r="J25" s="18" t="s">
        <v>19</v>
      </c>
      <c r="K25" s="19" t="str">
        <f t="shared" si="3"/>
        <v>2</v>
      </c>
      <c r="L25" s="17" t="s">
        <v>19</v>
      </c>
      <c r="M25" s="18" t="s">
        <v>76</v>
      </c>
      <c r="N25" s="68">
        <f t="shared" si="4"/>
        <v>0</v>
      </c>
      <c r="O25" s="17" t="s">
        <v>76</v>
      </c>
      <c r="P25" s="18" t="s">
        <v>76</v>
      </c>
      <c r="Q25" s="19">
        <f t="shared" si="5"/>
        <v>0</v>
      </c>
      <c r="R25" s="17" t="s">
        <v>2</v>
      </c>
      <c r="S25" s="18" t="s">
        <v>76</v>
      </c>
      <c r="T25" s="88">
        <f t="shared" si="12"/>
        <v>0</v>
      </c>
      <c r="U25" s="17" t="s">
        <v>19</v>
      </c>
      <c r="V25" s="18" t="s">
        <v>77</v>
      </c>
      <c r="W25" s="19" t="str">
        <f t="shared" si="6"/>
        <v>5</v>
      </c>
      <c r="X25" s="17" t="s">
        <v>76</v>
      </c>
      <c r="Y25" s="18" t="s">
        <v>76</v>
      </c>
      <c r="Z25" s="19">
        <f t="shared" si="7"/>
        <v>0</v>
      </c>
      <c r="AA25" s="17" t="s">
        <v>77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9</v>
      </c>
      <c r="AH25" s="22">
        <f>'22.Spieltag'!AJ25</f>
        <v>303</v>
      </c>
      <c r="AI25" s="29">
        <f>'22.Spieltag'!AK25</f>
        <v>17</v>
      </c>
      <c r="AJ25" s="24">
        <f t="shared" si="14"/>
        <v>312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1"/>
        <v>15</v>
      </c>
      <c r="B26" s="21" t="str">
        <f>'22.Spieltag'!B26</f>
        <v>Silja04</v>
      </c>
      <c r="C26" s="17" t="s">
        <v>79</v>
      </c>
      <c r="D26" s="18" t="s">
        <v>77</v>
      </c>
      <c r="E26" s="19" t="str">
        <f t="shared" si="1"/>
        <v>2</v>
      </c>
      <c r="F26" s="17" t="s">
        <v>77</v>
      </c>
      <c r="G26" s="18" t="s">
        <v>2</v>
      </c>
      <c r="H26" s="19" t="str">
        <f t="shared" si="2"/>
        <v>2</v>
      </c>
      <c r="I26" s="17" t="s">
        <v>76</v>
      </c>
      <c r="J26" s="18" t="s">
        <v>19</v>
      </c>
      <c r="K26" s="19" t="str">
        <f t="shared" si="3"/>
        <v>2</v>
      </c>
      <c r="L26" s="17" t="s">
        <v>2</v>
      </c>
      <c r="M26" s="18" t="s">
        <v>76</v>
      </c>
      <c r="N26" s="68">
        <f t="shared" si="4"/>
        <v>0</v>
      </c>
      <c r="O26" s="17" t="s">
        <v>19</v>
      </c>
      <c r="P26" s="18" t="s">
        <v>77</v>
      </c>
      <c r="Q26" s="19">
        <f t="shared" si="5"/>
        <v>0</v>
      </c>
      <c r="R26" s="17" t="s">
        <v>19</v>
      </c>
      <c r="S26" s="18" t="s">
        <v>76</v>
      </c>
      <c r="T26" s="88">
        <f t="shared" si="12"/>
        <v>0</v>
      </c>
      <c r="U26" s="17" t="s">
        <v>2</v>
      </c>
      <c r="V26" s="18" t="s">
        <v>76</v>
      </c>
      <c r="W26" s="19" t="str">
        <f t="shared" si="6"/>
        <v>3</v>
      </c>
      <c r="X26" s="17" t="s">
        <v>19</v>
      </c>
      <c r="Y26" s="18" t="s">
        <v>77</v>
      </c>
      <c r="Z26" s="19" t="str">
        <f t="shared" si="7"/>
        <v>2</v>
      </c>
      <c r="AA26" s="17" t="s">
        <v>19</v>
      </c>
      <c r="AB26" s="18" t="s">
        <v>77</v>
      </c>
      <c r="AC26" s="19">
        <f t="shared" si="8"/>
        <v>0</v>
      </c>
      <c r="AD26" s="20"/>
      <c r="AE26" s="18"/>
      <c r="AF26" s="19"/>
      <c r="AG26" s="21">
        <f t="shared" si="13"/>
        <v>11</v>
      </c>
      <c r="AH26" s="22">
        <f>'22.Spieltag'!AJ26</f>
        <v>303</v>
      </c>
      <c r="AI26" s="29">
        <f>'22.Spieltag'!AK26</f>
        <v>17</v>
      </c>
      <c r="AJ26" s="24">
        <f t="shared" si="14"/>
        <v>314</v>
      </c>
      <c r="AK26" s="25">
        <f t="shared" si="15"/>
        <v>15</v>
      </c>
      <c r="AL26" s="1"/>
    </row>
    <row r="27" spans="1:38" ht="28.2" customHeight="1" thickBot="1" x14ac:dyDescent="0.3">
      <c r="A27" s="29">
        <f t="shared" si="11"/>
        <v>7</v>
      </c>
      <c r="B27" s="21" t="str">
        <f>'22.Spieltag'!B27</f>
        <v>SkillFailer</v>
      </c>
      <c r="C27" s="17"/>
      <c r="D27" s="18"/>
      <c r="E27" s="19"/>
      <c r="F27" s="17" t="s">
        <v>76</v>
      </c>
      <c r="G27" s="18" t="s">
        <v>2</v>
      </c>
      <c r="H27" s="19" t="str">
        <f t="shared" si="2"/>
        <v>3</v>
      </c>
      <c r="I27" s="17" t="s">
        <v>19</v>
      </c>
      <c r="J27" s="18" t="s">
        <v>76</v>
      </c>
      <c r="K27" s="19">
        <f t="shared" si="3"/>
        <v>0</v>
      </c>
      <c r="L27" s="17" t="s">
        <v>19</v>
      </c>
      <c r="M27" s="18" t="s">
        <v>76</v>
      </c>
      <c r="N27" s="68">
        <f t="shared" si="4"/>
        <v>0</v>
      </c>
      <c r="O27" s="17" t="s">
        <v>76</v>
      </c>
      <c r="P27" s="18" t="s">
        <v>19</v>
      </c>
      <c r="Q27" s="19" t="str">
        <f t="shared" si="5"/>
        <v>2</v>
      </c>
      <c r="R27" s="17" t="s">
        <v>2</v>
      </c>
      <c r="S27" s="18" t="s">
        <v>76</v>
      </c>
      <c r="T27" s="88">
        <f t="shared" si="12"/>
        <v>0</v>
      </c>
      <c r="U27" s="17" t="s">
        <v>19</v>
      </c>
      <c r="V27" s="18" t="s">
        <v>76</v>
      </c>
      <c r="W27" s="19" t="str">
        <f t="shared" si="6"/>
        <v>2</v>
      </c>
      <c r="X27" s="17" t="s">
        <v>19</v>
      </c>
      <c r="Y27" s="18" t="s">
        <v>76</v>
      </c>
      <c r="Z27" s="19" t="str">
        <f t="shared" si="7"/>
        <v>2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9</v>
      </c>
      <c r="AH27" s="22">
        <f>'22.Spieltag'!AJ27</f>
        <v>344</v>
      </c>
      <c r="AI27" s="29">
        <f>'22.Spieltag'!AK27</f>
        <v>7</v>
      </c>
      <c r="AJ27" s="24">
        <f t="shared" si="14"/>
        <v>353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11</v>
      </c>
      <c r="B28" s="21" t="str">
        <f>'22.Spieltag'!B28</f>
        <v>Skopp04</v>
      </c>
      <c r="C28" s="17" t="s">
        <v>98</v>
      </c>
      <c r="D28" s="18" t="s">
        <v>77</v>
      </c>
      <c r="E28" s="19" t="str">
        <f t="shared" si="1"/>
        <v>2</v>
      </c>
      <c r="F28" s="17" t="s">
        <v>76</v>
      </c>
      <c r="G28" s="18" t="s">
        <v>2</v>
      </c>
      <c r="H28" s="19" t="str">
        <f t="shared" si="2"/>
        <v>3</v>
      </c>
      <c r="I28" s="17" t="s">
        <v>76</v>
      </c>
      <c r="J28" s="18" t="s">
        <v>77</v>
      </c>
      <c r="K28" s="19">
        <f t="shared" si="3"/>
        <v>0</v>
      </c>
      <c r="L28" s="17" t="s">
        <v>19</v>
      </c>
      <c r="M28" s="18" t="s">
        <v>76</v>
      </c>
      <c r="N28" s="68">
        <f t="shared" si="4"/>
        <v>0</v>
      </c>
      <c r="O28" s="17" t="s">
        <v>19</v>
      </c>
      <c r="P28" s="18" t="s">
        <v>77</v>
      </c>
      <c r="Q28" s="19">
        <f t="shared" si="5"/>
        <v>0</v>
      </c>
      <c r="R28" s="17" t="s">
        <v>76</v>
      </c>
      <c r="S28" s="18" t="s">
        <v>76</v>
      </c>
      <c r="T28" s="88">
        <f t="shared" si="12"/>
        <v>0</v>
      </c>
      <c r="U28" s="17" t="s">
        <v>19</v>
      </c>
      <c r="V28" s="18" t="s">
        <v>77</v>
      </c>
      <c r="W28" s="19" t="str">
        <f t="shared" si="6"/>
        <v>5</v>
      </c>
      <c r="X28" s="17" t="s">
        <v>2</v>
      </c>
      <c r="Y28" s="18" t="s">
        <v>76</v>
      </c>
      <c r="Z28" s="19" t="str">
        <f t="shared" si="7"/>
        <v>2</v>
      </c>
      <c r="AA28" s="17" t="s">
        <v>19</v>
      </c>
      <c r="AB28" s="18" t="s">
        <v>77</v>
      </c>
      <c r="AC28" s="19">
        <f t="shared" si="8"/>
        <v>0</v>
      </c>
      <c r="AD28" s="20"/>
      <c r="AE28" s="18"/>
      <c r="AF28" s="19"/>
      <c r="AG28" s="21">
        <f t="shared" si="13"/>
        <v>12</v>
      </c>
      <c r="AH28" s="22">
        <f>'22.Spieltag'!AJ28</f>
        <v>321</v>
      </c>
      <c r="AI28" s="29">
        <f>'22.Spieltag'!AK28</f>
        <v>12</v>
      </c>
      <c r="AJ28" s="24">
        <f t="shared" si="14"/>
        <v>333</v>
      </c>
      <c r="AK28" s="25">
        <f t="shared" si="15"/>
        <v>11</v>
      </c>
      <c r="AL28" s="1"/>
    </row>
    <row r="29" spans="1:38" ht="28.2" customHeight="1" thickBot="1" x14ac:dyDescent="0.3">
      <c r="A29" s="29">
        <f t="shared" si="11"/>
        <v>13</v>
      </c>
      <c r="B29" s="21" t="str">
        <f>'22.Spieltag'!B29</f>
        <v>Tanja 04</v>
      </c>
      <c r="C29" s="17" t="s">
        <v>2</v>
      </c>
      <c r="D29" s="18" t="s">
        <v>77</v>
      </c>
      <c r="E29" s="19" t="str">
        <f t="shared" si="1"/>
        <v>2</v>
      </c>
      <c r="F29" s="17" t="s">
        <v>76</v>
      </c>
      <c r="G29" s="18" t="s">
        <v>19</v>
      </c>
      <c r="H29" s="19" t="str">
        <f t="shared" si="2"/>
        <v>2</v>
      </c>
      <c r="I29" s="17" t="s">
        <v>2</v>
      </c>
      <c r="J29" s="18" t="s">
        <v>76</v>
      </c>
      <c r="K29" s="19">
        <f t="shared" si="3"/>
        <v>0</v>
      </c>
      <c r="L29" s="17" t="s">
        <v>19</v>
      </c>
      <c r="M29" s="18" t="s">
        <v>77</v>
      </c>
      <c r="N29" s="68">
        <f t="shared" si="4"/>
        <v>0</v>
      </c>
      <c r="O29" s="17" t="s">
        <v>19</v>
      </c>
      <c r="P29" s="18" t="s">
        <v>77</v>
      </c>
      <c r="Q29" s="19">
        <f t="shared" si="5"/>
        <v>0</v>
      </c>
      <c r="R29" s="17" t="s">
        <v>19</v>
      </c>
      <c r="S29" s="18" t="s">
        <v>76</v>
      </c>
      <c r="T29" s="88">
        <f t="shared" si="12"/>
        <v>0</v>
      </c>
      <c r="U29" s="17" t="s">
        <v>19</v>
      </c>
      <c r="V29" s="18" t="s">
        <v>77</v>
      </c>
      <c r="W29" s="19" t="str">
        <f t="shared" si="6"/>
        <v>5</v>
      </c>
      <c r="X29" s="17" t="s">
        <v>19</v>
      </c>
      <c r="Y29" s="18" t="s">
        <v>77</v>
      </c>
      <c r="Z29" s="19" t="str">
        <f t="shared" si="7"/>
        <v>2</v>
      </c>
      <c r="AA29" s="17" t="s">
        <v>2</v>
      </c>
      <c r="AB29" s="18" t="s">
        <v>77</v>
      </c>
      <c r="AC29" s="19">
        <f t="shared" si="8"/>
        <v>0</v>
      </c>
      <c r="AD29" s="20"/>
      <c r="AE29" s="18"/>
      <c r="AF29" s="19"/>
      <c r="AG29" s="21">
        <f t="shared" si="13"/>
        <v>11</v>
      </c>
      <c r="AH29" s="22">
        <f>'22.Spieltag'!AJ29</f>
        <v>320</v>
      </c>
      <c r="AI29" s="29">
        <f>'22.Spieltag'!AK29</f>
        <v>13</v>
      </c>
      <c r="AJ29" s="24">
        <f t="shared" si="14"/>
        <v>331</v>
      </c>
      <c r="AK29" s="25">
        <f t="shared" si="15"/>
        <v>13</v>
      </c>
      <c r="AL29" s="1"/>
    </row>
    <row r="30" spans="1:38" ht="28.2" customHeight="1" thickBot="1" x14ac:dyDescent="0.3">
      <c r="A30" s="29">
        <f t="shared" si="11"/>
        <v>2</v>
      </c>
      <c r="B30" s="21" t="str">
        <f>'22.Spieltag'!B30</f>
        <v>UltraGE</v>
      </c>
      <c r="C30" s="17" t="s">
        <v>20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2</v>
      </c>
      <c r="I30" s="17" t="s">
        <v>19</v>
      </c>
      <c r="J30" s="18" t="s">
        <v>76</v>
      </c>
      <c r="K30" s="19">
        <f t="shared" si="3"/>
        <v>0</v>
      </c>
      <c r="L30" s="17" t="s">
        <v>2</v>
      </c>
      <c r="M30" s="18" t="s">
        <v>76</v>
      </c>
      <c r="N30" s="68">
        <f t="shared" si="4"/>
        <v>0</v>
      </c>
      <c r="O30" s="17" t="s">
        <v>19</v>
      </c>
      <c r="P30" s="18" t="s">
        <v>76</v>
      </c>
      <c r="Q30" s="19">
        <f t="shared" si="5"/>
        <v>0</v>
      </c>
      <c r="R30" s="17" t="s">
        <v>76</v>
      </c>
      <c r="S30" s="18" t="s">
        <v>2</v>
      </c>
      <c r="T30" s="68">
        <f>IF(OR(EXACT($R$7,R30)*(EXACT($S$7,S30)))=TRUE,$AO$9,IF(($S$7-$R$7=S30-R30),$AO$8,IF(OR(EXACT($R$7&gt;$S$7,R30&gt;S30)*EXACT($R$7=$S$7,R30=S30)*EXACT($R$7&lt;$S$7,R30&lt;S30)),$AO$7,0)))*2</f>
        <v>4</v>
      </c>
      <c r="U30" s="17" t="s">
        <v>2</v>
      </c>
      <c r="V30" s="18" t="s">
        <v>76</v>
      </c>
      <c r="W30" s="19" t="str">
        <f t="shared" si="6"/>
        <v>3</v>
      </c>
      <c r="X30" s="17" t="s">
        <v>2</v>
      </c>
      <c r="Y30" s="18" t="s">
        <v>76</v>
      </c>
      <c r="Z30" s="19" t="str">
        <f t="shared" si="7"/>
        <v>2</v>
      </c>
      <c r="AA30" s="17" t="s">
        <v>77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16</v>
      </c>
      <c r="AH30" s="22">
        <f>'22.Spieltag'!AJ30</f>
        <v>368</v>
      </c>
      <c r="AI30" s="29">
        <f>'22.Spieltag'!AK30</f>
        <v>3</v>
      </c>
      <c r="AJ30" s="24">
        <f t="shared" ref="AJ30" si="17">AG30+AH30</f>
        <v>384</v>
      </c>
      <c r="AK30" s="25">
        <f t="shared" si="15"/>
        <v>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'22.Spieltag'!B31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88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'22.Spieltag'!AJ31</f>
        <v>108</v>
      </c>
      <c r="AI31" s="29">
        <f>'22.Spieltag'!AK31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9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48" priority="106" rank="3"/>
  </conditionalFormatting>
  <conditionalFormatting sqref="C6:AB6 G2:H3 F4:F6 I5:I6 V2:W3 D2:E3 C4:C6 Y2:Z3 AB2:AB3 S2:T3 R4:R6 U5:U6 J2:K3 Q2:Q3 O4:O6 L4:L6 X5:AB6">
    <cfRule type="cellIs" dxfId="47" priority="2" operator="equal">
      <formula>"Schalke 04"</formula>
    </cfRule>
  </conditionalFormatting>
  <conditionalFormatting sqref="I4 F6 C6 L6 R6 X4 AA4 U4">
    <cfRule type="cellIs" dxfId="46" priority="1" operator="equal">
      <formula>"Schalke 04"</formula>
    </cfRule>
  </conditionalFormatting>
  <pageMargins left="0.19685039370078741" right="0" top="0" bottom="0" header="0.51181102362204722" footer="0.51181102362204722"/>
  <pageSetup paperSize="9" scale="7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P39"/>
  <sheetViews>
    <sheetView topLeftCell="A4" workbookViewId="0">
      <selection activeCell="AG25" sqref="AG25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45</v>
      </c>
      <c r="B4" s="16"/>
      <c r="C4" s="70" t="s">
        <v>68</v>
      </c>
      <c r="F4" s="70" t="s">
        <v>18</v>
      </c>
      <c r="I4" s="70" t="s">
        <v>21</v>
      </c>
      <c r="L4" s="70" t="s">
        <v>56</v>
      </c>
      <c r="O4" s="70" t="s">
        <v>15</v>
      </c>
      <c r="R4" s="70" t="s">
        <v>73</v>
      </c>
      <c r="U4" s="70" t="s">
        <v>72</v>
      </c>
      <c r="X4" s="70" t="s">
        <v>59</v>
      </c>
      <c r="AA4" s="70" t="s">
        <v>14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71</v>
      </c>
      <c r="D6" s="69"/>
      <c r="E6" s="76"/>
      <c r="F6" s="70" t="s">
        <v>12</v>
      </c>
      <c r="G6" s="69"/>
      <c r="H6" s="76"/>
      <c r="I6" s="70" t="s">
        <v>74</v>
      </c>
      <c r="J6" s="69"/>
      <c r="K6" s="76"/>
      <c r="L6" s="70" t="s">
        <v>17</v>
      </c>
      <c r="M6" s="69"/>
      <c r="N6" s="76"/>
      <c r="O6" s="70" t="s">
        <v>58</v>
      </c>
      <c r="P6" s="69"/>
      <c r="Q6" s="76"/>
      <c r="R6" s="70" t="s">
        <v>11</v>
      </c>
      <c r="S6" s="69"/>
      <c r="T6" s="76"/>
      <c r="U6" s="70" t="s">
        <v>16</v>
      </c>
      <c r="V6" s="69"/>
      <c r="W6" s="76"/>
      <c r="X6" s="70" t="s">
        <v>13</v>
      </c>
      <c r="Y6" s="69"/>
      <c r="Z6" s="76"/>
      <c r="AA6" s="70" t="s">
        <v>57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2</v>
      </c>
      <c r="E7" s="80" t="s">
        <v>1</v>
      </c>
      <c r="F7" s="79" t="s">
        <v>77</v>
      </c>
      <c r="G7" s="79" t="s">
        <v>98</v>
      </c>
      <c r="H7" s="80" t="s">
        <v>1</v>
      </c>
      <c r="I7" s="79" t="s">
        <v>19</v>
      </c>
      <c r="J7" s="79" t="s">
        <v>77</v>
      </c>
      <c r="K7" s="80" t="s">
        <v>1</v>
      </c>
      <c r="L7" s="79" t="s">
        <v>19</v>
      </c>
      <c r="M7" s="79" t="s">
        <v>2</v>
      </c>
      <c r="N7" s="80" t="s">
        <v>1</v>
      </c>
      <c r="O7" s="79" t="s">
        <v>76</v>
      </c>
      <c r="P7" s="79" t="s">
        <v>77</v>
      </c>
      <c r="Q7" s="80" t="s">
        <v>1</v>
      </c>
      <c r="R7" s="79" t="s">
        <v>2</v>
      </c>
      <c r="S7" s="79" t="s">
        <v>77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76</v>
      </c>
      <c r="Y7" s="79" t="s">
        <v>76</v>
      </c>
      <c r="Z7" s="80" t="s">
        <v>1</v>
      </c>
      <c r="AA7" s="79"/>
      <c r="AB7" s="79"/>
      <c r="AC7" s="80"/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16</v>
      </c>
      <c r="B8" s="21" t="str">
        <f>'23.Spieltag'!B8</f>
        <v>Archie04</v>
      </c>
      <c r="C8" s="17" t="s">
        <v>2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19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19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2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 t="s">
        <v>79</v>
      </c>
      <c r="P8" s="18" t="s">
        <v>77</v>
      </c>
      <c r="Q8" s="19" t="str">
        <f t="shared" ref="Q8:Q31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76</v>
      </c>
      <c r="T8" s="88">
        <f>IF(OR(EXACT($R$7,R8)*(EXACT($S$7,S8)))=TRUE,$AO$9,IF(($S$7-$R$7=S8-R8),$AO$8,IF(OR(EXACT($R$7&gt;$S$7,R8&gt;S8)*EXACT($R$7=$S$7,R8=S8)*EXACT($R$7&lt;$S$7,R8&lt;S8)),$AO$7,0)))*2*2</f>
        <v>0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19</v>
      </c>
      <c r="AC8" s="19"/>
      <c r="AD8" s="20"/>
      <c r="AE8" s="18"/>
      <c r="AF8" s="19"/>
      <c r="AG8" s="21">
        <f t="shared" ref="AG8" si="8">E8+H8+K8+N8+Q8+T8+W8+Z8+AC8+AF8</f>
        <v>9</v>
      </c>
      <c r="AH8" s="22">
        <f>'23.Spieltag'!AJ8</f>
        <v>313</v>
      </c>
      <c r="AI8" s="29">
        <f>'23.Spieltag'!AK8</f>
        <v>17</v>
      </c>
      <c r="AJ8" s="24">
        <f t="shared" ref="AJ8" si="9">AG8+AH8</f>
        <v>322</v>
      </c>
      <c r="AK8" s="25">
        <f>RANK(AJ8,$AJ$8:$AJ$31)</f>
        <v>16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0">AK9</f>
        <v>7</v>
      </c>
      <c r="B9" s="21" t="str">
        <f>'23.Spieltag'!B9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2</v>
      </c>
      <c r="H9" s="19" t="str">
        <f t="shared" si="2"/>
        <v>2</v>
      </c>
      <c r="I9" s="17" t="s">
        <v>19</v>
      </c>
      <c r="J9" s="18" t="s">
        <v>19</v>
      </c>
      <c r="K9" s="19">
        <f t="shared" si="3"/>
        <v>0</v>
      </c>
      <c r="L9" s="17" t="s">
        <v>76</v>
      </c>
      <c r="M9" s="18" t="s">
        <v>2</v>
      </c>
      <c r="N9" s="68" t="str">
        <f t="shared" si="4"/>
        <v>2</v>
      </c>
      <c r="O9" s="17" t="s">
        <v>79</v>
      </c>
      <c r="P9" s="18" t="s">
        <v>76</v>
      </c>
      <c r="Q9" s="19" t="str">
        <f t="shared" si="5"/>
        <v>2</v>
      </c>
      <c r="R9" s="17" t="s">
        <v>76</v>
      </c>
      <c r="S9" s="18" t="s">
        <v>19</v>
      </c>
      <c r="T9" s="88">
        <f t="shared" ref="T9:T31" si="11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76</v>
      </c>
      <c r="W9" s="19">
        <f t="shared" si="6"/>
        <v>0</v>
      </c>
      <c r="X9" s="17" t="s">
        <v>2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/>
      <c r="AD9" s="20"/>
      <c r="AE9" s="18"/>
      <c r="AF9" s="19"/>
      <c r="AG9" s="21">
        <f t="shared" ref="AG9:AG29" si="12">E9+H9+K9+N9+Q9+T9+W9+Z9+AC9+AF9</f>
        <v>6</v>
      </c>
      <c r="AH9" s="22">
        <f>'23.Spieltag'!AJ9</f>
        <v>358</v>
      </c>
      <c r="AI9" s="29">
        <f>'23.Spieltag'!AK9</f>
        <v>5</v>
      </c>
      <c r="AJ9" s="24">
        <f t="shared" ref="AJ9:AJ29" si="13">AG9+AH9</f>
        <v>364</v>
      </c>
      <c r="AK9" s="25">
        <f t="shared" ref="AK9:AK31" si="14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0"/>
        <v>19</v>
      </c>
      <c r="B10" s="21" t="str">
        <f>'23.Spieltag'!B10</f>
        <v>fabian04</v>
      </c>
      <c r="C10" s="17" t="s">
        <v>76</v>
      </c>
      <c r="D10" s="18" t="s">
        <v>19</v>
      </c>
      <c r="E10" s="19">
        <f t="shared" si="1"/>
        <v>0</v>
      </c>
      <c r="F10" s="17" t="s">
        <v>77</v>
      </c>
      <c r="G10" s="18" t="s">
        <v>2</v>
      </c>
      <c r="H10" s="19" t="str">
        <f t="shared" si="2"/>
        <v>2</v>
      </c>
      <c r="I10" s="17" t="s">
        <v>19</v>
      </c>
      <c r="J10" s="18" t="s">
        <v>76</v>
      </c>
      <c r="K10" s="19" t="str">
        <f t="shared" si="3"/>
        <v>2</v>
      </c>
      <c r="L10" s="17" t="s">
        <v>77</v>
      </c>
      <c r="M10" s="18" t="s">
        <v>76</v>
      </c>
      <c r="N10" s="68" t="str">
        <f t="shared" si="4"/>
        <v>3</v>
      </c>
      <c r="O10" s="17" t="s">
        <v>79</v>
      </c>
      <c r="P10" s="18" t="s">
        <v>77</v>
      </c>
      <c r="Q10" s="19" t="str">
        <f t="shared" si="5"/>
        <v>2</v>
      </c>
      <c r="R10" s="17" t="s">
        <v>76</v>
      </c>
      <c r="S10" s="18" t="s">
        <v>19</v>
      </c>
      <c r="T10" s="88">
        <f t="shared" si="11"/>
        <v>0</v>
      </c>
      <c r="U10" s="17" t="s">
        <v>19</v>
      </c>
      <c r="V10" s="18" t="s">
        <v>76</v>
      </c>
      <c r="W10" s="19">
        <f t="shared" si="6"/>
        <v>0</v>
      </c>
      <c r="X10" s="17" t="s">
        <v>2</v>
      </c>
      <c r="Y10" s="18" t="s">
        <v>76</v>
      </c>
      <c r="Z10" s="19">
        <f t="shared" si="7"/>
        <v>0</v>
      </c>
      <c r="AA10" s="17" t="s">
        <v>76</v>
      </c>
      <c r="AB10" s="18" t="s">
        <v>2</v>
      </c>
      <c r="AC10" s="19"/>
      <c r="AD10" s="20"/>
      <c r="AE10" s="18"/>
      <c r="AF10" s="19"/>
      <c r="AG10" s="21">
        <f t="shared" si="12"/>
        <v>9</v>
      </c>
      <c r="AH10" s="22">
        <f>'23.Spieltag'!AJ10</f>
        <v>310</v>
      </c>
      <c r="AI10" s="29">
        <f>'23.Spieltag'!AK10</f>
        <v>19</v>
      </c>
      <c r="AJ10" s="24">
        <f t="shared" si="13"/>
        <v>319</v>
      </c>
      <c r="AK10" s="25">
        <f t="shared" si="14"/>
        <v>19</v>
      </c>
      <c r="AL10" s="1"/>
    </row>
    <row r="11" spans="1:42" ht="24.9" customHeight="1" thickBot="1" x14ac:dyDescent="0.3">
      <c r="A11" s="29">
        <f t="shared" si="10"/>
        <v>11</v>
      </c>
      <c r="B11" s="21" t="str">
        <f>'23.Spieltag'!B11</f>
        <v>FlorianS04</v>
      </c>
      <c r="C11" s="17"/>
      <c r="D11" s="18"/>
      <c r="E11" s="19"/>
      <c r="F11" s="17" t="s">
        <v>76</v>
      </c>
      <c r="G11" s="18" t="s">
        <v>2</v>
      </c>
      <c r="H11" s="19" t="str">
        <f t="shared" si="2"/>
        <v>2</v>
      </c>
      <c r="I11" s="17" t="s">
        <v>76</v>
      </c>
      <c r="J11" s="18" t="s">
        <v>19</v>
      </c>
      <c r="K11" s="19">
        <f t="shared" si="3"/>
        <v>0</v>
      </c>
      <c r="L11" s="17" t="s">
        <v>76</v>
      </c>
      <c r="M11" s="18" t="s">
        <v>2</v>
      </c>
      <c r="N11" s="68" t="str">
        <f t="shared" si="4"/>
        <v>2</v>
      </c>
      <c r="O11" s="17" t="s">
        <v>19</v>
      </c>
      <c r="P11" s="18" t="s">
        <v>76</v>
      </c>
      <c r="Q11" s="19" t="str">
        <f t="shared" si="5"/>
        <v>3</v>
      </c>
      <c r="R11" s="17" t="s">
        <v>76</v>
      </c>
      <c r="S11" s="18" t="s">
        <v>19</v>
      </c>
      <c r="T11" s="88">
        <f t="shared" si="11"/>
        <v>0</v>
      </c>
      <c r="U11" s="17" t="s">
        <v>76</v>
      </c>
      <c r="V11" s="18" t="s">
        <v>76</v>
      </c>
      <c r="W11" s="19" t="str">
        <f t="shared" si="6"/>
        <v>3</v>
      </c>
      <c r="X11" s="17" t="s">
        <v>19</v>
      </c>
      <c r="Y11" s="18" t="s">
        <v>76</v>
      </c>
      <c r="Z11" s="19">
        <f t="shared" si="7"/>
        <v>0</v>
      </c>
      <c r="AA11" s="17" t="s">
        <v>76</v>
      </c>
      <c r="AB11" s="18" t="s">
        <v>2</v>
      </c>
      <c r="AC11" s="19"/>
      <c r="AD11" s="20"/>
      <c r="AE11" s="18"/>
      <c r="AF11" s="19"/>
      <c r="AG11" s="21">
        <f t="shared" si="12"/>
        <v>10</v>
      </c>
      <c r="AH11" s="22">
        <f>'23.Spieltag'!AJ11</f>
        <v>332</v>
      </c>
      <c r="AI11" s="29">
        <f>'23.Spieltag'!AK11</f>
        <v>12</v>
      </c>
      <c r="AJ11" s="24">
        <f t="shared" si="13"/>
        <v>342</v>
      </c>
      <c r="AK11" s="25">
        <f t="shared" si="14"/>
        <v>11</v>
      </c>
      <c r="AL11" s="83"/>
      <c r="AM11" s="84"/>
      <c r="AN11" s="84"/>
      <c r="AO11" s="85"/>
    </row>
    <row r="12" spans="1:42" ht="24.9" customHeight="1" thickBot="1" x14ac:dyDescent="0.3">
      <c r="A12" s="29">
        <f t="shared" si="10"/>
        <v>6</v>
      </c>
      <c r="B12" s="21" t="str">
        <f>'23.Spieltag'!B12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77</v>
      </c>
      <c r="G12" s="18" t="s">
        <v>2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77</v>
      </c>
      <c r="M12" s="18" t="s">
        <v>19</v>
      </c>
      <c r="N12" s="68" t="str">
        <f t="shared" si="4"/>
        <v>2</v>
      </c>
      <c r="O12" s="17" t="s">
        <v>19</v>
      </c>
      <c r="P12" s="18" t="s">
        <v>77</v>
      </c>
      <c r="Q12" s="19" t="str">
        <f t="shared" si="5"/>
        <v>2</v>
      </c>
      <c r="R12" s="17" t="s">
        <v>76</v>
      </c>
      <c r="S12" s="18" t="s">
        <v>19</v>
      </c>
      <c r="T12" s="88">
        <f t="shared" si="11"/>
        <v>0</v>
      </c>
      <c r="U12" s="17" t="s">
        <v>19</v>
      </c>
      <c r="V12" s="18" t="s">
        <v>19</v>
      </c>
      <c r="W12" s="19" t="str">
        <f t="shared" si="6"/>
        <v>5</v>
      </c>
      <c r="X12" s="17" t="s">
        <v>19</v>
      </c>
      <c r="Y12" s="18" t="s">
        <v>76</v>
      </c>
      <c r="Z12" s="19">
        <f t="shared" si="7"/>
        <v>0</v>
      </c>
      <c r="AA12" s="17" t="s">
        <v>76</v>
      </c>
      <c r="AB12" s="18" t="s">
        <v>19</v>
      </c>
      <c r="AC12" s="19"/>
      <c r="AD12" s="20"/>
      <c r="AE12" s="18"/>
      <c r="AF12" s="19"/>
      <c r="AG12" s="21">
        <f t="shared" si="12"/>
        <v>13</v>
      </c>
      <c r="AH12" s="22">
        <f>'23.Spieltag'!AJ12</f>
        <v>352</v>
      </c>
      <c r="AI12" s="29">
        <f>'23.Spieltag'!AK12</f>
        <v>8</v>
      </c>
      <c r="AJ12" s="24">
        <f t="shared" si="13"/>
        <v>365</v>
      </c>
      <c r="AK12" s="25">
        <f t="shared" si="14"/>
        <v>6</v>
      </c>
      <c r="AL12" s="1"/>
      <c r="AP12" s="69"/>
    </row>
    <row r="13" spans="1:42" ht="24.9" customHeight="1" thickBot="1" x14ac:dyDescent="0.3">
      <c r="A13" s="29">
        <f t="shared" si="10"/>
        <v>21</v>
      </c>
      <c r="B13" s="21" t="str">
        <f>'23.Spieltag'!B13</f>
        <v>Gudrun</v>
      </c>
      <c r="C13" s="17" t="s">
        <v>2</v>
      </c>
      <c r="D13" s="18" t="s">
        <v>76</v>
      </c>
      <c r="E13" s="19">
        <f t="shared" si="1"/>
        <v>0</v>
      </c>
      <c r="F13" s="17" t="s">
        <v>76</v>
      </c>
      <c r="G13" s="18" t="s">
        <v>2</v>
      </c>
      <c r="H13" s="19" t="str">
        <f t="shared" si="2"/>
        <v>2</v>
      </c>
      <c r="I13" s="17" t="s">
        <v>19</v>
      </c>
      <c r="J13" s="18" t="s">
        <v>77</v>
      </c>
      <c r="K13" s="19" t="str">
        <f t="shared" si="3"/>
        <v>5</v>
      </c>
      <c r="L13" s="17" t="s">
        <v>76</v>
      </c>
      <c r="M13" s="18" t="s">
        <v>19</v>
      </c>
      <c r="N13" s="68" t="str">
        <f t="shared" si="4"/>
        <v>3</v>
      </c>
      <c r="O13" s="17" t="s">
        <v>76</v>
      </c>
      <c r="P13" s="18" t="s">
        <v>19</v>
      </c>
      <c r="Q13" s="19">
        <f t="shared" si="5"/>
        <v>0</v>
      </c>
      <c r="R13" s="17" t="s">
        <v>76</v>
      </c>
      <c r="S13" s="18" t="s">
        <v>2</v>
      </c>
      <c r="T13" s="88">
        <f t="shared" si="11"/>
        <v>0</v>
      </c>
      <c r="U13" s="17" t="s">
        <v>76</v>
      </c>
      <c r="V13" s="18" t="s">
        <v>76</v>
      </c>
      <c r="W13" s="19" t="str">
        <f t="shared" si="6"/>
        <v>3</v>
      </c>
      <c r="X13" s="17" t="s">
        <v>19</v>
      </c>
      <c r="Y13" s="18" t="s">
        <v>76</v>
      </c>
      <c r="Z13" s="19">
        <f t="shared" si="7"/>
        <v>0</v>
      </c>
      <c r="AA13" s="17" t="s">
        <v>19</v>
      </c>
      <c r="AB13" s="18" t="s">
        <v>76</v>
      </c>
      <c r="AC13" s="19"/>
      <c r="AD13" s="20"/>
      <c r="AE13" s="18"/>
      <c r="AF13" s="19"/>
      <c r="AG13" s="21">
        <f t="shared" si="12"/>
        <v>13</v>
      </c>
      <c r="AH13" s="22">
        <f>'23.Spieltag'!AJ13</f>
        <v>300</v>
      </c>
      <c r="AI13" s="29">
        <f>'23.Spieltag'!AK13</f>
        <v>21</v>
      </c>
      <c r="AJ13" s="24">
        <f t="shared" si="13"/>
        <v>313</v>
      </c>
      <c r="AK13" s="25">
        <f t="shared" si="14"/>
        <v>21</v>
      </c>
      <c r="AL13" s="1"/>
    </row>
    <row r="14" spans="1:42" ht="24.9" customHeight="1" thickBot="1" x14ac:dyDescent="0.3">
      <c r="A14" s="29">
        <f t="shared" si="10"/>
        <v>10</v>
      </c>
      <c r="B14" s="21" t="str">
        <f>'23.Spieltag'!B14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79</v>
      </c>
      <c r="H14" s="19" t="str">
        <f t="shared" si="2"/>
        <v>2</v>
      </c>
      <c r="I14" s="17" t="s">
        <v>76</v>
      </c>
      <c r="J14" s="18" t="s">
        <v>19</v>
      </c>
      <c r="K14" s="19">
        <f t="shared" si="3"/>
        <v>0</v>
      </c>
      <c r="L14" s="17" t="s">
        <v>77</v>
      </c>
      <c r="M14" s="18" t="s">
        <v>2</v>
      </c>
      <c r="N14" s="68" t="str">
        <f t="shared" si="4"/>
        <v>2</v>
      </c>
      <c r="O14" s="17" t="s">
        <v>2</v>
      </c>
      <c r="P14" s="18" t="s">
        <v>77</v>
      </c>
      <c r="Q14" s="19" t="str">
        <f t="shared" si="5"/>
        <v>2</v>
      </c>
      <c r="R14" s="17" t="s">
        <v>19</v>
      </c>
      <c r="S14" s="18" t="s">
        <v>19</v>
      </c>
      <c r="T14" s="88">
        <f t="shared" si="11"/>
        <v>0</v>
      </c>
      <c r="U14" s="17" t="s">
        <v>19</v>
      </c>
      <c r="V14" s="18" t="s">
        <v>76</v>
      </c>
      <c r="W14" s="19">
        <f t="shared" si="6"/>
        <v>0</v>
      </c>
      <c r="X14" s="17" t="s">
        <v>2</v>
      </c>
      <c r="Y14" s="18" t="s">
        <v>76</v>
      </c>
      <c r="Z14" s="19">
        <f t="shared" si="7"/>
        <v>0</v>
      </c>
      <c r="AA14" s="17" t="s">
        <v>76</v>
      </c>
      <c r="AB14" s="18" t="s">
        <v>2</v>
      </c>
      <c r="AC14" s="19"/>
      <c r="AD14" s="20"/>
      <c r="AE14" s="18"/>
      <c r="AF14" s="19"/>
      <c r="AG14" s="21">
        <f t="shared" si="12"/>
        <v>6</v>
      </c>
      <c r="AH14" s="22">
        <f>'23.Spieltag'!AJ14</f>
        <v>337</v>
      </c>
      <c r="AI14" s="29">
        <f>'23.Spieltag'!AK14</f>
        <v>10</v>
      </c>
      <c r="AJ14" s="24">
        <f t="shared" si="13"/>
        <v>343</v>
      </c>
      <c r="AK14" s="25">
        <f t="shared" si="14"/>
        <v>10</v>
      </c>
      <c r="AL14" s="1"/>
    </row>
    <row r="15" spans="1:42" ht="24.9" customHeight="1" thickBot="1" x14ac:dyDescent="0.3">
      <c r="A15" s="29">
        <f t="shared" si="10"/>
        <v>2</v>
      </c>
      <c r="B15" s="21" t="str">
        <f>'23.Spieltag'!B15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76</v>
      </c>
      <c r="G15" s="18" t="s">
        <v>2</v>
      </c>
      <c r="H15" s="19" t="str">
        <f t="shared" si="2"/>
        <v>2</v>
      </c>
      <c r="I15" s="17" t="s">
        <v>19</v>
      </c>
      <c r="J15" s="18" t="s">
        <v>76</v>
      </c>
      <c r="K15" s="19" t="str">
        <f t="shared" si="3"/>
        <v>2</v>
      </c>
      <c r="L15" s="17" t="s">
        <v>76</v>
      </c>
      <c r="M15" s="18" t="s">
        <v>19</v>
      </c>
      <c r="N15" s="68" t="str">
        <f t="shared" si="4"/>
        <v>3</v>
      </c>
      <c r="O15" s="17" t="s">
        <v>79</v>
      </c>
      <c r="P15" s="18" t="s">
        <v>76</v>
      </c>
      <c r="Q15" s="19" t="str">
        <f t="shared" si="5"/>
        <v>2</v>
      </c>
      <c r="R15" s="17" t="s">
        <v>77</v>
      </c>
      <c r="S15" s="18" t="s">
        <v>76</v>
      </c>
      <c r="T15" s="88">
        <f t="shared" si="11"/>
        <v>0</v>
      </c>
      <c r="U15" s="17" t="s">
        <v>76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>
        <f t="shared" si="7"/>
        <v>0</v>
      </c>
      <c r="AA15" s="17" t="s">
        <v>76</v>
      </c>
      <c r="AB15" s="18" t="s">
        <v>19</v>
      </c>
      <c r="AC15" s="19"/>
      <c r="AD15" s="20"/>
      <c r="AE15" s="18"/>
      <c r="AF15" s="19"/>
      <c r="AG15" s="21">
        <f t="shared" si="12"/>
        <v>12</v>
      </c>
      <c r="AH15" s="22">
        <f>'23.Spieltag'!AJ15</f>
        <v>381</v>
      </c>
      <c r="AI15" s="29">
        <f>'23.Spieltag'!AK15</f>
        <v>3</v>
      </c>
      <c r="AJ15" s="24">
        <f t="shared" si="13"/>
        <v>393</v>
      </c>
      <c r="AK15" s="25">
        <f t="shared" si="14"/>
        <v>2</v>
      </c>
      <c r="AL15" s="1"/>
    </row>
    <row r="16" spans="1:42" ht="24.9" customHeight="1" thickBot="1" x14ac:dyDescent="0.3">
      <c r="A16" s="29">
        <f t="shared" si="10"/>
        <v>9</v>
      </c>
      <c r="B16" s="21" t="str">
        <f>'23.Spieltag'!B16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76</v>
      </c>
      <c r="G16" s="18" t="s">
        <v>2</v>
      </c>
      <c r="H16" s="19" t="str">
        <f t="shared" si="2"/>
        <v>2</v>
      </c>
      <c r="I16" s="17" t="s">
        <v>19</v>
      </c>
      <c r="J16" s="18" t="s">
        <v>19</v>
      </c>
      <c r="K16" s="19">
        <f t="shared" si="3"/>
        <v>0</v>
      </c>
      <c r="L16" s="17" t="s">
        <v>76</v>
      </c>
      <c r="M16" s="18" t="s">
        <v>19</v>
      </c>
      <c r="N16" s="68" t="str">
        <f t="shared" si="4"/>
        <v>3</v>
      </c>
      <c r="O16" s="17" t="s">
        <v>2</v>
      </c>
      <c r="P16" s="18" t="s">
        <v>76</v>
      </c>
      <c r="Q16" s="19" t="str">
        <f t="shared" si="5"/>
        <v>2</v>
      </c>
      <c r="R16" s="17" t="s">
        <v>76</v>
      </c>
      <c r="S16" s="18" t="s">
        <v>19</v>
      </c>
      <c r="T16" s="88">
        <f t="shared" si="11"/>
        <v>0</v>
      </c>
      <c r="U16" s="17" t="s">
        <v>19</v>
      </c>
      <c r="V16" s="18" t="s">
        <v>76</v>
      </c>
      <c r="W16" s="19">
        <f t="shared" si="6"/>
        <v>0</v>
      </c>
      <c r="X16" s="17" t="s">
        <v>2</v>
      </c>
      <c r="Y16" s="18" t="s">
        <v>76</v>
      </c>
      <c r="Z16" s="19">
        <f t="shared" si="7"/>
        <v>0</v>
      </c>
      <c r="AA16" s="17" t="s">
        <v>19</v>
      </c>
      <c r="AB16" s="18" t="s">
        <v>19</v>
      </c>
      <c r="AC16" s="19"/>
      <c r="AD16" s="20"/>
      <c r="AE16" s="18"/>
      <c r="AF16" s="19"/>
      <c r="AG16" s="21">
        <f t="shared" si="12"/>
        <v>7</v>
      </c>
      <c r="AH16" s="22">
        <f>'23.Spieltag'!AJ16</f>
        <v>350</v>
      </c>
      <c r="AI16" s="29">
        <f>'23.Spieltag'!AK16</f>
        <v>9</v>
      </c>
      <c r="AJ16" s="24">
        <f t="shared" si="13"/>
        <v>357</v>
      </c>
      <c r="AK16" s="25">
        <f t="shared" si="14"/>
        <v>9</v>
      </c>
      <c r="AL16" s="1"/>
    </row>
    <row r="17" spans="1:38" ht="24.9" customHeight="1" thickBot="1" x14ac:dyDescent="0.3">
      <c r="A17" s="29">
        <f t="shared" si="10"/>
        <v>14</v>
      </c>
      <c r="B17" s="21" t="str">
        <f>'23.Spieltag'!B17</f>
        <v>Mike04</v>
      </c>
      <c r="C17" s="17" t="s">
        <v>19</v>
      </c>
      <c r="D17" s="18" t="s">
        <v>76</v>
      </c>
      <c r="E17" s="19">
        <f t="shared" si="1"/>
        <v>0</v>
      </c>
      <c r="F17" s="17" t="s">
        <v>77</v>
      </c>
      <c r="G17" s="18" t="s">
        <v>19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5</v>
      </c>
      <c r="L17" s="17" t="s">
        <v>76</v>
      </c>
      <c r="M17" s="18" t="s">
        <v>76</v>
      </c>
      <c r="N17" s="68">
        <f t="shared" si="4"/>
        <v>0</v>
      </c>
      <c r="O17" s="17" t="s">
        <v>2</v>
      </c>
      <c r="P17" s="18" t="s">
        <v>77</v>
      </c>
      <c r="Q17" s="19" t="str">
        <f t="shared" si="5"/>
        <v>2</v>
      </c>
      <c r="R17" s="17" t="s">
        <v>76</v>
      </c>
      <c r="S17" s="18" t="s">
        <v>19</v>
      </c>
      <c r="T17" s="88">
        <f t="shared" si="11"/>
        <v>0</v>
      </c>
      <c r="U17" s="17" t="s">
        <v>77</v>
      </c>
      <c r="V17" s="18" t="s">
        <v>19</v>
      </c>
      <c r="W17" s="19">
        <f t="shared" si="6"/>
        <v>0</v>
      </c>
      <c r="X17" s="17" t="s">
        <v>19</v>
      </c>
      <c r="Y17" s="18" t="s">
        <v>77</v>
      </c>
      <c r="Z17" s="19">
        <f t="shared" si="7"/>
        <v>0</v>
      </c>
      <c r="AA17" s="17" t="s">
        <v>19</v>
      </c>
      <c r="AB17" s="18" t="s">
        <v>76</v>
      </c>
      <c r="AC17" s="19"/>
      <c r="AD17" s="20"/>
      <c r="AE17" s="18"/>
      <c r="AF17" s="19"/>
      <c r="AG17" s="21">
        <f t="shared" si="12"/>
        <v>9</v>
      </c>
      <c r="AH17" s="22">
        <f>'23.Spieltag'!AJ17</f>
        <v>320</v>
      </c>
      <c r="AI17" s="29">
        <f>'23.Spieltag'!AK17</f>
        <v>14</v>
      </c>
      <c r="AJ17" s="24">
        <f t="shared" si="13"/>
        <v>329</v>
      </c>
      <c r="AK17" s="25">
        <f t="shared" si="14"/>
        <v>14</v>
      </c>
      <c r="AL17" s="1"/>
    </row>
    <row r="18" spans="1:38" ht="24.9" customHeight="1" thickBot="1" x14ac:dyDescent="0.3">
      <c r="A18" s="29">
        <f t="shared" si="10"/>
        <v>4</v>
      </c>
      <c r="B18" s="21" t="str">
        <f>'23.Spieltag'!B18</f>
        <v>norman 04</v>
      </c>
      <c r="C18" s="17" t="s">
        <v>76</v>
      </c>
      <c r="D18" s="18" t="s">
        <v>76</v>
      </c>
      <c r="E18" s="19" t="str">
        <f t="shared" si="1"/>
        <v>3</v>
      </c>
      <c r="F18" s="17" t="s">
        <v>76</v>
      </c>
      <c r="G18" s="18" t="s">
        <v>2</v>
      </c>
      <c r="H18" s="19" t="str">
        <f t="shared" si="2"/>
        <v>2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19</v>
      </c>
      <c r="N18" s="68" t="str">
        <f t="shared" si="4"/>
        <v>3</v>
      </c>
      <c r="O18" s="17" t="s">
        <v>2</v>
      </c>
      <c r="P18" s="18" t="s">
        <v>76</v>
      </c>
      <c r="Q18" s="19" t="str">
        <f t="shared" si="5"/>
        <v>2</v>
      </c>
      <c r="R18" s="17" t="s">
        <v>76</v>
      </c>
      <c r="S18" s="18" t="s">
        <v>19</v>
      </c>
      <c r="T18" s="88">
        <f t="shared" si="11"/>
        <v>0</v>
      </c>
      <c r="U18" s="17" t="s">
        <v>76</v>
      </c>
      <c r="V18" s="18" t="s">
        <v>76</v>
      </c>
      <c r="W18" s="19" t="str">
        <f t="shared" si="6"/>
        <v>3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/>
      <c r="AD18" s="20"/>
      <c r="AE18" s="18"/>
      <c r="AF18" s="19"/>
      <c r="AG18" s="21">
        <f t="shared" si="12"/>
        <v>13</v>
      </c>
      <c r="AH18" s="22">
        <f>'23.Spieltag'!AJ18</f>
        <v>363</v>
      </c>
      <c r="AI18" s="29">
        <f>'23.Spieltag'!AK18</f>
        <v>4</v>
      </c>
      <c r="AJ18" s="24">
        <f t="shared" si="13"/>
        <v>376</v>
      </c>
      <c r="AK18" s="25">
        <f t="shared" si="14"/>
        <v>4</v>
      </c>
      <c r="AL18" s="1"/>
    </row>
    <row r="19" spans="1:38" ht="24.9" customHeight="1" thickBot="1" x14ac:dyDescent="0.3">
      <c r="A19" s="29">
        <f t="shared" si="10"/>
        <v>1</v>
      </c>
      <c r="B19" s="21" t="str">
        <f>'23.Spieltag'!B19</f>
        <v>Rainer04</v>
      </c>
      <c r="C19" s="17" t="s">
        <v>2</v>
      </c>
      <c r="D19" s="18" t="s">
        <v>19</v>
      </c>
      <c r="E19" s="19">
        <f t="shared" si="1"/>
        <v>0</v>
      </c>
      <c r="F19" s="17" t="s">
        <v>76</v>
      </c>
      <c r="G19" s="18" t="s">
        <v>2</v>
      </c>
      <c r="H19" s="19" t="str">
        <f t="shared" si="2"/>
        <v>2</v>
      </c>
      <c r="I19" s="17" t="s">
        <v>19</v>
      </c>
      <c r="J19" s="18" t="s">
        <v>76</v>
      </c>
      <c r="K19" s="19" t="str">
        <f t="shared" si="3"/>
        <v>2</v>
      </c>
      <c r="L19" s="17" t="s">
        <v>76</v>
      </c>
      <c r="M19" s="18" t="s">
        <v>2</v>
      </c>
      <c r="N19" s="68" t="str">
        <f t="shared" si="4"/>
        <v>2</v>
      </c>
      <c r="O19" s="17" t="s">
        <v>79</v>
      </c>
      <c r="P19" s="18" t="s">
        <v>76</v>
      </c>
      <c r="Q19" s="19" t="str">
        <f t="shared" si="5"/>
        <v>2</v>
      </c>
      <c r="R19" s="17" t="s">
        <v>76</v>
      </c>
      <c r="S19" s="18" t="s">
        <v>76</v>
      </c>
      <c r="T19" s="88">
        <f t="shared" si="11"/>
        <v>0</v>
      </c>
      <c r="U19" s="17" t="s">
        <v>77</v>
      </c>
      <c r="V19" s="18" t="s">
        <v>77</v>
      </c>
      <c r="W19" s="19" t="str">
        <f t="shared" si="6"/>
        <v>3</v>
      </c>
      <c r="X19" s="17" t="s">
        <v>2</v>
      </c>
      <c r="Y19" s="18" t="s">
        <v>19</v>
      </c>
      <c r="Z19" s="19">
        <f t="shared" si="7"/>
        <v>0</v>
      </c>
      <c r="AA19" s="17" t="s">
        <v>76</v>
      </c>
      <c r="AB19" s="18" t="s">
        <v>19</v>
      </c>
      <c r="AC19" s="19"/>
      <c r="AD19" s="20"/>
      <c r="AE19" s="18"/>
      <c r="AF19" s="19"/>
      <c r="AG19" s="21">
        <f t="shared" si="12"/>
        <v>11</v>
      </c>
      <c r="AH19" s="22">
        <f>'23.Spieltag'!AJ19</f>
        <v>397</v>
      </c>
      <c r="AI19" s="29">
        <f>'23.Spieltag'!AK19</f>
        <v>1</v>
      </c>
      <c r="AJ19" s="24">
        <f t="shared" si="13"/>
        <v>408</v>
      </c>
      <c r="AK19" s="25">
        <f t="shared" si="14"/>
        <v>1</v>
      </c>
      <c r="AL19" s="1"/>
    </row>
    <row r="20" spans="1:38" ht="24.9" customHeight="1" thickBot="1" x14ac:dyDescent="0.3">
      <c r="A20" s="29">
        <f t="shared" si="10"/>
        <v>22</v>
      </c>
      <c r="B20" s="21" t="str">
        <f>'23.Spieltag'!B20</f>
        <v>Reinhold</v>
      </c>
      <c r="C20" s="17" t="s">
        <v>19</v>
      </c>
      <c r="D20" s="18" t="s">
        <v>76</v>
      </c>
      <c r="E20" s="19">
        <f t="shared" si="1"/>
        <v>0</v>
      </c>
      <c r="F20" s="17" t="s">
        <v>2</v>
      </c>
      <c r="G20" s="18" t="s">
        <v>19</v>
      </c>
      <c r="H20" s="19">
        <f t="shared" si="2"/>
        <v>0</v>
      </c>
      <c r="I20" s="17" t="s">
        <v>19</v>
      </c>
      <c r="J20" s="18" t="s">
        <v>2</v>
      </c>
      <c r="K20" s="19">
        <f t="shared" si="3"/>
        <v>0</v>
      </c>
      <c r="L20" s="17" t="s">
        <v>76</v>
      </c>
      <c r="M20" s="18" t="s">
        <v>77</v>
      </c>
      <c r="N20" s="68">
        <f t="shared" si="4"/>
        <v>0</v>
      </c>
      <c r="O20" s="17" t="s">
        <v>79</v>
      </c>
      <c r="P20" s="18" t="s">
        <v>79</v>
      </c>
      <c r="Q20" s="19">
        <f t="shared" si="5"/>
        <v>0</v>
      </c>
      <c r="R20" s="17" t="s">
        <v>77</v>
      </c>
      <c r="S20" s="18" t="s">
        <v>76</v>
      </c>
      <c r="T20" s="88">
        <f t="shared" si="11"/>
        <v>0</v>
      </c>
      <c r="U20" s="17" t="s">
        <v>19</v>
      </c>
      <c r="V20" s="18" t="s">
        <v>76</v>
      </c>
      <c r="W20" s="19">
        <f t="shared" si="6"/>
        <v>0</v>
      </c>
      <c r="X20" s="17" t="s">
        <v>19</v>
      </c>
      <c r="Y20" s="18" t="s">
        <v>76</v>
      </c>
      <c r="Z20" s="19">
        <f t="shared" si="7"/>
        <v>0</v>
      </c>
      <c r="AA20" s="17" t="s">
        <v>76</v>
      </c>
      <c r="AB20" s="18" t="s">
        <v>77</v>
      </c>
      <c r="AC20" s="19"/>
      <c r="AD20" s="20"/>
      <c r="AE20" s="18"/>
      <c r="AF20" s="19"/>
      <c r="AG20" s="21">
        <f t="shared" si="12"/>
        <v>0</v>
      </c>
      <c r="AH20" s="22">
        <f>'23.Spieltag'!AJ20</f>
        <v>299</v>
      </c>
      <c r="AI20" s="29">
        <f>'23.Spieltag'!AK20</f>
        <v>22</v>
      </c>
      <c r="AJ20" s="24">
        <f t="shared" si="13"/>
        <v>299</v>
      </c>
      <c r="AK20" s="25">
        <f t="shared" si="14"/>
        <v>22</v>
      </c>
      <c r="AL20" s="1"/>
    </row>
    <row r="21" spans="1:38" ht="24.9" customHeight="1" thickBot="1" x14ac:dyDescent="0.3">
      <c r="A21" s="29">
        <f t="shared" si="10"/>
        <v>20</v>
      </c>
      <c r="B21" s="21" t="str">
        <f>'23.Spieltag'!B21</f>
        <v>Ricardo04</v>
      </c>
      <c r="C21" s="17" t="s">
        <v>19</v>
      </c>
      <c r="D21" s="18" t="s">
        <v>19</v>
      </c>
      <c r="E21" s="19" t="str">
        <f t="shared" si="1"/>
        <v>3</v>
      </c>
      <c r="F21" s="17" t="s">
        <v>76</v>
      </c>
      <c r="G21" s="18" t="s">
        <v>79</v>
      </c>
      <c r="H21" s="19" t="str">
        <f t="shared" si="2"/>
        <v>2</v>
      </c>
      <c r="I21" s="17" t="s">
        <v>19</v>
      </c>
      <c r="J21" s="18" t="s">
        <v>76</v>
      </c>
      <c r="K21" s="19" t="str">
        <f t="shared" si="3"/>
        <v>2</v>
      </c>
      <c r="L21" s="17" t="s">
        <v>77</v>
      </c>
      <c r="M21" s="18" t="s">
        <v>19</v>
      </c>
      <c r="N21" s="68" t="str">
        <f t="shared" si="4"/>
        <v>2</v>
      </c>
      <c r="O21" s="17" t="s">
        <v>2</v>
      </c>
      <c r="P21" s="18" t="s">
        <v>77</v>
      </c>
      <c r="Q21" s="19" t="str">
        <f t="shared" si="5"/>
        <v>2</v>
      </c>
      <c r="R21" s="17" t="s">
        <v>77</v>
      </c>
      <c r="S21" s="18" t="s">
        <v>19</v>
      </c>
      <c r="T21" s="88">
        <f t="shared" si="11"/>
        <v>0</v>
      </c>
      <c r="U21" s="17" t="s">
        <v>76</v>
      </c>
      <c r="V21" s="18" t="s">
        <v>19</v>
      </c>
      <c r="W21" s="19">
        <f t="shared" si="6"/>
        <v>0</v>
      </c>
      <c r="X21" s="17" t="s">
        <v>2</v>
      </c>
      <c r="Y21" s="18" t="s">
        <v>76</v>
      </c>
      <c r="Z21" s="19">
        <f t="shared" si="7"/>
        <v>0</v>
      </c>
      <c r="AA21" s="17" t="s">
        <v>76</v>
      </c>
      <c r="AB21" s="18" t="s">
        <v>19</v>
      </c>
      <c r="AC21" s="19"/>
      <c r="AD21" s="20"/>
      <c r="AE21" s="18"/>
      <c r="AF21" s="19"/>
      <c r="AG21" s="21">
        <f t="shared" si="12"/>
        <v>11</v>
      </c>
      <c r="AH21" s="22">
        <f>'23.Spieltag'!AJ21</f>
        <v>306</v>
      </c>
      <c r="AI21" s="29">
        <f>'23.Spieltag'!AK21</f>
        <v>20</v>
      </c>
      <c r="AJ21" s="24">
        <f t="shared" si="13"/>
        <v>317</v>
      </c>
      <c r="AK21" s="25">
        <f t="shared" si="14"/>
        <v>20</v>
      </c>
      <c r="AL21" s="1"/>
    </row>
    <row r="22" spans="1:38" ht="24.9" customHeight="1" thickBot="1" x14ac:dyDescent="0.3">
      <c r="A22" s="29">
        <f t="shared" si="10"/>
        <v>23</v>
      </c>
      <c r="B22" s="21" t="str">
        <f>'23.Spieltag'!B22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2</v>
      </c>
      <c r="P22" s="18" t="s">
        <v>76</v>
      </c>
      <c r="Q22" s="19" t="str">
        <f t="shared" si="5"/>
        <v>2</v>
      </c>
      <c r="R22" s="17" t="s">
        <v>76</v>
      </c>
      <c r="S22" s="18" t="s">
        <v>2</v>
      </c>
      <c r="T22" s="88">
        <f t="shared" si="11"/>
        <v>0</v>
      </c>
      <c r="U22" s="17" t="s">
        <v>19</v>
      </c>
      <c r="V22" s="18" t="s">
        <v>76</v>
      </c>
      <c r="W22" s="19">
        <f t="shared" si="6"/>
        <v>0</v>
      </c>
      <c r="X22" s="17" t="s">
        <v>76</v>
      </c>
      <c r="Y22" s="18" t="s">
        <v>76</v>
      </c>
      <c r="Z22" s="19" t="str">
        <f t="shared" si="7"/>
        <v>5</v>
      </c>
      <c r="AA22" s="17" t="s">
        <v>76</v>
      </c>
      <c r="AB22" s="18" t="s">
        <v>19</v>
      </c>
      <c r="AC22" s="19"/>
      <c r="AD22" s="20"/>
      <c r="AE22" s="18"/>
      <c r="AF22" s="19"/>
      <c r="AG22" s="21">
        <f t="shared" si="12"/>
        <v>9</v>
      </c>
      <c r="AH22" s="22">
        <f>'23.Spieltag'!AJ22</f>
        <v>288</v>
      </c>
      <c r="AI22" s="29">
        <f>'23.Spieltag'!AK22</f>
        <v>23</v>
      </c>
      <c r="AJ22" s="24">
        <f t="shared" si="13"/>
        <v>297</v>
      </c>
      <c r="AK22" s="25">
        <f t="shared" si="14"/>
        <v>23</v>
      </c>
      <c r="AL22" s="1"/>
    </row>
    <row r="23" spans="1:38" ht="24.9" customHeight="1" thickBot="1" x14ac:dyDescent="0.3">
      <c r="A23" s="29">
        <f t="shared" si="10"/>
        <v>5</v>
      </c>
      <c r="B23" s="21" t="str">
        <f>'23.Spieltag'!B23</f>
        <v>Schalt04</v>
      </c>
      <c r="C23" s="17" t="s">
        <v>19</v>
      </c>
      <c r="D23" s="18" t="s">
        <v>76</v>
      </c>
      <c r="E23" s="19">
        <f t="shared" si="1"/>
        <v>0</v>
      </c>
      <c r="F23" s="17" t="s">
        <v>76</v>
      </c>
      <c r="G23" s="18" t="s">
        <v>19</v>
      </c>
      <c r="H23" s="19" t="str">
        <f t="shared" si="2"/>
        <v>2</v>
      </c>
      <c r="I23" s="17" t="s">
        <v>77</v>
      </c>
      <c r="J23" s="18" t="s">
        <v>77</v>
      </c>
      <c r="K23" s="19">
        <f t="shared" si="3"/>
        <v>0</v>
      </c>
      <c r="L23" s="17" t="s">
        <v>76</v>
      </c>
      <c r="M23" s="18" t="s">
        <v>2</v>
      </c>
      <c r="N23" s="68" t="str">
        <f t="shared" si="4"/>
        <v>2</v>
      </c>
      <c r="O23" s="17" t="s">
        <v>76</v>
      </c>
      <c r="P23" s="18" t="s">
        <v>77</v>
      </c>
      <c r="Q23" s="19" t="str">
        <f t="shared" si="5"/>
        <v>5</v>
      </c>
      <c r="R23" s="17" t="s">
        <v>77</v>
      </c>
      <c r="S23" s="18" t="s">
        <v>2</v>
      </c>
      <c r="T23" s="88">
        <f t="shared" si="11"/>
        <v>0</v>
      </c>
      <c r="U23" s="17" t="s">
        <v>19</v>
      </c>
      <c r="V23" s="18" t="s">
        <v>76</v>
      </c>
      <c r="W23" s="19">
        <f t="shared" si="6"/>
        <v>0</v>
      </c>
      <c r="X23" s="17" t="s">
        <v>19</v>
      </c>
      <c r="Y23" s="18" t="s">
        <v>76</v>
      </c>
      <c r="Z23" s="19">
        <f t="shared" si="7"/>
        <v>0</v>
      </c>
      <c r="AA23" s="17" t="s">
        <v>19</v>
      </c>
      <c r="AB23" s="18" t="s">
        <v>76</v>
      </c>
      <c r="AC23" s="19"/>
      <c r="AD23" s="20"/>
      <c r="AE23" s="18"/>
      <c r="AF23" s="19"/>
      <c r="AG23" s="21">
        <f t="shared" si="12"/>
        <v>9</v>
      </c>
      <c r="AH23" s="22">
        <f>'23.Spieltag'!AJ23</f>
        <v>357</v>
      </c>
      <c r="AI23" s="29">
        <f>'23.Spieltag'!AK23</f>
        <v>6</v>
      </c>
      <c r="AJ23" s="24">
        <f t="shared" si="13"/>
        <v>366</v>
      </c>
      <c r="AK23" s="25">
        <f t="shared" si="14"/>
        <v>5</v>
      </c>
      <c r="AL23" s="1"/>
    </row>
    <row r="24" spans="1:38" ht="24.9" customHeight="1" thickBot="1" x14ac:dyDescent="0.3">
      <c r="A24" s="29">
        <f t="shared" si="10"/>
        <v>18</v>
      </c>
      <c r="B24" s="21" t="str">
        <f>'23.Spieltag'!B24</f>
        <v>shiny</v>
      </c>
      <c r="C24" s="17" t="s">
        <v>76</v>
      </c>
      <c r="D24" s="18" t="s">
        <v>77</v>
      </c>
      <c r="E24" s="19">
        <f t="shared" si="1"/>
        <v>0</v>
      </c>
      <c r="F24" s="17" t="s">
        <v>76</v>
      </c>
      <c r="G24" s="18" t="s">
        <v>19</v>
      </c>
      <c r="H24" s="19" t="str">
        <f t="shared" si="2"/>
        <v>2</v>
      </c>
      <c r="I24" s="17" t="s">
        <v>76</v>
      </c>
      <c r="J24" s="18" t="s">
        <v>19</v>
      </c>
      <c r="K24" s="19">
        <f t="shared" si="3"/>
        <v>0</v>
      </c>
      <c r="L24" s="17" t="s">
        <v>77</v>
      </c>
      <c r="M24" s="18" t="s">
        <v>19</v>
      </c>
      <c r="N24" s="68" t="str">
        <f t="shared" si="4"/>
        <v>2</v>
      </c>
      <c r="O24" s="17" t="s">
        <v>19</v>
      </c>
      <c r="P24" s="18" t="s">
        <v>77</v>
      </c>
      <c r="Q24" s="19" t="str">
        <f t="shared" si="5"/>
        <v>2</v>
      </c>
      <c r="R24" s="17" t="s">
        <v>76</v>
      </c>
      <c r="S24" s="18" t="s">
        <v>19</v>
      </c>
      <c r="T24" s="88">
        <f t="shared" si="11"/>
        <v>0</v>
      </c>
      <c r="U24" s="17" t="s">
        <v>19</v>
      </c>
      <c r="V24" s="18" t="s">
        <v>76</v>
      </c>
      <c r="W24" s="19">
        <f t="shared" si="6"/>
        <v>0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77</v>
      </c>
      <c r="AC24" s="19"/>
      <c r="AD24" s="20"/>
      <c r="AE24" s="18"/>
      <c r="AF24" s="19"/>
      <c r="AG24" s="21">
        <f t="shared" si="12"/>
        <v>6</v>
      </c>
      <c r="AH24" s="22">
        <f>'23.Spieltag'!AJ24</f>
        <v>314</v>
      </c>
      <c r="AI24" s="29">
        <f>'23.Spieltag'!AK24</f>
        <v>15</v>
      </c>
      <c r="AJ24" s="24">
        <f t="shared" si="13"/>
        <v>320</v>
      </c>
      <c r="AK24" s="25">
        <f t="shared" si="14"/>
        <v>18</v>
      </c>
      <c r="AL24" s="1"/>
    </row>
    <row r="25" spans="1:38" ht="24.9" customHeight="1" thickBot="1" x14ac:dyDescent="0.3">
      <c r="A25" s="29">
        <f t="shared" si="10"/>
        <v>14</v>
      </c>
      <c r="B25" s="21" t="str">
        <f>'23.Spieltag'!B25</f>
        <v>Silfa04</v>
      </c>
      <c r="C25" s="17" t="s">
        <v>77</v>
      </c>
      <c r="D25" s="18" t="s">
        <v>77</v>
      </c>
      <c r="E25" s="19" t="str">
        <f t="shared" si="1"/>
        <v>3</v>
      </c>
      <c r="F25" s="17" t="s">
        <v>76</v>
      </c>
      <c r="G25" s="18" t="s">
        <v>2</v>
      </c>
      <c r="H25" s="19" t="str">
        <f t="shared" si="2"/>
        <v>2</v>
      </c>
      <c r="I25" s="17" t="s">
        <v>19</v>
      </c>
      <c r="J25" s="18" t="s">
        <v>77</v>
      </c>
      <c r="K25" s="19" t="str">
        <f t="shared" si="3"/>
        <v>5</v>
      </c>
      <c r="L25" s="17" t="s">
        <v>76</v>
      </c>
      <c r="M25" s="18" t="s">
        <v>2</v>
      </c>
      <c r="N25" s="68" t="str">
        <f t="shared" si="4"/>
        <v>2</v>
      </c>
      <c r="O25" s="17" t="s">
        <v>2</v>
      </c>
      <c r="P25" s="18" t="s">
        <v>77</v>
      </c>
      <c r="Q25" s="19" t="str">
        <f t="shared" si="5"/>
        <v>2</v>
      </c>
      <c r="R25" s="17" t="s">
        <v>19</v>
      </c>
      <c r="S25" s="18" t="s">
        <v>2</v>
      </c>
      <c r="T25" s="88">
        <f t="shared" si="11"/>
        <v>0</v>
      </c>
      <c r="U25" s="17" t="s">
        <v>76</v>
      </c>
      <c r="V25" s="18" t="s">
        <v>76</v>
      </c>
      <c r="W25" s="19" t="str">
        <f t="shared" si="6"/>
        <v>3</v>
      </c>
      <c r="X25" s="17" t="s">
        <v>79</v>
      </c>
      <c r="Y25" s="18" t="s">
        <v>76</v>
      </c>
      <c r="Z25" s="19">
        <f t="shared" si="7"/>
        <v>0</v>
      </c>
      <c r="AA25" s="17" t="s">
        <v>76</v>
      </c>
      <c r="AB25" s="18" t="s">
        <v>76</v>
      </c>
      <c r="AC25" s="19"/>
      <c r="AD25" s="20"/>
      <c r="AE25" s="18"/>
      <c r="AF25" s="19"/>
      <c r="AG25" s="21">
        <f t="shared" si="12"/>
        <v>17</v>
      </c>
      <c r="AH25" s="22">
        <f>'23.Spieltag'!AJ25</f>
        <v>312</v>
      </c>
      <c r="AI25" s="29">
        <f>'23.Spieltag'!AK25</f>
        <v>18</v>
      </c>
      <c r="AJ25" s="24">
        <f t="shared" si="13"/>
        <v>329</v>
      </c>
      <c r="AK25" s="25">
        <f t="shared" si="14"/>
        <v>14</v>
      </c>
      <c r="AL25" s="1"/>
    </row>
    <row r="26" spans="1:38" ht="24.9" customHeight="1" thickBot="1" x14ac:dyDescent="0.3">
      <c r="A26" s="29">
        <f t="shared" si="10"/>
        <v>16</v>
      </c>
      <c r="B26" s="21" t="str">
        <f>'23.Spieltag'!B26</f>
        <v>Silja04</v>
      </c>
      <c r="C26" s="17" t="s">
        <v>76</v>
      </c>
      <c r="D26" s="18" t="s">
        <v>19</v>
      </c>
      <c r="E26" s="19">
        <f t="shared" si="1"/>
        <v>0</v>
      </c>
      <c r="F26" s="17" t="s">
        <v>19</v>
      </c>
      <c r="G26" s="18" t="s">
        <v>79</v>
      </c>
      <c r="H26" s="19" t="str">
        <f t="shared" si="2"/>
        <v>2</v>
      </c>
      <c r="I26" s="17" t="s">
        <v>76</v>
      </c>
      <c r="J26" s="18" t="s">
        <v>77</v>
      </c>
      <c r="K26" s="19" t="str">
        <f t="shared" si="3"/>
        <v>2</v>
      </c>
      <c r="L26" s="17" t="s">
        <v>76</v>
      </c>
      <c r="M26" s="18" t="s">
        <v>2</v>
      </c>
      <c r="N26" s="68" t="str">
        <f t="shared" si="4"/>
        <v>2</v>
      </c>
      <c r="O26" s="17" t="s">
        <v>79</v>
      </c>
      <c r="P26" s="18" t="s">
        <v>76</v>
      </c>
      <c r="Q26" s="19" t="str">
        <f t="shared" si="5"/>
        <v>2</v>
      </c>
      <c r="R26" s="17" t="s">
        <v>76</v>
      </c>
      <c r="S26" s="18" t="s">
        <v>19</v>
      </c>
      <c r="T26" s="88">
        <f t="shared" si="11"/>
        <v>0</v>
      </c>
      <c r="U26" s="17" t="s">
        <v>77</v>
      </c>
      <c r="V26" s="18" t="s">
        <v>19</v>
      </c>
      <c r="W26" s="19">
        <f t="shared" si="6"/>
        <v>0</v>
      </c>
      <c r="X26" s="17" t="s">
        <v>79</v>
      </c>
      <c r="Y26" s="18" t="s">
        <v>76</v>
      </c>
      <c r="Z26" s="19">
        <f t="shared" si="7"/>
        <v>0</v>
      </c>
      <c r="AA26" s="17" t="s">
        <v>77</v>
      </c>
      <c r="AB26" s="18" t="s">
        <v>19</v>
      </c>
      <c r="AC26" s="19"/>
      <c r="AD26" s="20"/>
      <c r="AE26" s="18"/>
      <c r="AF26" s="19"/>
      <c r="AG26" s="21">
        <f t="shared" si="12"/>
        <v>8</v>
      </c>
      <c r="AH26" s="22">
        <f>'23.Spieltag'!AJ26</f>
        <v>314</v>
      </c>
      <c r="AI26" s="29">
        <f>'23.Spieltag'!AK26</f>
        <v>15</v>
      </c>
      <c r="AJ26" s="24">
        <f t="shared" si="13"/>
        <v>322</v>
      </c>
      <c r="AK26" s="25">
        <f t="shared" si="14"/>
        <v>16</v>
      </c>
      <c r="AL26" s="1"/>
    </row>
    <row r="27" spans="1:38" ht="28.2" customHeight="1" thickBot="1" x14ac:dyDescent="0.3">
      <c r="A27" s="29">
        <f t="shared" si="10"/>
        <v>8</v>
      </c>
      <c r="B27" s="21" t="str">
        <f>'23.Spieltag'!B27</f>
        <v>SkillFailer</v>
      </c>
      <c r="C27" s="17" t="s">
        <v>76</v>
      </c>
      <c r="D27" s="18" t="s">
        <v>2</v>
      </c>
      <c r="E27" s="19">
        <f t="shared" si="1"/>
        <v>0</v>
      </c>
      <c r="F27" s="17" t="s">
        <v>76</v>
      </c>
      <c r="G27" s="18" t="s">
        <v>79</v>
      </c>
      <c r="H27" s="19" t="str">
        <f t="shared" si="2"/>
        <v>2</v>
      </c>
      <c r="I27" s="17" t="s">
        <v>19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 t="str">
        <f t="shared" si="4"/>
        <v>3</v>
      </c>
      <c r="O27" s="17" t="s">
        <v>19</v>
      </c>
      <c r="P27" s="18" t="s">
        <v>76</v>
      </c>
      <c r="Q27" s="19" t="str">
        <f t="shared" si="5"/>
        <v>3</v>
      </c>
      <c r="R27" s="17" t="s">
        <v>76</v>
      </c>
      <c r="S27" s="18" t="s">
        <v>19</v>
      </c>
      <c r="T27" s="88">
        <f t="shared" si="11"/>
        <v>0</v>
      </c>
      <c r="U27" s="17" t="s">
        <v>77</v>
      </c>
      <c r="V27" s="18" t="s">
        <v>19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/>
      <c r="AD27" s="20"/>
      <c r="AE27" s="18"/>
      <c r="AF27" s="19"/>
      <c r="AG27" s="21">
        <f t="shared" si="12"/>
        <v>10</v>
      </c>
      <c r="AH27" s="22">
        <f>'23.Spieltag'!AJ27</f>
        <v>353</v>
      </c>
      <c r="AI27" s="29">
        <f>'23.Spieltag'!AK27</f>
        <v>7</v>
      </c>
      <c r="AJ27" s="24">
        <f t="shared" si="13"/>
        <v>363</v>
      </c>
      <c r="AK27" s="25">
        <f t="shared" si="14"/>
        <v>8</v>
      </c>
      <c r="AL27" s="1"/>
    </row>
    <row r="28" spans="1:38" ht="28.2" customHeight="1" thickBot="1" x14ac:dyDescent="0.3">
      <c r="A28" s="29">
        <f t="shared" si="10"/>
        <v>11</v>
      </c>
      <c r="B28" s="21" t="str">
        <f>'23.Spieltag'!B28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77</v>
      </c>
      <c r="G28" s="18" t="s">
        <v>2</v>
      </c>
      <c r="H28" s="19" t="str">
        <f t="shared" si="2"/>
        <v>2</v>
      </c>
      <c r="I28" s="17" t="s">
        <v>77</v>
      </c>
      <c r="J28" s="18" t="s">
        <v>76</v>
      </c>
      <c r="K28" s="19">
        <f t="shared" si="3"/>
        <v>0</v>
      </c>
      <c r="L28" s="17" t="s">
        <v>77</v>
      </c>
      <c r="M28" s="18" t="s">
        <v>19</v>
      </c>
      <c r="N28" s="68" t="str">
        <f t="shared" si="4"/>
        <v>2</v>
      </c>
      <c r="O28" s="17" t="s">
        <v>79</v>
      </c>
      <c r="P28" s="18" t="s">
        <v>76</v>
      </c>
      <c r="Q28" s="19" t="str">
        <f t="shared" si="5"/>
        <v>2</v>
      </c>
      <c r="R28" s="17" t="s">
        <v>19</v>
      </c>
      <c r="S28" s="18" t="s">
        <v>2</v>
      </c>
      <c r="T28" s="88">
        <f t="shared" si="11"/>
        <v>0</v>
      </c>
      <c r="U28" s="17" t="s">
        <v>76</v>
      </c>
      <c r="V28" s="18" t="s">
        <v>76</v>
      </c>
      <c r="W28" s="19" t="str">
        <f t="shared" si="6"/>
        <v>3</v>
      </c>
      <c r="X28" s="17" t="s">
        <v>2</v>
      </c>
      <c r="Y28" s="18" t="s">
        <v>76</v>
      </c>
      <c r="Z28" s="19">
        <f t="shared" si="7"/>
        <v>0</v>
      </c>
      <c r="AA28" s="17" t="s">
        <v>76</v>
      </c>
      <c r="AB28" s="18" t="s">
        <v>76</v>
      </c>
      <c r="AC28" s="19"/>
      <c r="AD28" s="20"/>
      <c r="AE28" s="18"/>
      <c r="AF28" s="19"/>
      <c r="AG28" s="21">
        <f t="shared" si="12"/>
        <v>9</v>
      </c>
      <c r="AH28" s="22">
        <f>'23.Spieltag'!AJ28</f>
        <v>333</v>
      </c>
      <c r="AI28" s="29">
        <f>'23.Spieltag'!AK28</f>
        <v>11</v>
      </c>
      <c r="AJ28" s="24">
        <f t="shared" si="13"/>
        <v>342</v>
      </c>
      <c r="AK28" s="25">
        <f t="shared" si="14"/>
        <v>11</v>
      </c>
      <c r="AL28" s="1"/>
    </row>
    <row r="29" spans="1:38" ht="28.2" customHeight="1" thickBot="1" x14ac:dyDescent="0.3">
      <c r="A29" s="29">
        <f t="shared" si="10"/>
        <v>13</v>
      </c>
      <c r="B29" s="21" t="str">
        <f>'23.Spieltag'!B29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77</v>
      </c>
      <c r="G29" s="18" t="s">
        <v>2</v>
      </c>
      <c r="H29" s="19" t="str">
        <f t="shared" si="2"/>
        <v>2</v>
      </c>
      <c r="I29" s="17" t="s">
        <v>19</v>
      </c>
      <c r="J29" s="18" t="s">
        <v>76</v>
      </c>
      <c r="K29" s="19" t="str">
        <f t="shared" si="3"/>
        <v>2</v>
      </c>
      <c r="L29" s="17" t="s">
        <v>76</v>
      </c>
      <c r="M29" s="18" t="s">
        <v>19</v>
      </c>
      <c r="N29" s="68" t="str">
        <f t="shared" si="4"/>
        <v>3</v>
      </c>
      <c r="O29" s="17" t="s">
        <v>79</v>
      </c>
      <c r="P29" s="18" t="s">
        <v>76</v>
      </c>
      <c r="Q29" s="19" t="str">
        <f t="shared" si="5"/>
        <v>2</v>
      </c>
      <c r="R29" s="17" t="s">
        <v>77</v>
      </c>
      <c r="S29" s="18" t="s">
        <v>19</v>
      </c>
      <c r="T29" s="88">
        <f t="shared" si="11"/>
        <v>0</v>
      </c>
      <c r="U29" s="17" t="s">
        <v>76</v>
      </c>
      <c r="V29" s="18" t="s">
        <v>19</v>
      </c>
      <c r="W29" s="19">
        <f t="shared" si="6"/>
        <v>0</v>
      </c>
      <c r="X29" s="17" t="s">
        <v>2</v>
      </c>
      <c r="Y29" s="18" t="s">
        <v>76</v>
      </c>
      <c r="Z29" s="19">
        <f t="shared" si="7"/>
        <v>0</v>
      </c>
      <c r="AA29" s="17" t="s">
        <v>76</v>
      </c>
      <c r="AB29" s="18" t="s">
        <v>76</v>
      </c>
      <c r="AC29" s="19"/>
      <c r="AD29" s="20"/>
      <c r="AE29" s="18"/>
      <c r="AF29" s="19"/>
      <c r="AG29" s="21">
        <f t="shared" si="12"/>
        <v>9</v>
      </c>
      <c r="AH29" s="22">
        <f>'23.Spieltag'!AJ29</f>
        <v>331</v>
      </c>
      <c r="AI29" s="29">
        <f>'23.Spieltag'!AK29</f>
        <v>13</v>
      </c>
      <c r="AJ29" s="24">
        <f t="shared" si="13"/>
        <v>340</v>
      </c>
      <c r="AK29" s="25">
        <f t="shared" si="14"/>
        <v>13</v>
      </c>
      <c r="AL29" s="1"/>
    </row>
    <row r="30" spans="1:38" ht="28.2" customHeight="1" thickBot="1" x14ac:dyDescent="0.3">
      <c r="A30" s="29">
        <f t="shared" si="10"/>
        <v>2</v>
      </c>
      <c r="B30" s="21" t="str">
        <f>'23.Spieltag'!B30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2</v>
      </c>
      <c r="H30" s="19" t="str">
        <f t="shared" si="2"/>
        <v>2</v>
      </c>
      <c r="I30" s="17" t="s">
        <v>19</v>
      </c>
      <c r="J30" s="18" t="s">
        <v>76</v>
      </c>
      <c r="K30" s="19" t="str">
        <f t="shared" si="3"/>
        <v>2</v>
      </c>
      <c r="L30" s="17" t="s">
        <v>76</v>
      </c>
      <c r="M30" s="18" t="s">
        <v>19</v>
      </c>
      <c r="N30" s="68" t="str">
        <f t="shared" si="4"/>
        <v>3</v>
      </c>
      <c r="O30" s="17" t="s">
        <v>2</v>
      </c>
      <c r="P30" s="18" t="s">
        <v>76</v>
      </c>
      <c r="Q30" s="19" t="str">
        <f t="shared" si="5"/>
        <v>2</v>
      </c>
      <c r="R30" s="17" t="s">
        <v>76</v>
      </c>
      <c r="S30" s="18" t="s">
        <v>19</v>
      </c>
      <c r="T30" s="88">
        <f t="shared" si="11"/>
        <v>0</v>
      </c>
      <c r="U30" s="17" t="s">
        <v>77</v>
      </c>
      <c r="V30" s="18" t="s">
        <v>19</v>
      </c>
      <c r="W30" s="19">
        <f t="shared" si="6"/>
        <v>0</v>
      </c>
      <c r="X30" s="17" t="s">
        <v>2</v>
      </c>
      <c r="Y30" s="18" t="s">
        <v>19</v>
      </c>
      <c r="Z30" s="19">
        <f t="shared" si="7"/>
        <v>0</v>
      </c>
      <c r="AA30" s="17" t="s">
        <v>76</v>
      </c>
      <c r="AB30" s="18" t="s">
        <v>19</v>
      </c>
      <c r="AC30" s="19"/>
      <c r="AD30" s="20"/>
      <c r="AE30" s="18"/>
      <c r="AF30" s="19"/>
      <c r="AG30" s="21">
        <f t="shared" ref="AG30" si="15">E30+H30+K30+N30+Q30+T30+W30+Z30+AC30+AF30</f>
        <v>9</v>
      </c>
      <c r="AH30" s="22">
        <f>'23.Spieltag'!AJ30</f>
        <v>384</v>
      </c>
      <c r="AI30" s="29">
        <f>'23.Spieltag'!AK30</f>
        <v>2</v>
      </c>
      <c r="AJ30" s="24">
        <f t="shared" ref="AJ30" si="16">AG30+AH30</f>
        <v>393</v>
      </c>
      <c r="AK30" s="25">
        <f t="shared" si="14"/>
        <v>2</v>
      </c>
      <c r="AL30" s="1"/>
    </row>
    <row r="31" spans="1:38" ht="28.2" customHeight="1" thickBot="1" x14ac:dyDescent="0.3">
      <c r="A31" s="29">
        <f t="shared" ref="A31" si="17">AK31</f>
        <v>24</v>
      </c>
      <c r="B31" s="21" t="str">
        <f>'23.Spieltag'!B31</f>
        <v>Jens-2711</v>
      </c>
      <c r="C31" s="17"/>
      <c r="D31" s="18"/>
      <c r="E31" s="19"/>
      <c r="F31" s="17" t="s">
        <v>76</v>
      </c>
      <c r="G31" s="18" t="s">
        <v>19</v>
      </c>
      <c r="H31" s="19" t="str">
        <f t="shared" si="2"/>
        <v>2</v>
      </c>
      <c r="I31" s="17" t="s">
        <v>77</v>
      </c>
      <c r="J31" s="18" t="s">
        <v>19</v>
      </c>
      <c r="K31" s="19">
        <f t="shared" si="3"/>
        <v>0</v>
      </c>
      <c r="L31" s="17" t="s">
        <v>76</v>
      </c>
      <c r="M31" s="18" t="s">
        <v>76</v>
      </c>
      <c r="N31" s="68">
        <f t="shared" si="4"/>
        <v>0</v>
      </c>
      <c r="O31" s="17" t="s">
        <v>2</v>
      </c>
      <c r="P31" s="18" t="s">
        <v>19</v>
      </c>
      <c r="Q31" s="19" t="str">
        <f t="shared" si="5"/>
        <v>3</v>
      </c>
      <c r="R31" s="17" t="s">
        <v>77</v>
      </c>
      <c r="S31" s="18" t="s">
        <v>76</v>
      </c>
      <c r="T31" s="88">
        <f t="shared" si="11"/>
        <v>0</v>
      </c>
      <c r="U31" s="17" t="s">
        <v>19</v>
      </c>
      <c r="V31" s="18" t="s">
        <v>76</v>
      </c>
      <c r="W31" s="19">
        <f t="shared" si="6"/>
        <v>0</v>
      </c>
      <c r="X31" s="17" t="s">
        <v>76</v>
      </c>
      <c r="Y31" s="18" t="s">
        <v>76</v>
      </c>
      <c r="Z31" s="19" t="str">
        <f t="shared" si="7"/>
        <v>5</v>
      </c>
      <c r="AA31" s="17" t="s">
        <v>77</v>
      </c>
      <c r="AB31" s="18" t="s">
        <v>19</v>
      </c>
      <c r="AC31" s="19"/>
      <c r="AD31" s="20"/>
      <c r="AE31" s="18"/>
      <c r="AF31" s="19"/>
      <c r="AG31" s="21">
        <f t="shared" ref="AG31" si="18">E31+H31+K31+N31+Q31+T31+W31+Z31+AC31+AF31</f>
        <v>10</v>
      </c>
      <c r="AH31" s="22">
        <f>'23.Spieltag'!AJ31</f>
        <v>108</v>
      </c>
      <c r="AI31" s="29">
        <f>'23.Spieltag'!AK31</f>
        <v>24</v>
      </c>
      <c r="AJ31" s="24">
        <f t="shared" ref="AJ31" si="19">AG31+AH31</f>
        <v>118</v>
      </c>
      <c r="AK31" s="25">
        <f t="shared" si="14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5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44" priority="105" rank="3"/>
  </conditionalFormatting>
  <conditionalFormatting sqref="C6:AB6 AB2:AB3 M2:N3 L5:L6 F4:F6 O5:O6 D2:E3 C4:C6 P2:Q3 S2:T3 R4:R6 U5:U6 G2:H3 J2:K3 I4:I6 V2:W3 Y2:Z3 X4:X6 AA5:AA6">
    <cfRule type="cellIs" dxfId="43" priority="2" operator="equal">
      <formula>"Schalke 04"</formula>
    </cfRule>
  </conditionalFormatting>
  <conditionalFormatting sqref="O4 F6 L4 L6 U4 C6 AA4 I6">
    <cfRule type="cellIs" dxfId="42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AU36"/>
  <sheetViews>
    <sheetView workbookViewId="0">
      <pane xSplit="2" ySplit="2" topLeftCell="AE3" activePane="bottomRight" state="frozen"/>
      <selection activeCell="AN15" sqref="AN15"/>
      <selection pane="topRight" activeCell="AN15" sqref="AN15"/>
      <selection pane="bottomLeft" activeCell="AN15" sqref="AN15"/>
      <selection pane="bottomRight" activeCell="AV27" sqref="AV27"/>
    </sheetView>
  </sheetViews>
  <sheetFormatPr baseColWidth="10" defaultRowHeight="13.2" x14ac:dyDescent="0.25"/>
  <cols>
    <col min="1" max="1" width="4.88671875" bestFit="1" customWidth="1"/>
    <col min="3" max="3" width="8" bestFit="1" customWidth="1"/>
    <col min="4" max="4" width="8.5546875" bestFit="1" customWidth="1"/>
    <col min="5" max="36" width="8" customWidth="1"/>
    <col min="46" max="46" width="19.109375" bestFit="1" customWidth="1"/>
    <col min="47" max="47" width="5.6640625" bestFit="1" customWidth="1"/>
  </cols>
  <sheetData>
    <row r="1" spans="1:47" x14ac:dyDescent="0.25">
      <c r="A1" s="46"/>
      <c r="B1" s="46"/>
      <c r="C1" s="52">
        <v>1</v>
      </c>
      <c r="D1" s="52">
        <v>2</v>
      </c>
      <c r="E1" s="52">
        <v>3</v>
      </c>
      <c r="F1" s="52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2">
        <v>11</v>
      </c>
      <c r="N1" s="52">
        <v>12</v>
      </c>
      <c r="O1" s="52">
        <v>13</v>
      </c>
      <c r="P1" s="52">
        <v>14</v>
      </c>
      <c r="Q1" s="52">
        <v>15</v>
      </c>
      <c r="R1" s="52">
        <v>16</v>
      </c>
      <c r="S1" s="52">
        <v>17</v>
      </c>
      <c r="T1" s="52">
        <v>18</v>
      </c>
      <c r="U1" s="52">
        <v>19</v>
      </c>
      <c r="V1" s="52">
        <v>20</v>
      </c>
      <c r="W1" s="52">
        <v>21</v>
      </c>
      <c r="X1" s="52">
        <v>22</v>
      </c>
      <c r="Y1" s="52">
        <v>23</v>
      </c>
      <c r="Z1" s="52">
        <v>24</v>
      </c>
      <c r="AA1" s="52">
        <v>25</v>
      </c>
      <c r="AB1" s="52">
        <v>26</v>
      </c>
      <c r="AC1" s="52">
        <v>27</v>
      </c>
      <c r="AD1" s="52">
        <v>28</v>
      </c>
      <c r="AE1" s="52">
        <v>29</v>
      </c>
      <c r="AF1" s="52">
        <v>30</v>
      </c>
      <c r="AG1" s="52">
        <v>31</v>
      </c>
      <c r="AH1" s="52">
        <v>32</v>
      </c>
      <c r="AI1" s="52">
        <v>33</v>
      </c>
      <c r="AJ1" s="52">
        <v>34</v>
      </c>
      <c r="AK1" s="53"/>
      <c r="AL1" s="46"/>
      <c r="AM1" s="46"/>
      <c r="AN1" s="46"/>
      <c r="AO1" s="46"/>
      <c r="AP1" s="53"/>
      <c r="AQ1" s="64"/>
    </row>
    <row r="2" spans="1:47" x14ac:dyDescent="0.25">
      <c r="A2" s="46" t="s">
        <v>4</v>
      </c>
      <c r="B2" s="46" t="s">
        <v>60</v>
      </c>
      <c r="C2" s="47" t="s">
        <v>8</v>
      </c>
      <c r="D2" s="47" t="s">
        <v>8</v>
      </c>
      <c r="E2" s="47" t="s">
        <v>8</v>
      </c>
      <c r="F2" s="47" t="s">
        <v>8</v>
      </c>
      <c r="G2" s="47" t="s">
        <v>8</v>
      </c>
      <c r="H2" s="47" t="s">
        <v>8</v>
      </c>
      <c r="I2" s="47" t="s">
        <v>8</v>
      </c>
      <c r="J2" s="47" t="s">
        <v>8</v>
      </c>
      <c r="K2" s="47" t="s">
        <v>8</v>
      </c>
      <c r="L2" s="47" t="s">
        <v>8</v>
      </c>
      <c r="M2" s="47" t="s">
        <v>8</v>
      </c>
      <c r="N2" s="47" t="s">
        <v>8</v>
      </c>
      <c r="O2" s="47" t="s">
        <v>8</v>
      </c>
      <c r="P2" s="47" t="s">
        <v>8</v>
      </c>
      <c r="Q2" s="47" t="s">
        <v>8</v>
      </c>
      <c r="R2" s="47" t="s">
        <v>8</v>
      </c>
      <c r="S2" s="47" t="s">
        <v>8</v>
      </c>
      <c r="T2" s="47" t="s">
        <v>8</v>
      </c>
      <c r="U2" s="47" t="s">
        <v>8</v>
      </c>
      <c r="V2" s="47" t="s">
        <v>8</v>
      </c>
      <c r="W2" s="47" t="s">
        <v>8</v>
      </c>
      <c r="X2" s="47" t="s">
        <v>8</v>
      </c>
      <c r="Y2" s="47" t="s">
        <v>8</v>
      </c>
      <c r="Z2" s="47" t="s">
        <v>8</v>
      </c>
      <c r="AA2" s="47" t="s">
        <v>8</v>
      </c>
      <c r="AB2" s="47" t="s">
        <v>8</v>
      </c>
      <c r="AC2" s="47" t="s">
        <v>8</v>
      </c>
      <c r="AD2" s="47" t="s">
        <v>8</v>
      </c>
      <c r="AE2" s="47" t="s">
        <v>8</v>
      </c>
      <c r="AF2" s="47" t="s">
        <v>8</v>
      </c>
      <c r="AG2" s="47" t="s">
        <v>8</v>
      </c>
      <c r="AH2" s="47" t="s">
        <v>8</v>
      </c>
      <c r="AI2" s="47" t="s">
        <v>8</v>
      </c>
      <c r="AJ2" s="47" t="s">
        <v>8</v>
      </c>
      <c r="AK2" s="48" t="s">
        <v>61</v>
      </c>
      <c r="AL2" s="49" t="s">
        <v>62</v>
      </c>
      <c r="AM2" s="49" t="s">
        <v>62</v>
      </c>
      <c r="AN2" s="49" t="s">
        <v>62</v>
      </c>
      <c r="AO2" s="49" t="s">
        <v>62</v>
      </c>
      <c r="AP2" s="48" t="s">
        <v>63</v>
      </c>
      <c r="AQ2" s="63"/>
      <c r="AS2" s="50" t="s">
        <v>64</v>
      </c>
      <c r="AT2" s="51" t="s">
        <v>60</v>
      </c>
      <c r="AU2" s="51" t="s">
        <v>3</v>
      </c>
    </row>
    <row r="3" spans="1:47" ht="15" x14ac:dyDescent="0.35">
      <c r="A3" s="56"/>
      <c r="B3" s="55" t="s">
        <v>90</v>
      </c>
      <c r="C3" s="56">
        <f>'1.Spieltag'!$AG8</f>
        <v>22</v>
      </c>
      <c r="D3" s="56">
        <f>'2.Spieltag '!$AG8</f>
        <v>12</v>
      </c>
      <c r="E3" s="56">
        <f>'3.Spieltag'!$AG8</f>
        <v>20</v>
      </c>
      <c r="F3" s="56">
        <f>'4.Spieltag'!$AG8</f>
        <v>12</v>
      </c>
      <c r="G3" s="56">
        <f>'5.Spieltag'!$AG8</f>
        <v>20</v>
      </c>
      <c r="H3" s="56">
        <f>'6.Spieltag'!$AG8</f>
        <v>9</v>
      </c>
      <c r="I3" s="56">
        <f>'7.Spieltag'!$AG8</f>
        <v>4</v>
      </c>
      <c r="J3" s="56">
        <f>'8.Spieltag'!$AG8</f>
        <v>2</v>
      </c>
      <c r="K3" s="56">
        <f>'9.Spieltag'!$AG8</f>
        <v>19</v>
      </c>
      <c r="L3" s="56">
        <f>'10.Spieltag'!$AG8</f>
        <v>14</v>
      </c>
      <c r="M3" s="56">
        <f>'11.Spieltag'!$AG8</f>
        <v>11</v>
      </c>
      <c r="N3" s="56">
        <f>'12.Spieltag'!$AG8</f>
        <v>12</v>
      </c>
      <c r="O3" s="56">
        <f>'13.Spieltag'!$AG8</f>
        <v>18</v>
      </c>
      <c r="P3" s="56">
        <f>'14.Spieltag'!$AG8</f>
        <v>11</v>
      </c>
      <c r="Q3" s="56">
        <f>'15.Spieltag'!$AG8</f>
        <v>13</v>
      </c>
      <c r="R3" s="56">
        <f>'16.Spieltag'!$AG8</f>
        <v>28</v>
      </c>
      <c r="S3" s="56">
        <f>'17.Spieltag'!$AG8</f>
        <v>21</v>
      </c>
      <c r="T3" s="56">
        <f>'18.Spieltag'!$AG8</f>
        <v>12</v>
      </c>
      <c r="U3" s="56">
        <f>'19.Spieltag'!$AG8</f>
        <v>7</v>
      </c>
      <c r="V3" s="56">
        <f>'20.Spieltag'!$AG8</f>
        <v>16</v>
      </c>
      <c r="W3" s="56">
        <f>'21.Spieltag'!$AG8</f>
        <v>3</v>
      </c>
      <c r="X3" s="56">
        <f>'22.Spieltag'!$AG8</f>
        <v>23</v>
      </c>
      <c r="Y3" s="56">
        <f>'23.Spieltag'!$AG8</f>
        <v>4</v>
      </c>
      <c r="Z3" s="56">
        <f>'24.Spieltag'!$AG8</f>
        <v>9</v>
      </c>
      <c r="AA3" s="56">
        <f>'25.Spieltag'!$AG8</f>
        <v>11</v>
      </c>
      <c r="AB3" s="56">
        <f>'26.Spieltag'!$AG8</f>
        <v>45</v>
      </c>
      <c r="AC3" s="56">
        <f>'27.Spieltag'!$AG8</f>
        <v>45</v>
      </c>
      <c r="AD3" s="56">
        <f>'28.Spieltag'!$AG8</f>
        <v>45</v>
      </c>
      <c r="AE3" s="56">
        <f>'29.Spieltag'!$AG8</f>
        <v>45</v>
      </c>
      <c r="AF3" s="56">
        <f>'30.Spieltag'!$AG8</f>
        <v>45</v>
      </c>
      <c r="AG3" s="56">
        <f>'31.Spieltag'!$AG8</f>
        <v>45</v>
      </c>
      <c r="AH3" s="56">
        <f>'32.Spieltag'!$AG8</f>
        <v>45</v>
      </c>
      <c r="AI3" s="56">
        <f>'33.Spieltag'!$AG8</f>
        <v>45</v>
      </c>
      <c r="AJ3" s="56">
        <f>'34.Spieltag'!$AG8</f>
        <v>45</v>
      </c>
      <c r="AK3" s="60">
        <f t="shared" ref="AK3:AK30" si="0">SUM(C3:AJ3)</f>
        <v>738</v>
      </c>
      <c r="AL3" s="59">
        <f t="shared" ref="AL3:AL18" si="1">SMALL($C3:$AJ3,1)</f>
        <v>2</v>
      </c>
      <c r="AM3" s="59">
        <f t="shared" ref="AM3:AM8" si="2">SMALL($C3:$AJ3,2)</f>
        <v>3</v>
      </c>
      <c r="AN3" s="59">
        <f t="shared" ref="AN3:AN8" si="3">SMALL($C3:$AJ3,3)</f>
        <v>4</v>
      </c>
      <c r="AO3" s="59">
        <f t="shared" ref="AO3:AO8" si="4">SMALL($C3:$AJ3,4)</f>
        <v>4</v>
      </c>
      <c r="AP3" s="60">
        <f t="shared" ref="AP3:AP25" si="5">AK3-AO3-AN3-AM3-AL3</f>
        <v>725</v>
      </c>
      <c r="AQ3" s="65">
        <f t="shared" ref="AQ3:AQ22" si="6">SUM(AL3:AO3)</f>
        <v>13</v>
      </c>
      <c r="AS3" s="54">
        <v>1</v>
      </c>
      <c r="AT3" s="55" t="s">
        <v>75</v>
      </c>
      <c r="AU3" s="55">
        <v>26</v>
      </c>
    </row>
    <row r="4" spans="1:47" ht="15" x14ac:dyDescent="0.35">
      <c r="A4" s="56"/>
      <c r="B4" s="55" t="s">
        <v>91</v>
      </c>
      <c r="C4" s="56">
        <f>'1.Spieltag'!$AG9</f>
        <v>10</v>
      </c>
      <c r="D4" s="56">
        <f>'2.Spieltag '!$AG9</f>
        <v>17</v>
      </c>
      <c r="E4" s="56">
        <f>'3.Spieltag'!$AG9</f>
        <v>18</v>
      </c>
      <c r="F4" s="56">
        <f>'4.Spieltag'!$AG9</f>
        <v>13</v>
      </c>
      <c r="G4" s="56">
        <f>'5.Spieltag'!$AG9</f>
        <v>25</v>
      </c>
      <c r="H4" s="56">
        <f>'6.Spieltag'!$AG9</f>
        <v>25</v>
      </c>
      <c r="I4" s="56">
        <f>'7.Spieltag'!$AG9</f>
        <v>12</v>
      </c>
      <c r="J4" s="56">
        <f>'8.Spieltag'!$AG9</f>
        <v>8</v>
      </c>
      <c r="K4" s="56">
        <f>'9.Spieltag'!$AG9</f>
        <v>9</v>
      </c>
      <c r="L4" s="56">
        <f>'10.Spieltag'!$AG9</f>
        <v>19</v>
      </c>
      <c r="M4" s="56">
        <f>'11.Spieltag'!$AG9</f>
        <v>9</v>
      </c>
      <c r="N4" s="56">
        <f>'12.Spieltag'!$AG9</f>
        <v>29</v>
      </c>
      <c r="O4" s="56">
        <f>'13.Spieltag'!$AG9</f>
        <v>24</v>
      </c>
      <c r="P4" s="56">
        <f>'14.Spieltag'!$AG9</f>
        <v>10</v>
      </c>
      <c r="Q4" s="56">
        <f>'15.Spieltag'!$AG9</f>
        <v>21</v>
      </c>
      <c r="R4" s="56">
        <f>'16.Spieltag'!$AG9</f>
        <v>14</v>
      </c>
      <c r="S4" s="56">
        <f>'17.Spieltag'!$AG9</f>
        <v>14</v>
      </c>
      <c r="T4" s="56">
        <f>'18.Spieltag'!$AG9</f>
        <v>27</v>
      </c>
      <c r="U4" s="56">
        <f>'19.Spieltag'!$AG9</f>
        <v>13</v>
      </c>
      <c r="V4" s="56">
        <f>'20.Spieltag'!$AG9</f>
        <v>11</v>
      </c>
      <c r="W4" s="56">
        <f>'21.Spieltag'!$AG9</f>
        <v>4</v>
      </c>
      <c r="X4" s="56">
        <f>'22.Spieltag'!$AG9</f>
        <v>14</v>
      </c>
      <c r="Y4" s="56">
        <f>'23.Spieltag'!$AG9</f>
        <v>12</v>
      </c>
      <c r="Z4" s="56">
        <f>'24.Spieltag'!$AG9</f>
        <v>6</v>
      </c>
      <c r="AA4" s="56">
        <f>'25.Spieltag'!$AG9</f>
        <v>16</v>
      </c>
      <c r="AB4" s="56">
        <f>'26.Spieltag'!$AG9</f>
        <v>45</v>
      </c>
      <c r="AC4" s="56">
        <f>'27.Spieltag'!$AG9</f>
        <v>45</v>
      </c>
      <c r="AD4" s="56">
        <f>'28.Spieltag'!$AG9</f>
        <v>45</v>
      </c>
      <c r="AE4" s="56">
        <f>'29.Spieltag'!$AG9</f>
        <v>45</v>
      </c>
      <c r="AF4" s="56">
        <f>'30.Spieltag'!$AG9</f>
        <v>45</v>
      </c>
      <c r="AG4" s="56">
        <f>'31.Spieltag'!$AG9</f>
        <v>45</v>
      </c>
      <c r="AH4" s="56">
        <f>'32.Spieltag'!$AG9</f>
        <v>45</v>
      </c>
      <c r="AI4" s="56">
        <f>'33.Spieltag'!$AG9</f>
        <v>45</v>
      </c>
      <c r="AJ4" s="56">
        <f>'34.Spieltag'!$AG9</f>
        <v>45</v>
      </c>
      <c r="AK4" s="60">
        <f t="shared" si="0"/>
        <v>785</v>
      </c>
      <c r="AL4" s="59">
        <f t="shared" si="1"/>
        <v>4</v>
      </c>
      <c r="AM4" s="59">
        <f t="shared" si="2"/>
        <v>6</v>
      </c>
      <c r="AN4" s="59">
        <f t="shared" si="3"/>
        <v>8</v>
      </c>
      <c r="AO4" s="59">
        <f t="shared" si="4"/>
        <v>9</v>
      </c>
      <c r="AP4" s="60">
        <f t="shared" si="5"/>
        <v>758</v>
      </c>
      <c r="AQ4" s="65">
        <f t="shared" si="6"/>
        <v>27</v>
      </c>
      <c r="AS4" s="54">
        <v>2</v>
      </c>
      <c r="AT4" s="58" t="s">
        <v>96</v>
      </c>
      <c r="AU4" s="57">
        <v>27</v>
      </c>
    </row>
    <row r="5" spans="1:47" ht="15" x14ac:dyDescent="0.35">
      <c r="A5" s="56"/>
      <c r="B5" s="55" t="s">
        <v>94</v>
      </c>
      <c r="C5" s="56">
        <f>'1.Spieltag'!$AG10</f>
        <v>8</v>
      </c>
      <c r="D5" s="56">
        <f>'2.Spieltag '!$AG10</f>
        <v>13</v>
      </c>
      <c r="E5" s="56">
        <f>'3.Spieltag'!$AG10</f>
        <v>20</v>
      </c>
      <c r="F5" s="56">
        <f>'4.Spieltag'!$AG10</f>
        <v>12</v>
      </c>
      <c r="G5" s="56">
        <f>'5.Spieltag'!$AG10</f>
        <v>23</v>
      </c>
      <c r="H5" s="56">
        <f>'6.Spieltag'!$AG10</f>
        <v>20</v>
      </c>
      <c r="I5" s="56">
        <f>'7.Spieltag'!$AG10</f>
        <v>17</v>
      </c>
      <c r="J5" s="56">
        <f>'8.Spieltag'!$AG10</f>
        <v>7</v>
      </c>
      <c r="K5" s="56">
        <f>'9.Spieltag'!$AG10</f>
        <v>4</v>
      </c>
      <c r="L5" s="56">
        <f>'10.Spieltag'!$AG10</f>
        <v>22</v>
      </c>
      <c r="M5" s="56">
        <f>'11.Spieltag'!$AG10</f>
        <v>9</v>
      </c>
      <c r="N5" s="56">
        <f>'12.Spieltag'!$AG10</f>
        <v>16</v>
      </c>
      <c r="O5" s="56">
        <f>'13.Spieltag'!$AG10</f>
        <v>18</v>
      </c>
      <c r="P5" s="56">
        <f>'14.Spieltag'!$AG10</f>
        <v>15</v>
      </c>
      <c r="Q5" s="56">
        <f>'15.Spieltag'!$AG10</f>
        <v>17</v>
      </c>
      <c r="R5" s="56">
        <f>'16.Spieltag'!$AG10</f>
        <v>9</v>
      </c>
      <c r="S5" s="56">
        <f>'17.Spieltag'!$AG10</f>
        <v>16</v>
      </c>
      <c r="T5" s="56">
        <f>'18.Spieltag'!$AG10</f>
        <v>22</v>
      </c>
      <c r="U5" s="56">
        <f>'19.Spieltag'!$AG10</f>
        <v>4</v>
      </c>
      <c r="V5" s="56">
        <f>'20.Spieltag'!$AG10</f>
        <v>10</v>
      </c>
      <c r="W5" s="56">
        <f>'21.Spieltag'!$AG10</f>
        <v>8</v>
      </c>
      <c r="X5" s="56">
        <f>'22.Spieltag'!$AG10</f>
        <v>9</v>
      </c>
      <c r="Y5" s="56">
        <f>'23.Spieltag'!$AG10</f>
        <v>11</v>
      </c>
      <c r="Z5" s="56">
        <f>'24.Spieltag'!$AG10</f>
        <v>9</v>
      </c>
      <c r="AA5" s="56">
        <f>'25.Spieltag'!$AG10</f>
        <v>8</v>
      </c>
      <c r="AB5" s="56">
        <f>'26.Spieltag'!$AG10</f>
        <v>45</v>
      </c>
      <c r="AC5" s="56">
        <f>'27.Spieltag'!$AG10</f>
        <v>45</v>
      </c>
      <c r="AD5" s="56">
        <f>'28.Spieltag'!$AG10</f>
        <v>45</v>
      </c>
      <c r="AE5" s="56">
        <f>'29.Spieltag'!$AG10</f>
        <v>45</v>
      </c>
      <c r="AF5" s="56">
        <f>'30.Spieltag'!$AG10</f>
        <v>45</v>
      </c>
      <c r="AG5" s="56">
        <f>'31.Spieltag'!$AG10</f>
        <v>45</v>
      </c>
      <c r="AH5" s="56">
        <f>'32.Spieltag'!$AG10</f>
        <v>45</v>
      </c>
      <c r="AI5" s="56">
        <f>'33.Spieltag'!$AG10</f>
        <v>45</v>
      </c>
      <c r="AJ5" s="56">
        <f>'34.Spieltag'!$AG10</f>
        <v>45</v>
      </c>
      <c r="AK5" s="60">
        <f t="shared" si="0"/>
        <v>732</v>
      </c>
      <c r="AL5" s="59">
        <f t="shared" si="1"/>
        <v>4</v>
      </c>
      <c r="AM5" s="59">
        <f t="shared" si="2"/>
        <v>4</v>
      </c>
      <c r="AN5" s="59">
        <f t="shared" si="3"/>
        <v>7</v>
      </c>
      <c r="AO5" s="59">
        <f t="shared" si="4"/>
        <v>8</v>
      </c>
      <c r="AP5" s="60">
        <f t="shared" si="5"/>
        <v>709</v>
      </c>
      <c r="AQ5" s="65">
        <f t="shared" si="6"/>
        <v>23</v>
      </c>
      <c r="AS5" s="54">
        <v>3</v>
      </c>
      <c r="AT5" s="58" t="s">
        <v>85</v>
      </c>
      <c r="AU5" s="57">
        <v>24</v>
      </c>
    </row>
    <row r="6" spans="1:47" ht="15" x14ac:dyDescent="0.35">
      <c r="A6" s="56"/>
      <c r="B6" s="55" t="s">
        <v>84</v>
      </c>
      <c r="C6" s="56">
        <f>'1.Spieltag'!$AG11</f>
        <v>22</v>
      </c>
      <c r="D6" s="56">
        <f>'2.Spieltag '!$AG11</f>
        <v>12</v>
      </c>
      <c r="E6" s="56">
        <f>'3.Spieltag'!$AG11</f>
        <v>14</v>
      </c>
      <c r="F6" s="56">
        <f>'4.Spieltag'!$AG11</f>
        <v>10</v>
      </c>
      <c r="G6" s="56">
        <f>'5.Spieltag'!$AG11</f>
        <v>17</v>
      </c>
      <c r="H6" s="56">
        <f>'6.Spieltag'!$AG11</f>
        <v>20</v>
      </c>
      <c r="I6" s="56">
        <f>'7.Spieltag'!$AG11</f>
        <v>14</v>
      </c>
      <c r="J6" s="56">
        <f>'8.Spieltag'!$AG11</f>
        <v>14</v>
      </c>
      <c r="K6" s="56">
        <f>'9.Spieltag'!$AG11</f>
        <v>4</v>
      </c>
      <c r="L6" s="56">
        <f>'10.Spieltag'!$AG11</f>
        <v>21</v>
      </c>
      <c r="M6" s="56">
        <f>'11.Spieltag'!$AG11</f>
        <v>11</v>
      </c>
      <c r="N6" s="56">
        <f>'12.Spieltag'!$AG11</f>
        <v>27</v>
      </c>
      <c r="O6" s="56">
        <f>'13.Spieltag'!$AG11</f>
        <v>16</v>
      </c>
      <c r="P6" s="56">
        <f>'14.Spieltag'!$AG11</f>
        <v>9</v>
      </c>
      <c r="Q6" s="56">
        <f>'15.Spieltag'!$AG11</f>
        <v>17</v>
      </c>
      <c r="R6" s="56">
        <f>'16.Spieltag'!$AG11</f>
        <v>9</v>
      </c>
      <c r="S6" s="56">
        <f>'17.Spieltag'!$AG11</f>
        <v>13</v>
      </c>
      <c r="T6" s="56">
        <f>'18.Spieltag'!$AG11</f>
        <v>24</v>
      </c>
      <c r="U6" s="56">
        <f>'19.Spieltag'!$AG11</f>
        <v>9</v>
      </c>
      <c r="V6" s="56">
        <f>'20.Spieltag'!$AG11</f>
        <v>11</v>
      </c>
      <c r="W6" s="56">
        <f>'21.Spieltag'!$AG11</f>
        <v>14</v>
      </c>
      <c r="X6" s="56">
        <f>'22.Spieltag'!$AG11</f>
        <v>15</v>
      </c>
      <c r="Y6" s="56">
        <f>'23.Spieltag'!$AG11</f>
        <v>9</v>
      </c>
      <c r="Z6" s="56">
        <f>'24.Spieltag'!$AG11</f>
        <v>10</v>
      </c>
      <c r="AA6" s="56">
        <f>'25.Spieltag'!$AG11</f>
        <v>12</v>
      </c>
      <c r="AB6" s="56">
        <f>'26.Spieltag'!$AG11</f>
        <v>45</v>
      </c>
      <c r="AC6" s="56">
        <f>'27.Spieltag'!$AG11</f>
        <v>45</v>
      </c>
      <c r="AD6" s="56">
        <f>'28.Spieltag'!$AG11</f>
        <v>45</v>
      </c>
      <c r="AE6" s="56">
        <f>'29.Spieltag'!$AG11</f>
        <v>45</v>
      </c>
      <c r="AF6" s="56">
        <f>'30.Spieltag'!$AG11</f>
        <v>45</v>
      </c>
      <c r="AG6" s="56">
        <f>'31.Spieltag'!$AG11</f>
        <v>45</v>
      </c>
      <c r="AH6" s="56">
        <f>'32.Spieltag'!$AG11</f>
        <v>45</v>
      </c>
      <c r="AI6" s="56">
        <f>'33.Spieltag'!$AG11</f>
        <v>45</v>
      </c>
      <c r="AJ6" s="56">
        <f>'34.Spieltag'!$AG11</f>
        <v>45</v>
      </c>
      <c r="AK6" s="60">
        <f t="shared" si="0"/>
        <v>759</v>
      </c>
      <c r="AL6" s="59">
        <f t="shared" si="1"/>
        <v>4</v>
      </c>
      <c r="AM6" s="59">
        <f t="shared" si="2"/>
        <v>9</v>
      </c>
      <c r="AN6" s="59">
        <f t="shared" si="3"/>
        <v>9</v>
      </c>
      <c r="AO6" s="59">
        <f t="shared" si="4"/>
        <v>9</v>
      </c>
      <c r="AP6" s="60">
        <f t="shared" si="5"/>
        <v>728</v>
      </c>
      <c r="AQ6" s="65">
        <f t="shared" si="6"/>
        <v>31</v>
      </c>
      <c r="AS6" s="54">
        <v>4</v>
      </c>
      <c r="AT6" s="55" t="s">
        <v>80</v>
      </c>
      <c r="AU6" s="57">
        <v>25</v>
      </c>
    </row>
    <row r="7" spans="1:47" ht="15" x14ac:dyDescent="0.35">
      <c r="A7" s="56"/>
      <c r="B7" s="55" t="s">
        <v>92</v>
      </c>
      <c r="C7" s="56">
        <f>'1.Spieltag'!$AG12</f>
        <v>15</v>
      </c>
      <c r="D7" s="56">
        <f>'2.Spieltag '!$AG12</f>
        <v>16</v>
      </c>
      <c r="E7" s="56">
        <f>'3.Spieltag'!$AG12</f>
        <v>20</v>
      </c>
      <c r="F7" s="56">
        <f>'4.Spieltag'!$AG12</f>
        <v>13</v>
      </c>
      <c r="G7" s="56">
        <f>'5.Spieltag'!$AG12</f>
        <v>27</v>
      </c>
      <c r="H7" s="56">
        <f>'6.Spieltag'!$AG12</f>
        <v>27</v>
      </c>
      <c r="I7" s="56">
        <f>'7.Spieltag'!$AG12</f>
        <v>12</v>
      </c>
      <c r="J7" s="56">
        <f>'8.Spieltag'!$AG12</f>
        <v>3</v>
      </c>
      <c r="K7" s="56">
        <f>'9.Spieltag'!$AG12</f>
        <v>2</v>
      </c>
      <c r="L7" s="56">
        <f>'10.Spieltag'!$AG12</f>
        <v>19</v>
      </c>
      <c r="M7" s="56">
        <f>'11.Spieltag'!$AG12</f>
        <v>17</v>
      </c>
      <c r="N7" s="56">
        <f>'12.Spieltag'!$AG12</f>
        <v>26</v>
      </c>
      <c r="O7" s="56">
        <f>'13.Spieltag'!$AG12</f>
        <v>15</v>
      </c>
      <c r="P7" s="56">
        <f>'14.Spieltag'!$AG12</f>
        <v>19</v>
      </c>
      <c r="Q7" s="56">
        <f>'15.Spieltag'!$AG12</f>
        <v>18</v>
      </c>
      <c r="R7" s="56">
        <f>'16.Spieltag'!$AG12</f>
        <v>12</v>
      </c>
      <c r="S7" s="56">
        <f>'17.Spieltag'!$AG12</f>
        <v>17</v>
      </c>
      <c r="T7" s="56">
        <f>'18.Spieltag'!$AG12</f>
        <v>24</v>
      </c>
      <c r="U7" s="56">
        <f>'19.Spieltag'!$AG12</f>
        <v>10</v>
      </c>
      <c r="V7" s="56">
        <f>'20.Spieltag'!$AG12</f>
        <v>11</v>
      </c>
      <c r="W7" s="56">
        <f>'21.Spieltag'!$AG12</f>
        <v>5</v>
      </c>
      <c r="X7" s="56">
        <f>'22.Spieltag'!$AG12</f>
        <v>13</v>
      </c>
      <c r="Y7" s="56">
        <f>'23.Spieltag'!$AG12</f>
        <v>11</v>
      </c>
      <c r="Z7" s="56">
        <f>'24.Spieltag'!$AG12</f>
        <v>13</v>
      </c>
      <c r="AA7" s="56">
        <f>'25.Spieltag'!$AG12</f>
        <v>19</v>
      </c>
      <c r="AB7" s="56">
        <f>'26.Spieltag'!$AG12</f>
        <v>45</v>
      </c>
      <c r="AC7" s="56">
        <f>'27.Spieltag'!$AG12</f>
        <v>45</v>
      </c>
      <c r="AD7" s="56">
        <f>'28.Spieltag'!$AG12</f>
        <v>45</v>
      </c>
      <c r="AE7" s="56">
        <f>'29.Spieltag'!$AG12</f>
        <v>45</v>
      </c>
      <c r="AF7" s="56">
        <f>'30.Spieltag'!$AG12</f>
        <v>45</v>
      </c>
      <c r="AG7" s="56">
        <f>'31.Spieltag'!$AG12</f>
        <v>45</v>
      </c>
      <c r="AH7" s="56">
        <f>'32.Spieltag'!$AG12</f>
        <v>45</v>
      </c>
      <c r="AI7" s="56">
        <f>'33.Spieltag'!$AG12</f>
        <v>45</v>
      </c>
      <c r="AJ7" s="56">
        <f>'34.Spieltag'!$AG12</f>
        <v>45</v>
      </c>
      <c r="AK7" s="60">
        <f t="shared" si="0"/>
        <v>789</v>
      </c>
      <c r="AL7" s="59">
        <f t="shared" si="1"/>
        <v>2</v>
      </c>
      <c r="AM7" s="59">
        <f t="shared" si="2"/>
        <v>3</v>
      </c>
      <c r="AN7" s="59">
        <f t="shared" si="3"/>
        <v>5</v>
      </c>
      <c r="AO7" s="59">
        <f t="shared" si="4"/>
        <v>10</v>
      </c>
      <c r="AP7" s="60">
        <f t="shared" si="5"/>
        <v>769</v>
      </c>
      <c r="AQ7" s="65">
        <f t="shared" si="6"/>
        <v>20</v>
      </c>
      <c r="AS7" s="54">
        <v>5</v>
      </c>
      <c r="AT7" s="55" t="s">
        <v>96</v>
      </c>
      <c r="AU7" s="57">
        <v>44</v>
      </c>
    </row>
    <row r="8" spans="1:47" ht="15" x14ac:dyDescent="0.35">
      <c r="A8" s="56"/>
      <c r="B8" s="55" t="s">
        <v>87</v>
      </c>
      <c r="C8" s="56">
        <f>'1.Spieltag'!$AG13</f>
        <v>11</v>
      </c>
      <c r="D8" s="56">
        <f>'2.Spieltag '!$AG13</f>
        <v>23</v>
      </c>
      <c r="E8" s="56">
        <f>'3.Spieltag'!$AG13</f>
        <v>17</v>
      </c>
      <c r="F8" s="56">
        <f>'4.Spieltag'!$AG13</f>
        <v>10</v>
      </c>
      <c r="G8" s="56">
        <f>'5.Spieltag'!$AG13</f>
        <v>26</v>
      </c>
      <c r="H8" s="56">
        <f>'6.Spieltag'!$AG13</f>
        <v>33</v>
      </c>
      <c r="I8" s="56">
        <f>'7.Spieltag'!$AG13</f>
        <v>0</v>
      </c>
      <c r="J8" s="56">
        <f>'8.Spieltag'!$AG13</f>
        <v>7</v>
      </c>
      <c r="K8" s="56">
        <f>'9.Spieltag'!$AG13</f>
        <v>7</v>
      </c>
      <c r="L8" s="56">
        <f>'10.Spieltag'!$AG13</f>
        <v>21</v>
      </c>
      <c r="M8" s="56">
        <f>'11.Spieltag'!$AG13</f>
        <v>7</v>
      </c>
      <c r="N8" s="56">
        <f>'12.Spieltag'!$AG13</f>
        <v>18</v>
      </c>
      <c r="O8" s="56">
        <f>'13.Spieltag'!$AG13</f>
        <v>13</v>
      </c>
      <c r="P8" s="56">
        <f>'14.Spieltag'!$AG13</f>
        <v>7</v>
      </c>
      <c r="Q8" s="56">
        <f>'15.Spieltag'!$AG13</f>
        <v>14</v>
      </c>
      <c r="R8" s="56">
        <f>'16.Spieltag'!$AG13</f>
        <v>9</v>
      </c>
      <c r="S8" s="56">
        <f>'17.Spieltag'!$AG13</f>
        <v>10</v>
      </c>
      <c r="T8" s="56">
        <f>'18.Spieltag'!$AG13</f>
        <v>22</v>
      </c>
      <c r="U8" s="56">
        <f>'19.Spieltag'!$AG13</f>
        <v>10</v>
      </c>
      <c r="V8" s="56">
        <f>'20.Spieltag'!$AG13</f>
        <v>9</v>
      </c>
      <c r="W8" s="56">
        <f>'21.Spieltag'!$AG13</f>
        <v>5</v>
      </c>
      <c r="X8" s="56">
        <f>'22.Spieltag'!$AG13</f>
        <v>12</v>
      </c>
      <c r="Y8" s="56">
        <f>'23.Spieltag'!$AG13</f>
        <v>9</v>
      </c>
      <c r="Z8" s="56">
        <f>'24.Spieltag'!$AG13</f>
        <v>13</v>
      </c>
      <c r="AA8" s="56">
        <f>'25.Spieltag'!$AG13</f>
        <v>12</v>
      </c>
      <c r="AB8" s="56">
        <f>'26.Spieltag'!$AG13</f>
        <v>45</v>
      </c>
      <c r="AC8" s="56">
        <f>'27.Spieltag'!$AG13</f>
        <v>45</v>
      </c>
      <c r="AD8" s="56">
        <f>'28.Spieltag'!$AG13</f>
        <v>45</v>
      </c>
      <c r="AE8" s="56">
        <f>'29.Spieltag'!$AG13</f>
        <v>45</v>
      </c>
      <c r="AF8" s="56">
        <f>'30.Spieltag'!$AG13</f>
        <v>45</v>
      </c>
      <c r="AG8" s="56">
        <f>'31.Spieltag'!$AG13</f>
        <v>45</v>
      </c>
      <c r="AH8" s="56">
        <f>'32.Spieltag'!$AG13</f>
        <v>45</v>
      </c>
      <c r="AI8" s="56">
        <f>'33.Spieltag'!$AG13</f>
        <v>45</v>
      </c>
      <c r="AJ8" s="56">
        <f>'34.Spieltag'!$AG13</f>
        <v>45</v>
      </c>
      <c r="AK8" s="60">
        <f t="shared" si="0"/>
        <v>730</v>
      </c>
      <c r="AL8" s="59">
        <f t="shared" si="1"/>
        <v>0</v>
      </c>
      <c r="AM8" s="59">
        <f t="shared" si="2"/>
        <v>5</v>
      </c>
      <c r="AN8" s="59">
        <f t="shared" si="3"/>
        <v>7</v>
      </c>
      <c r="AO8" s="59">
        <f t="shared" si="4"/>
        <v>7</v>
      </c>
      <c r="AP8" s="60">
        <f t="shared" si="5"/>
        <v>711</v>
      </c>
      <c r="AQ8" s="65">
        <f t="shared" si="6"/>
        <v>19</v>
      </c>
      <c r="AS8" s="54">
        <v>6</v>
      </c>
      <c r="AT8" s="58" t="s">
        <v>67</v>
      </c>
      <c r="AU8" s="55">
        <v>36</v>
      </c>
    </row>
    <row r="9" spans="1:47" ht="15" x14ac:dyDescent="0.35">
      <c r="A9" s="56"/>
      <c r="B9" s="55" t="s">
        <v>95</v>
      </c>
      <c r="C9" s="56">
        <f>'1.Spieltag'!$AG14</f>
        <v>13</v>
      </c>
      <c r="D9" s="56">
        <f>'2.Spieltag '!$AG14</f>
        <v>11</v>
      </c>
      <c r="E9" s="56">
        <f>'3.Spieltag'!$AG14</f>
        <v>21</v>
      </c>
      <c r="F9" s="56">
        <f>'4.Spieltag'!$AG14</f>
        <v>8</v>
      </c>
      <c r="G9" s="56">
        <f>'5.Spieltag'!$AG14</f>
        <v>20</v>
      </c>
      <c r="H9" s="56">
        <f>'6.Spieltag'!$AG14</f>
        <v>8</v>
      </c>
      <c r="I9" s="56">
        <f>'7.Spieltag'!$AG14</f>
        <v>12</v>
      </c>
      <c r="J9" s="56">
        <f>'8.Spieltag'!$AG14</f>
        <v>6</v>
      </c>
      <c r="K9" s="56">
        <f>'9.Spieltag'!$AG14</f>
        <v>12</v>
      </c>
      <c r="L9" s="56">
        <f>'10.Spieltag'!$AG14</f>
        <v>27</v>
      </c>
      <c r="M9" s="56">
        <f>'11.Spieltag'!$AG14</f>
        <v>9</v>
      </c>
      <c r="N9" s="56">
        <f>'12.Spieltag'!$AG14</f>
        <v>29</v>
      </c>
      <c r="O9" s="56">
        <f>'13.Spieltag'!$AG14</f>
        <v>25</v>
      </c>
      <c r="P9" s="56">
        <f>'14.Spieltag'!$AG14</f>
        <v>7</v>
      </c>
      <c r="Q9" s="56">
        <f>'15.Spieltag'!$AG14</f>
        <v>16</v>
      </c>
      <c r="R9" s="56">
        <f>'16.Spieltag'!$AG14</f>
        <v>18</v>
      </c>
      <c r="S9" s="56">
        <f>'17.Spieltag'!$AG14</f>
        <v>17</v>
      </c>
      <c r="T9" s="56">
        <f>'18.Spieltag'!$AG14</f>
        <v>19</v>
      </c>
      <c r="U9" s="56">
        <f>'19.Spieltag'!$AG14</f>
        <v>9</v>
      </c>
      <c r="V9" s="56">
        <f>'20.Spieltag'!$AG14</f>
        <v>21</v>
      </c>
      <c r="W9" s="56">
        <f>'21.Spieltag'!$AG14</f>
        <v>8</v>
      </c>
      <c r="X9" s="56">
        <f>'22.Spieltag'!$AG14</f>
        <v>9</v>
      </c>
      <c r="Y9" s="56">
        <f>'23.Spieltag'!$AG14</f>
        <v>12</v>
      </c>
      <c r="Z9" s="56">
        <f>'24.Spieltag'!$AG14</f>
        <v>6</v>
      </c>
      <c r="AA9" s="56">
        <f>'25.Spieltag'!$AG14</f>
        <v>9</v>
      </c>
      <c r="AB9" s="56">
        <f>'26.Spieltag'!$AG14</f>
        <v>45</v>
      </c>
      <c r="AC9" s="56">
        <f>'27.Spieltag'!$AG14</f>
        <v>45</v>
      </c>
      <c r="AD9" s="56">
        <f>'28.Spieltag'!$AG14</f>
        <v>45</v>
      </c>
      <c r="AE9" s="56">
        <f>'29.Spieltag'!$AG14</f>
        <v>45</v>
      </c>
      <c r="AF9" s="56">
        <f>'30.Spieltag'!$AG14</f>
        <v>45</v>
      </c>
      <c r="AG9" s="56">
        <f>'31.Spieltag'!$AG14</f>
        <v>45</v>
      </c>
      <c r="AH9" s="56">
        <f>'32.Spieltag'!$AG14</f>
        <v>45</v>
      </c>
      <c r="AI9" s="56">
        <f>'33.Spieltag'!$AG14</f>
        <v>45</v>
      </c>
      <c r="AJ9" s="56">
        <f>'34.Spieltag'!$AG14</f>
        <v>45</v>
      </c>
      <c r="AK9" s="60">
        <f t="shared" si="0"/>
        <v>757</v>
      </c>
      <c r="AL9" s="59">
        <f t="shared" si="1"/>
        <v>6</v>
      </c>
      <c r="AM9" s="59">
        <f t="shared" ref="AM9:AM18" si="7">SMALL($C9:$AJ9,2)</f>
        <v>6</v>
      </c>
      <c r="AN9" s="59">
        <f t="shared" ref="AN9:AN18" si="8">SMALL($C9:$AJ9,3)</f>
        <v>7</v>
      </c>
      <c r="AO9" s="59">
        <f t="shared" ref="AO9:AO18" si="9">SMALL($C9:$AJ9,4)</f>
        <v>8</v>
      </c>
      <c r="AP9" s="60">
        <f t="shared" si="5"/>
        <v>730</v>
      </c>
      <c r="AQ9" s="65">
        <f t="shared" si="6"/>
        <v>27</v>
      </c>
      <c r="AS9" s="54">
        <v>7</v>
      </c>
      <c r="AT9" s="58" t="s">
        <v>67</v>
      </c>
      <c r="AU9" s="57">
        <v>20</v>
      </c>
    </row>
    <row r="10" spans="1:47" ht="15" x14ac:dyDescent="0.35">
      <c r="A10" s="56"/>
      <c r="B10" s="55" t="s">
        <v>80</v>
      </c>
      <c r="C10" s="56">
        <f>'1.Spieltag'!$AG15</f>
        <v>21</v>
      </c>
      <c r="D10" s="56">
        <f>'2.Spieltag '!$AG15</f>
        <v>19</v>
      </c>
      <c r="E10" s="56">
        <f>'3.Spieltag'!$AG15</f>
        <v>18</v>
      </c>
      <c r="F10" s="56">
        <f>'4.Spieltag'!$AG15</f>
        <v>25</v>
      </c>
      <c r="G10" s="56">
        <f>'5.Spieltag'!$AG15</f>
        <v>24</v>
      </c>
      <c r="H10" s="56">
        <f>'6.Spieltag'!$AG15</f>
        <v>6</v>
      </c>
      <c r="I10" s="56">
        <f>'7.Spieltag'!$AG15</f>
        <v>11</v>
      </c>
      <c r="J10" s="56">
        <f>'8.Spieltag'!$AG15</f>
        <v>10</v>
      </c>
      <c r="K10" s="56">
        <f>'9.Spieltag'!$AG15</f>
        <v>14</v>
      </c>
      <c r="L10" s="56">
        <f>'10.Spieltag'!$AG15</f>
        <v>27</v>
      </c>
      <c r="M10" s="56">
        <f>'11.Spieltag'!$AG15</f>
        <v>16</v>
      </c>
      <c r="N10" s="56">
        <f>'12.Spieltag'!$AG15</f>
        <v>27</v>
      </c>
      <c r="O10" s="56">
        <f>'13.Spieltag'!$AG15</f>
        <v>31</v>
      </c>
      <c r="P10" s="56">
        <f>'14.Spieltag'!$AG15</f>
        <v>17</v>
      </c>
      <c r="Q10" s="56">
        <f>'15.Spieltag'!$AG15</f>
        <v>23</v>
      </c>
      <c r="R10" s="56">
        <f>'16.Spieltag'!$AG15</f>
        <v>13</v>
      </c>
      <c r="S10" s="56">
        <f>'17.Spieltag'!$AG15</f>
        <v>12</v>
      </c>
      <c r="T10" s="56">
        <f>'18.Spieltag'!$AG15</f>
        <v>14</v>
      </c>
      <c r="U10" s="56">
        <f>'19.Spieltag'!$AG15</f>
        <v>11</v>
      </c>
      <c r="V10" s="56">
        <f>'20.Spieltag'!$AG15</f>
        <v>13</v>
      </c>
      <c r="W10" s="56">
        <f>'21.Spieltag'!$AG15</f>
        <v>5</v>
      </c>
      <c r="X10" s="56">
        <f>'22.Spieltag'!$AG15</f>
        <v>14</v>
      </c>
      <c r="Y10" s="56">
        <f>'23.Spieltag'!$AG15</f>
        <v>10</v>
      </c>
      <c r="Z10" s="56">
        <f>'24.Spieltag'!$AG15</f>
        <v>12</v>
      </c>
      <c r="AA10" s="56">
        <f>'25.Spieltag'!$AG15</f>
        <v>4</v>
      </c>
      <c r="AB10" s="56">
        <f>'26.Spieltag'!$AG15</f>
        <v>45</v>
      </c>
      <c r="AC10" s="56">
        <f>'27.Spieltag'!$AG15</f>
        <v>45</v>
      </c>
      <c r="AD10" s="56">
        <f>'28.Spieltag'!$AG15</f>
        <v>45</v>
      </c>
      <c r="AE10" s="56">
        <f>'29.Spieltag'!$AG15</f>
        <v>45</v>
      </c>
      <c r="AF10" s="56">
        <f>'30.Spieltag'!$AG15</f>
        <v>45</v>
      </c>
      <c r="AG10" s="56">
        <f>'31.Spieltag'!$AG15</f>
        <v>45</v>
      </c>
      <c r="AH10" s="56">
        <f>'32.Spieltag'!$AG15</f>
        <v>45</v>
      </c>
      <c r="AI10" s="56">
        <f>'33.Spieltag'!$AG15</f>
        <v>45</v>
      </c>
      <c r="AJ10" s="56">
        <f>'34.Spieltag'!$AG15</f>
        <v>45</v>
      </c>
      <c r="AK10" s="60">
        <f t="shared" si="0"/>
        <v>802</v>
      </c>
      <c r="AL10" s="59">
        <f t="shared" si="1"/>
        <v>4</v>
      </c>
      <c r="AM10" s="59">
        <f t="shared" si="7"/>
        <v>5</v>
      </c>
      <c r="AN10" s="59">
        <f t="shared" si="8"/>
        <v>6</v>
      </c>
      <c r="AO10" s="59">
        <f t="shared" si="9"/>
        <v>10</v>
      </c>
      <c r="AP10" s="60">
        <f t="shared" si="5"/>
        <v>777</v>
      </c>
      <c r="AQ10" s="65">
        <f t="shared" si="6"/>
        <v>25</v>
      </c>
      <c r="AS10" s="54">
        <v>8</v>
      </c>
      <c r="AT10" s="55" t="s">
        <v>84</v>
      </c>
      <c r="AU10" s="57">
        <v>14</v>
      </c>
    </row>
    <row r="11" spans="1:47" ht="15" x14ac:dyDescent="0.35">
      <c r="A11" s="56"/>
      <c r="B11" s="55" t="s">
        <v>97</v>
      </c>
      <c r="C11" s="56">
        <f>'1.Spieltag'!$AG16</f>
        <v>20</v>
      </c>
      <c r="D11" s="56">
        <f>'2.Spieltag '!$AG16</f>
        <v>25</v>
      </c>
      <c r="E11" s="56">
        <f>'3.Spieltag'!$AG16</f>
        <v>13</v>
      </c>
      <c r="F11" s="56">
        <f>'4.Spieltag'!$AG16</f>
        <v>23</v>
      </c>
      <c r="G11" s="56">
        <f>'5.Spieltag'!$AG16</f>
        <v>20</v>
      </c>
      <c r="H11" s="56">
        <f>'6.Spieltag'!$AG16</f>
        <v>11</v>
      </c>
      <c r="I11" s="56">
        <f>'7.Spieltag'!$AG16</f>
        <v>14</v>
      </c>
      <c r="J11" s="56">
        <f>'8.Spieltag'!$AG16</f>
        <v>5</v>
      </c>
      <c r="K11" s="56">
        <f>'9.Spieltag'!$AG16</f>
        <v>9</v>
      </c>
      <c r="L11" s="56">
        <f>'10.Spieltag'!$AG16</f>
        <v>18</v>
      </c>
      <c r="M11" s="56">
        <f>'11.Spieltag'!$AG16</f>
        <v>12</v>
      </c>
      <c r="N11" s="56">
        <f>'12.Spieltag'!$AG16</f>
        <v>14</v>
      </c>
      <c r="O11" s="56">
        <f>'13.Spieltag'!$AG16</f>
        <v>15</v>
      </c>
      <c r="P11" s="56">
        <f>'14.Spieltag'!$AG16</f>
        <v>9</v>
      </c>
      <c r="Q11" s="56">
        <f>'15.Spieltag'!$AG16</f>
        <v>21</v>
      </c>
      <c r="R11" s="56">
        <f>'16.Spieltag'!$AG16</f>
        <v>29</v>
      </c>
      <c r="S11" s="56">
        <f>'17.Spieltag'!$AG16</f>
        <v>15</v>
      </c>
      <c r="T11" s="56">
        <f>'18.Spieltag'!$AG16</f>
        <v>21</v>
      </c>
      <c r="U11" s="56">
        <f>'19.Spieltag'!$AG16</f>
        <v>14</v>
      </c>
      <c r="V11" s="56">
        <f>'20.Spieltag'!$AG16</f>
        <v>6</v>
      </c>
      <c r="W11" s="56">
        <f>'21.Spieltag'!$AG16</f>
        <v>8</v>
      </c>
      <c r="X11" s="56">
        <f>'22.Spieltag'!$AG16</f>
        <v>19</v>
      </c>
      <c r="Y11" s="56">
        <f>'23.Spieltag'!$AG16</f>
        <v>9</v>
      </c>
      <c r="Z11" s="56">
        <f>'24.Spieltag'!$AG16</f>
        <v>7</v>
      </c>
      <c r="AA11" s="56">
        <f>'25.Spieltag'!$AG16</f>
        <v>10</v>
      </c>
      <c r="AB11" s="56">
        <f>'26.Spieltag'!$AG16</f>
        <v>45</v>
      </c>
      <c r="AC11" s="56">
        <f>'27.Spieltag'!$AG16</f>
        <v>45</v>
      </c>
      <c r="AD11" s="56">
        <f>'28.Spieltag'!$AG16</f>
        <v>45</v>
      </c>
      <c r="AE11" s="56">
        <f>'29.Spieltag'!$AG16</f>
        <v>45</v>
      </c>
      <c r="AF11" s="56">
        <f>'30.Spieltag'!$AG16</f>
        <v>45</v>
      </c>
      <c r="AG11" s="56">
        <f>'31.Spieltag'!$AG16</f>
        <v>45</v>
      </c>
      <c r="AH11" s="56">
        <f>'32.Spieltag'!$AG16</f>
        <v>45</v>
      </c>
      <c r="AI11" s="56">
        <f>'33.Spieltag'!$AG16</f>
        <v>45</v>
      </c>
      <c r="AJ11" s="56">
        <f>'34.Spieltag'!$AG16</f>
        <v>45</v>
      </c>
      <c r="AK11" s="60">
        <f t="shared" si="0"/>
        <v>772</v>
      </c>
      <c r="AL11" s="59">
        <f t="shared" si="1"/>
        <v>5</v>
      </c>
      <c r="AM11" s="59">
        <f t="shared" si="7"/>
        <v>6</v>
      </c>
      <c r="AN11" s="59">
        <f t="shared" si="8"/>
        <v>7</v>
      </c>
      <c r="AO11" s="59">
        <f t="shared" si="9"/>
        <v>8</v>
      </c>
      <c r="AP11" s="60">
        <f t="shared" si="5"/>
        <v>746</v>
      </c>
      <c r="AQ11" s="65">
        <f t="shared" si="6"/>
        <v>26</v>
      </c>
      <c r="AS11" s="54">
        <v>9</v>
      </c>
      <c r="AT11" s="55" t="s">
        <v>90</v>
      </c>
      <c r="AU11" s="57">
        <v>19</v>
      </c>
    </row>
    <row r="12" spans="1:47" ht="15" x14ac:dyDescent="0.35">
      <c r="A12" s="56"/>
      <c r="B12" s="55" t="s">
        <v>66</v>
      </c>
      <c r="C12" s="56">
        <f>'1.Spieltag'!$AG17</f>
        <v>13</v>
      </c>
      <c r="D12" s="56">
        <f>'2.Spieltag '!$AG17</f>
        <v>13</v>
      </c>
      <c r="E12" s="56">
        <f>'3.Spieltag'!$AG17</f>
        <v>18</v>
      </c>
      <c r="F12" s="56">
        <f>'4.Spieltag'!$AG17</f>
        <v>12</v>
      </c>
      <c r="G12" s="56">
        <f>'5.Spieltag'!$AG17</f>
        <v>27</v>
      </c>
      <c r="H12" s="56">
        <f>'6.Spieltag'!$AG17</f>
        <v>22</v>
      </c>
      <c r="I12" s="56">
        <f>'7.Spieltag'!$AG17</f>
        <v>7</v>
      </c>
      <c r="J12" s="56">
        <f>'8.Spieltag'!$AG17</f>
        <v>8</v>
      </c>
      <c r="K12" s="56">
        <f>'9.Spieltag'!$AG17</f>
        <v>6</v>
      </c>
      <c r="L12" s="56">
        <f>'10.Spieltag'!$AG17</f>
        <v>19</v>
      </c>
      <c r="M12" s="56">
        <f>'11.Spieltag'!$AG17</f>
        <v>10</v>
      </c>
      <c r="N12" s="56">
        <f>'12.Spieltag'!$AG17</f>
        <v>13</v>
      </c>
      <c r="O12" s="56">
        <f>'13.Spieltag'!$AG17</f>
        <v>20</v>
      </c>
      <c r="P12" s="56">
        <f>'14.Spieltag'!$AG17</f>
        <v>10</v>
      </c>
      <c r="Q12" s="56">
        <f>'15.Spieltag'!$AG17</f>
        <v>17</v>
      </c>
      <c r="R12" s="56">
        <f>'16.Spieltag'!$AG17</f>
        <v>10</v>
      </c>
      <c r="S12" s="56">
        <f>'17.Spieltag'!$AG17</f>
        <v>20</v>
      </c>
      <c r="T12" s="56">
        <f>'18.Spieltag'!$AG17</f>
        <v>19</v>
      </c>
      <c r="U12" s="56">
        <f>'19.Spieltag'!$AG17</f>
        <v>12</v>
      </c>
      <c r="V12" s="56">
        <f>'20.Spieltag'!$AG17</f>
        <v>14</v>
      </c>
      <c r="W12" s="56">
        <f>'21.Spieltag'!$AG17</f>
        <v>2</v>
      </c>
      <c r="X12" s="56">
        <f>'22.Spieltag'!$AG17</f>
        <v>14</v>
      </c>
      <c r="Y12" s="56">
        <f>'23.Spieltag'!$AG17</f>
        <v>14</v>
      </c>
      <c r="Z12" s="56">
        <f>'24.Spieltag'!$AG17</f>
        <v>9</v>
      </c>
      <c r="AA12" s="56">
        <f>'25.Spieltag'!$AG17</f>
        <v>12</v>
      </c>
      <c r="AB12" s="56">
        <f>'26.Spieltag'!$AG17</f>
        <v>45</v>
      </c>
      <c r="AC12" s="56">
        <f>'27.Spieltag'!$AG17</f>
        <v>45</v>
      </c>
      <c r="AD12" s="56">
        <f>'28.Spieltag'!$AG17</f>
        <v>45</v>
      </c>
      <c r="AE12" s="56">
        <f>'29.Spieltag'!$AG17</f>
        <v>45</v>
      </c>
      <c r="AF12" s="56">
        <f>'30.Spieltag'!$AG17</f>
        <v>45</v>
      </c>
      <c r="AG12" s="56">
        <f>'31.Spieltag'!$AG17</f>
        <v>45</v>
      </c>
      <c r="AH12" s="56">
        <f>'32.Spieltag'!$AG17</f>
        <v>45</v>
      </c>
      <c r="AI12" s="56">
        <f>'33.Spieltag'!$AG17</f>
        <v>45</v>
      </c>
      <c r="AJ12" s="56">
        <f>'34.Spieltag'!$AG17</f>
        <v>45</v>
      </c>
      <c r="AK12" s="60">
        <f t="shared" si="0"/>
        <v>746</v>
      </c>
      <c r="AL12" s="59">
        <f t="shared" si="1"/>
        <v>2</v>
      </c>
      <c r="AM12" s="59">
        <f t="shared" si="7"/>
        <v>6</v>
      </c>
      <c r="AN12" s="59">
        <f t="shared" si="8"/>
        <v>7</v>
      </c>
      <c r="AO12" s="59">
        <f t="shared" si="9"/>
        <v>8</v>
      </c>
      <c r="AP12" s="60">
        <f t="shared" si="5"/>
        <v>723</v>
      </c>
      <c r="AQ12" s="65">
        <f t="shared" si="6"/>
        <v>23</v>
      </c>
      <c r="AS12" s="54">
        <v>10</v>
      </c>
      <c r="AT12" s="55" t="s">
        <v>75</v>
      </c>
      <c r="AU12" s="57">
        <v>29</v>
      </c>
    </row>
    <row r="13" spans="1:47" ht="15" x14ac:dyDescent="0.35">
      <c r="A13" s="56"/>
      <c r="B13" s="55" t="s">
        <v>81</v>
      </c>
      <c r="C13" s="56">
        <f>'1.Spieltag'!$AG18</f>
        <v>16</v>
      </c>
      <c r="D13" s="56">
        <f>'2.Spieltag '!$AG18</f>
        <v>17</v>
      </c>
      <c r="E13" s="56">
        <f>'3.Spieltag'!$AG18</f>
        <v>18</v>
      </c>
      <c r="F13" s="56">
        <f>'4.Spieltag'!$AG18</f>
        <v>18</v>
      </c>
      <c r="G13" s="56">
        <f>'5.Spieltag'!$AG18</f>
        <v>39</v>
      </c>
      <c r="H13" s="56">
        <f>'6.Spieltag'!$AG18</f>
        <v>16</v>
      </c>
      <c r="I13" s="56">
        <f>'7.Spieltag'!$AG18</f>
        <v>11</v>
      </c>
      <c r="J13" s="56">
        <f>'8.Spieltag'!$AG18</f>
        <v>7</v>
      </c>
      <c r="K13" s="56">
        <f>'9.Spieltag'!$AG18</f>
        <v>4</v>
      </c>
      <c r="L13" s="56">
        <f>'10.Spieltag'!$AG18</f>
        <v>18</v>
      </c>
      <c r="M13" s="56">
        <f>'11.Spieltag'!$AG18</f>
        <v>14</v>
      </c>
      <c r="N13" s="56">
        <f>'12.Spieltag'!$AG18</f>
        <v>25</v>
      </c>
      <c r="O13" s="56">
        <f>'13.Spieltag'!$AG18</f>
        <v>31</v>
      </c>
      <c r="P13" s="56">
        <f>'14.Spieltag'!$AG18</f>
        <v>9</v>
      </c>
      <c r="Q13" s="56">
        <f>'15.Spieltag'!$AG18</f>
        <v>27</v>
      </c>
      <c r="R13" s="56">
        <f>'16.Spieltag'!$AG18</f>
        <v>13</v>
      </c>
      <c r="S13" s="56">
        <f>'17.Spieltag'!$AG18</f>
        <v>11</v>
      </c>
      <c r="T13" s="56">
        <f>'18.Spieltag'!$AG18</f>
        <v>22</v>
      </c>
      <c r="U13" s="56">
        <f>'19.Spieltag'!$AG18</f>
        <v>9</v>
      </c>
      <c r="V13" s="56">
        <f>'20.Spieltag'!$AG18</f>
        <v>11</v>
      </c>
      <c r="W13" s="56">
        <f>'21.Spieltag'!$AG18</f>
        <v>5</v>
      </c>
      <c r="X13" s="56">
        <f>'22.Spieltag'!$AG18</f>
        <v>13</v>
      </c>
      <c r="Y13" s="56">
        <f>'23.Spieltag'!$AG18</f>
        <v>9</v>
      </c>
      <c r="Z13" s="56">
        <f>'24.Spieltag'!$AG18</f>
        <v>13</v>
      </c>
      <c r="AA13" s="56">
        <f>'25.Spieltag'!$AG18</f>
        <v>31</v>
      </c>
      <c r="AB13" s="56">
        <f>'26.Spieltag'!$AG18</f>
        <v>45</v>
      </c>
      <c r="AC13" s="56">
        <f>'27.Spieltag'!$AG18</f>
        <v>45</v>
      </c>
      <c r="AD13" s="56">
        <f>'28.Spieltag'!$AG18</f>
        <v>45</v>
      </c>
      <c r="AE13" s="56">
        <f>'29.Spieltag'!$AG18</f>
        <v>45</v>
      </c>
      <c r="AF13" s="56">
        <f>'30.Spieltag'!$AG18</f>
        <v>45</v>
      </c>
      <c r="AG13" s="56">
        <f>'31.Spieltag'!$AG18</f>
        <v>45</v>
      </c>
      <c r="AH13" s="56">
        <f>'32.Spieltag'!$AG18</f>
        <v>45</v>
      </c>
      <c r="AI13" s="56">
        <f>'33.Spieltag'!$AG18</f>
        <v>45</v>
      </c>
      <c r="AJ13" s="56">
        <f>'34.Spieltag'!$AG18</f>
        <v>45</v>
      </c>
      <c r="AK13" s="60">
        <f t="shared" si="0"/>
        <v>812</v>
      </c>
      <c r="AL13" s="59">
        <f t="shared" si="1"/>
        <v>4</v>
      </c>
      <c r="AM13" s="59">
        <f t="shared" si="7"/>
        <v>5</v>
      </c>
      <c r="AN13" s="59">
        <f t="shared" si="8"/>
        <v>7</v>
      </c>
      <c r="AO13" s="59">
        <f t="shared" si="9"/>
        <v>9</v>
      </c>
      <c r="AP13" s="60">
        <f t="shared" si="5"/>
        <v>787</v>
      </c>
      <c r="AQ13" s="65">
        <f t="shared" si="6"/>
        <v>25</v>
      </c>
      <c r="AS13" s="54">
        <v>11</v>
      </c>
      <c r="AT13" s="55" t="s">
        <v>75</v>
      </c>
      <c r="AU13" s="57">
        <v>20</v>
      </c>
    </row>
    <row r="14" spans="1:47" ht="15" x14ac:dyDescent="0.35">
      <c r="A14" s="56"/>
      <c r="B14" s="55" t="s">
        <v>96</v>
      </c>
      <c r="C14" s="56">
        <f>'1.Spieltag'!$AG19</f>
        <v>20</v>
      </c>
      <c r="D14" s="56">
        <f>'2.Spieltag '!$AG19</f>
        <v>27</v>
      </c>
      <c r="E14" s="56">
        <f>'3.Spieltag'!$AG19</f>
        <v>22</v>
      </c>
      <c r="F14" s="56">
        <f>'4.Spieltag'!$AG19</f>
        <v>15</v>
      </c>
      <c r="G14" s="56">
        <f>'5.Spieltag'!$AG19</f>
        <v>44</v>
      </c>
      <c r="H14" s="56">
        <f>'6.Spieltag'!$AG19</f>
        <v>9</v>
      </c>
      <c r="I14" s="56">
        <f>'7.Spieltag'!$AG19</f>
        <v>12</v>
      </c>
      <c r="J14" s="56">
        <f>'8.Spieltag'!$AG19</f>
        <v>8</v>
      </c>
      <c r="K14" s="56">
        <f>'9.Spieltag'!$AG19</f>
        <v>8</v>
      </c>
      <c r="L14" s="56">
        <f>'10.Spieltag'!$AG19</f>
        <v>26</v>
      </c>
      <c r="M14" s="56">
        <f>'11.Spieltag'!$AG19</f>
        <v>10</v>
      </c>
      <c r="N14" s="56">
        <f>'12.Spieltag'!$AG19</f>
        <v>26</v>
      </c>
      <c r="O14" s="56">
        <f>'13.Spieltag'!$AG19</f>
        <v>32</v>
      </c>
      <c r="P14" s="56">
        <f>'14.Spieltag'!$AG19</f>
        <v>9</v>
      </c>
      <c r="Q14" s="56">
        <f>'15.Spieltag'!$AG19</f>
        <v>16</v>
      </c>
      <c r="R14" s="56">
        <f>'16.Spieltag'!$AG19</f>
        <v>32</v>
      </c>
      <c r="S14" s="56">
        <f>'17.Spieltag'!$AG19</f>
        <v>12</v>
      </c>
      <c r="T14" s="56">
        <f>'18.Spieltag'!$AG19</f>
        <v>18</v>
      </c>
      <c r="U14" s="56">
        <f>'19.Spieltag'!$AG19</f>
        <v>8</v>
      </c>
      <c r="V14" s="56">
        <f>'20.Spieltag'!$AG19</f>
        <v>12</v>
      </c>
      <c r="W14" s="56">
        <f>'21.Spieltag'!$AG19</f>
        <v>5</v>
      </c>
      <c r="X14" s="56">
        <f>'22.Spieltag'!$AG19</f>
        <v>14</v>
      </c>
      <c r="Y14" s="56">
        <f>'23.Spieltag'!$AG19</f>
        <v>12</v>
      </c>
      <c r="Z14" s="56">
        <f>'24.Spieltag'!$AG19</f>
        <v>11</v>
      </c>
      <c r="AA14" s="56">
        <f>'25.Spieltag'!$AG19</f>
        <v>9</v>
      </c>
      <c r="AB14" s="56">
        <f>'26.Spieltag'!$AG19</f>
        <v>45</v>
      </c>
      <c r="AC14" s="56">
        <f>'27.Spieltag'!$AG19</f>
        <v>45</v>
      </c>
      <c r="AD14" s="56">
        <f>'28.Spieltag'!$AG19</f>
        <v>45</v>
      </c>
      <c r="AE14" s="56">
        <f>'29.Spieltag'!$AG19</f>
        <v>45</v>
      </c>
      <c r="AF14" s="56">
        <f>'30.Spieltag'!$AG19</f>
        <v>45</v>
      </c>
      <c r="AG14" s="56">
        <f>'31.Spieltag'!$AG19</f>
        <v>45</v>
      </c>
      <c r="AH14" s="56">
        <f>'32.Spieltag'!$AG19</f>
        <v>45</v>
      </c>
      <c r="AI14" s="56">
        <f>'33.Spieltag'!$AG19</f>
        <v>45</v>
      </c>
      <c r="AJ14" s="56">
        <f>'34.Spieltag'!$AG19</f>
        <v>45</v>
      </c>
      <c r="AK14" s="60">
        <f t="shared" si="0"/>
        <v>822</v>
      </c>
      <c r="AL14" s="59">
        <f t="shared" si="1"/>
        <v>5</v>
      </c>
      <c r="AM14" s="59">
        <f t="shared" si="7"/>
        <v>8</v>
      </c>
      <c r="AN14" s="59">
        <f t="shared" si="8"/>
        <v>8</v>
      </c>
      <c r="AO14" s="59">
        <f t="shared" si="9"/>
        <v>8</v>
      </c>
      <c r="AP14" s="60">
        <f t="shared" si="5"/>
        <v>793</v>
      </c>
      <c r="AQ14" s="65">
        <f t="shared" si="6"/>
        <v>29</v>
      </c>
      <c r="AS14" s="54">
        <v>12</v>
      </c>
      <c r="AT14" s="55" t="s">
        <v>78</v>
      </c>
      <c r="AU14" s="57">
        <v>30</v>
      </c>
    </row>
    <row r="15" spans="1:47" ht="15" x14ac:dyDescent="0.35">
      <c r="A15" s="56"/>
      <c r="B15" s="56" t="s">
        <v>65</v>
      </c>
      <c r="C15" s="56">
        <f>'1.Spieltag'!$AG20</f>
        <v>12</v>
      </c>
      <c r="D15" s="56">
        <f>'2.Spieltag '!$AG20</f>
        <v>5</v>
      </c>
      <c r="E15" s="56">
        <f>'3.Spieltag'!$AG20</f>
        <v>18</v>
      </c>
      <c r="F15" s="56">
        <f>'4.Spieltag'!$AG20</f>
        <v>22</v>
      </c>
      <c r="G15" s="56">
        <f>'5.Spieltag'!$AG20</f>
        <v>23</v>
      </c>
      <c r="H15" s="56">
        <f>'6.Spieltag'!$AG20</f>
        <v>16</v>
      </c>
      <c r="I15" s="56">
        <f>'7.Spieltag'!$AG20</f>
        <v>10</v>
      </c>
      <c r="J15" s="56">
        <f>'8.Spieltag'!$AG20</f>
        <v>13</v>
      </c>
      <c r="K15" s="56">
        <f>'9.Spieltag'!$AG20</f>
        <v>4</v>
      </c>
      <c r="L15" s="56">
        <f>'10.Spieltag'!$AG20</f>
        <v>19</v>
      </c>
      <c r="M15" s="56">
        <f>'11.Spieltag'!$AG20</f>
        <v>5</v>
      </c>
      <c r="N15" s="56">
        <f>'12.Spieltag'!$AG20</f>
        <v>26</v>
      </c>
      <c r="O15" s="56">
        <f>'13.Spieltag'!$AG20</f>
        <v>12</v>
      </c>
      <c r="P15" s="56">
        <f>'14.Spieltag'!$AG20</f>
        <v>18</v>
      </c>
      <c r="Q15" s="56">
        <f>'15.Spieltag'!$AG20</f>
        <v>17</v>
      </c>
      <c r="R15" s="56">
        <f>'16.Spieltag'!$AG20</f>
        <v>6</v>
      </c>
      <c r="S15" s="56">
        <f>'17.Spieltag'!$AG20</f>
        <v>17</v>
      </c>
      <c r="T15" s="56">
        <f>'18.Spieltag'!$AG20</f>
        <v>20</v>
      </c>
      <c r="U15" s="56">
        <f>'19.Spieltag'!$AG20</f>
        <v>9</v>
      </c>
      <c r="V15" s="56">
        <f>'20.Spieltag'!$AG20</f>
        <v>4</v>
      </c>
      <c r="W15" s="56">
        <f>'21.Spieltag'!$AG20</f>
        <v>5</v>
      </c>
      <c r="X15" s="56">
        <f>'22.Spieltag'!$AG20</f>
        <v>9</v>
      </c>
      <c r="Y15" s="56">
        <f>'23.Spieltag'!$AG20</f>
        <v>9</v>
      </c>
      <c r="Z15" s="56">
        <f>'24.Spieltag'!$AG20</f>
        <v>0</v>
      </c>
      <c r="AA15" s="56">
        <f>'25.Spieltag'!$AG20</f>
        <v>6</v>
      </c>
      <c r="AB15" s="56">
        <f>'26.Spieltag'!$AG20</f>
        <v>45</v>
      </c>
      <c r="AC15" s="56">
        <f>'27.Spieltag'!$AG20</f>
        <v>45</v>
      </c>
      <c r="AD15" s="56">
        <f>'28.Spieltag'!$AG20</f>
        <v>45</v>
      </c>
      <c r="AE15" s="56">
        <f>'29.Spieltag'!$AG20</f>
        <v>45</v>
      </c>
      <c r="AF15" s="56">
        <f>'30.Spieltag'!$AG20</f>
        <v>45</v>
      </c>
      <c r="AG15" s="56">
        <f>'31.Spieltag'!$AG20</f>
        <v>45</v>
      </c>
      <c r="AH15" s="56">
        <f>'32.Spieltag'!$AG20</f>
        <v>45</v>
      </c>
      <c r="AI15" s="56">
        <f>'33.Spieltag'!$AG20</f>
        <v>45</v>
      </c>
      <c r="AJ15" s="56">
        <f>'34.Spieltag'!$AG20</f>
        <v>45</v>
      </c>
      <c r="AK15" s="60">
        <f t="shared" si="0"/>
        <v>710</v>
      </c>
      <c r="AL15" s="59">
        <f t="shared" si="1"/>
        <v>0</v>
      </c>
      <c r="AM15" s="59">
        <f t="shared" si="7"/>
        <v>4</v>
      </c>
      <c r="AN15" s="59">
        <f t="shared" si="8"/>
        <v>4</v>
      </c>
      <c r="AO15" s="59">
        <f t="shared" si="9"/>
        <v>5</v>
      </c>
      <c r="AP15" s="60">
        <f t="shared" si="5"/>
        <v>697</v>
      </c>
      <c r="AQ15" s="65">
        <f t="shared" si="6"/>
        <v>13</v>
      </c>
      <c r="AS15" s="54">
        <v>13</v>
      </c>
      <c r="AT15" s="55" t="s">
        <v>102</v>
      </c>
      <c r="AU15" s="57">
        <v>34</v>
      </c>
    </row>
    <row r="16" spans="1:47" ht="15" x14ac:dyDescent="0.35">
      <c r="A16" s="56"/>
      <c r="B16" s="55" t="s">
        <v>78</v>
      </c>
      <c r="C16" s="56">
        <f>'1.Spieltag'!$AG21</f>
        <v>9</v>
      </c>
      <c r="D16" s="56">
        <f>'2.Spieltag '!$AG21</f>
        <v>16</v>
      </c>
      <c r="E16" s="56">
        <f>'3.Spieltag'!$AG21</f>
        <v>20</v>
      </c>
      <c r="F16" s="56">
        <f>'4.Spieltag'!$AG21</f>
        <v>15</v>
      </c>
      <c r="G16" s="56">
        <f>'5.Spieltag'!$AG21</f>
        <v>14</v>
      </c>
      <c r="H16" s="56">
        <f>'6.Spieltag'!$AG21</f>
        <v>27</v>
      </c>
      <c r="I16" s="56">
        <f>'7.Spieltag'!$AG21</f>
        <v>7</v>
      </c>
      <c r="J16" s="56">
        <f>'8.Spieltag'!$AG21</f>
        <v>9</v>
      </c>
      <c r="K16" s="56">
        <f>'9.Spieltag'!$AG21</f>
        <v>2</v>
      </c>
      <c r="L16" s="56">
        <f>'10.Spieltag'!$AG21</f>
        <v>14</v>
      </c>
      <c r="M16" s="56">
        <f>'11.Spieltag'!$AG21</f>
        <v>11</v>
      </c>
      <c r="N16" s="56">
        <f>'12.Spieltag'!$AG21</f>
        <v>30</v>
      </c>
      <c r="O16" s="56">
        <f>'13.Spieltag'!$AG21</f>
        <v>10</v>
      </c>
      <c r="P16" s="56">
        <f>'14.Spieltag'!$AG21</f>
        <v>6</v>
      </c>
      <c r="Q16" s="56">
        <f>'15.Spieltag'!$AG21</f>
        <v>18</v>
      </c>
      <c r="R16" s="56">
        <f>'16.Spieltag'!$AG21</f>
        <v>9</v>
      </c>
      <c r="S16" s="56">
        <f>'17.Spieltag'!$AG21</f>
        <v>9</v>
      </c>
      <c r="T16" s="56">
        <f>'18.Spieltag'!$AG21</f>
        <v>37</v>
      </c>
      <c r="U16" s="56">
        <f>'19.Spieltag'!$AG21</f>
        <v>9</v>
      </c>
      <c r="V16" s="56">
        <f>'20.Spieltag'!$AG21</f>
        <v>8</v>
      </c>
      <c r="W16" s="56">
        <f>'21.Spieltag'!$AG21</f>
        <v>7</v>
      </c>
      <c r="X16" s="56">
        <f>'22.Spieltag'!$AG21</f>
        <v>14</v>
      </c>
      <c r="Y16" s="56">
        <f>'23.Spieltag'!$AG21</f>
        <v>5</v>
      </c>
      <c r="Z16" s="56">
        <f>'24.Spieltag'!$AG21</f>
        <v>11</v>
      </c>
      <c r="AA16" s="56">
        <f>'25.Spieltag'!$AG21</f>
        <v>6</v>
      </c>
      <c r="AB16" s="56">
        <f>'26.Spieltag'!$AG21</f>
        <v>45</v>
      </c>
      <c r="AC16" s="56">
        <f>'27.Spieltag'!$AG21</f>
        <v>45</v>
      </c>
      <c r="AD16" s="56">
        <f>'28.Spieltag'!$AG21</f>
        <v>45</v>
      </c>
      <c r="AE16" s="56">
        <f>'29.Spieltag'!$AG21</f>
        <v>45</v>
      </c>
      <c r="AF16" s="56">
        <f>'30.Spieltag'!$AG21</f>
        <v>45</v>
      </c>
      <c r="AG16" s="56">
        <f>'31.Spieltag'!$AG21</f>
        <v>45</v>
      </c>
      <c r="AH16" s="56">
        <f>'32.Spieltag'!$AG21</f>
        <v>45</v>
      </c>
      <c r="AI16" s="56">
        <f>'33.Spieltag'!$AG21</f>
        <v>45</v>
      </c>
      <c r="AJ16" s="56">
        <f>'34.Spieltag'!$AG21</f>
        <v>45</v>
      </c>
      <c r="AK16" s="60">
        <f t="shared" si="0"/>
        <v>728</v>
      </c>
      <c r="AL16" s="59">
        <f t="shared" si="1"/>
        <v>2</v>
      </c>
      <c r="AM16" s="59">
        <f t="shared" si="7"/>
        <v>5</v>
      </c>
      <c r="AN16" s="59">
        <f t="shared" si="8"/>
        <v>6</v>
      </c>
      <c r="AO16" s="59">
        <f t="shared" si="9"/>
        <v>6</v>
      </c>
      <c r="AP16" s="60">
        <f t="shared" si="5"/>
        <v>709</v>
      </c>
      <c r="AQ16" s="65">
        <f t="shared" si="6"/>
        <v>19</v>
      </c>
      <c r="AS16" s="54">
        <v>14</v>
      </c>
      <c r="AT16" s="55" t="s">
        <v>75</v>
      </c>
      <c r="AU16" s="57">
        <v>23</v>
      </c>
    </row>
    <row r="17" spans="1:47" ht="15" x14ac:dyDescent="0.35">
      <c r="A17" s="56"/>
      <c r="B17" s="55" t="s">
        <v>86</v>
      </c>
      <c r="C17" s="56">
        <f>'1.Spieltag'!$AG22</f>
        <v>6</v>
      </c>
      <c r="D17" s="56">
        <f>'2.Spieltag '!$AG22</f>
        <v>5</v>
      </c>
      <c r="E17" s="56">
        <f>'3.Spieltag'!$AG22</f>
        <v>12</v>
      </c>
      <c r="F17" s="56">
        <f>'4.Spieltag'!$AG22</f>
        <v>16</v>
      </c>
      <c r="G17" s="56">
        <f>'5.Spieltag'!$AG22</f>
        <v>22</v>
      </c>
      <c r="H17" s="56">
        <f>'6.Spieltag'!$AG22</f>
        <v>5</v>
      </c>
      <c r="I17" s="56">
        <f>'7.Spieltag'!$AG22</f>
        <v>15</v>
      </c>
      <c r="J17" s="56">
        <f>'8.Spieltag'!$AG22</f>
        <v>10</v>
      </c>
      <c r="K17" s="56">
        <f>'9.Spieltag'!$AG22</f>
        <v>7</v>
      </c>
      <c r="L17" s="56">
        <f>'10.Spieltag'!$AG22</f>
        <v>21</v>
      </c>
      <c r="M17" s="56">
        <f>'11.Spieltag'!$AG22</f>
        <v>7</v>
      </c>
      <c r="N17" s="56">
        <f>'12.Spieltag'!$AG22</f>
        <v>27</v>
      </c>
      <c r="O17" s="56">
        <f>'13.Spieltag'!$AG22</f>
        <v>23</v>
      </c>
      <c r="P17" s="56">
        <f>'14.Spieltag'!$AG22</f>
        <v>12</v>
      </c>
      <c r="Q17" s="56">
        <f>'15.Spieltag'!$AG22</f>
        <v>24</v>
      </c>
      <c r="R17" s="56">
        <f>'16.Spieltag'!$AG22</f>
        <v>10</v>
      </c>
      <c r="S17" s="56">
        <f>'17.Spieltag'!$AG22</f>
        <v>8</v>
      </c>
      <c r="T17" s="56">
        <f>'18.Spieltag'!$AG22</f>
        <v>16</v>
      </c>
      <c r="U17" s="56">
        <f>'19.Spieltag'!$AG22</f>
        <v>6</v>
      </c>
      <c r="V17" s="56">
        <f>'20.Spieltag'!$AG22</f>
        <v>16</v>
      </c>
      <c r="W17" s="56">
        <f>'21.Spieltag'!$AG22</f>
        <v>9</v>
      </c>
      <c r="X17" s="56">
        <f>'22.Spieltag'!$AG22</f>
        <v>4</v>
      </c>
      <c r="Y17" s="56">
        <f>'23.Spieltag'!$AG22</f>
        <v>7</v>
      </c>
      <c r="Z17" s="56">
        <f>'24.Spieltag'!$AG22</f>
        <v>9</v>
      </c>
      <c r="AA17" s="56">
        <f>'25.Spieltag'!$AG22</f>
        <v>16</v>
      </c>
      <c r="AB17" s="56">
        <f>'26.Spieltag'!$AG22</f>
        <v>45</v>
      </c>
      <c r="AC17" s="56">
        <f>'27.Spieltag'!$AG22</f>
        <v>45</v>
      </c>
      <c r="AD17" s="56">
        <f>'28.Spieltag'!$AG22</f>
        <v>45</v>
      </c>
      <c r="AE17" s="56">
        <f>'29.Spieltag'!$AG22</f>
        <v>45</v>
      </c>
      <c r="AF17" s="56">
        <f>'30.Spieltag'!$AG22</f>
        <v>45</v>
      </c>
      <c r="AG17" s="56">
        <f>'31.Spieltag'!$AG22</f>
        <v>45</v>
      </c>
      <c r="AH17" s="56">
        <f>'32.Spieltag'!$AG22</f>
        <v>45</v>
      </c>
      <c r="AI17" s="56">
        <f>'33.Spieltag'!$AG22</f>
        <v>45</v>
      </c>
      <c r="AJ17" s="56">
        <f>'34.Spieltag'!$AG22</f>
        <v>45</v>
      </c>
      <c r="AK17" s="53">
        <f t="shared" si="0"/>
        <v>718</v>
      </c>
      <c r="AL17" s="59">
        <f t="shared" si="1"/>
        <v>4</v>
      </c>
      <c r="AM17" s="59">
        <f t="shared" si="7"/>
        <v>5</v>
      </c>
      <c r="AN17" s="59">
        <f t="shared" si="8"/>
        <v>5</v>
      </c>
      <c r="AO17" s="59">
        <f t="shared" si="9"/>
        <v>6</v>
      </c>
      <c r="AP17" s="60">
        <f t="shared" si="5"/>
        <v>698</v>
      </c>
      <c r="AQ17" s="65">
        <f t="shared" si="6"/>
        <v>20</v>
      </c>
      <c r="AS17" s="54">
        <v>15</v>
      </c>
      <c r="AT17" s="55" t="s">
        <v>103</v>
      </c>
      <c r="AU17" s="57">
        <v>27</v>
      </c>
    </row>
    <row r="18" spans="1:47" ht="15" x14ac:dyDescent="0.35">
      <c r="A18" s="56"/>
      <c r="B18" s="55" t="s">
        <v>85</v>
      </c>
      <c r="C18" s="56">
        <f>'1.Spieltag'!$AG23</f>
        <v>23</v>
      </c>
      <c r="D18" s="56">
        <f>'2.Spieltag '!$AG23</f>
        <v>26</v>
      </c>
      <c r="E18" s="56">
        <f>'3.Spieltag'!$AG23</f>
        <v>24</v>
      </c>
      <c r="F18" s="56">
        <f>'4.Spieltag'!$AG23</f>
        <v>13</v>
      </c>
      <c r="G18" s="56">
        <f>'5.Spieltag'!$AG23</f>
        <v>37</v>
      </c>
      <c r="H18" s="56">
        <f>'6.Spieltag'!$AG23</f>
        <v>12</v>
      </c>
      <c r="I18" s="56">
        <f>'7.Spieltag'!$AG23</f>
        <v>2</v>
      </c>
      <c r="J18" s="56">
        <f>'8.Spieltag'!$AG23</f>
        <v>10</v>
      </c>
      <c r="K18" s="56">
        <f>'9.Spieltag'!$AG23</f>
        <v>10</v>
      </c>
      <c r="L18" s="56">
        <f>'10.Spieltag'!$AG23</f>
        <v>22</v>
      </c>
      <c r="M18" s="56">
        <f>'11.Spieltag'!$AG23</f>
        <v>0</v>
      </c>
      <c r="N18" s="56">
        <f>'12.Spieltag'!$AG23</f>
        <v>24</v>
      </c>
      <c r="O18" s="56">
        <f>'13.Spieltag'!$AG23</f>
        <v>17</v>
      </c>
      <c r="P18" s="56">
        <f>'14.Spieltag'!$AG23</f>
        <v>13</v>
      </c>
      <c r="Q18" s="56">
        <f>'15.Spieltag'!$AG23</f>
        <v>23</v>
      </c>
      <c r="R18" s="56">
        <f>'16.Spieltag'!$AG23</f>
        <v>3</v>
      </c>
      <c r="S18" s="56">
        <f>'17.Spieltag'!$AG23</f>
        <v>12</v>
      </c>
      <c r="T18" s="56">
        <f>'18.Spieltag'!$AG23</f>
        <v>20</v>
      </c>
      <c r="U18" s="56">
        <f>'19.Spieltag'!$AG23</f>
        <v>16</v>
      </c>
      <c r="V18" s="56">
        <f>'20.Spieltag'!$AG23</f>
        <v>9</v>
      </c>
      <c r="W18" s="56">
        <f>'21.Spieltag'!$AG23</f>
        <v>13</v>
      </c>
      <c r="X18" s="56">
        <f>'22.Spieltag'!$AG23</f>
        <v>17</v>
      </c>
      <c r="Y18" s="56">
        <f>'23.Spieltag'!$AG23</f>
        <v>11</v>
      </c>
      <c r="Z18" s="56">
        <f>'24.Spieltag'!$AG23</f>
        <v>9</v>
      </c>
      <c r="AA18" s="56">
        <f>'25.Spieltag'!$AG23</f>
        <v>12</v>
      </c>
      <c r="AB18" s="56">
        <f>'26.Spieltag'!$AG23</f>
        <v>45</v>
      </c>
      <c r="AC18" s="56">
        <f>'27.Spieltag'!$AG23</f>
        <v>45</v>
      </c>
      <c r="AD18" s="56">
        <f>'28.Spieltag'!$AG23</f>
        <v>45</v>
      </c>
      <c r="AE18" s="56">
        <f>'29.Spieltag'!$AG23</f>
        <v>45</v>
      </c>
      <c r="AF18" s="56">
        <f>'30.Spieltag'!$AG23</f>
        <v>45</v>
      </c>
      <c r="AG18" s="56">
        <f>'31.Spieltag'!$AG23</f>
        <v>45</v>
      </c>
      <c r="AH18" s="56">
        <f>'32.Spieltag'!$AG23</f>
        <v>45</v>
      </c>
      <c r="AI18" s="56">
        <f>'33.Spieltag'!$AG23</f>
        <v>45</v>
      </c>
      <c r="AJ18" s="56">
        <f>'34.Spieltag'!$AG23</f>
        <v>45</v>
      </c>
      <c r="AK18" s="53">
        <f t="shared" si="0"/>
        <v>783</v>
      </c>
      <c r="AL18" s="59">
        <f t="shared" si="1"/>
        <v>0</v>
      </c>
      <c r="AM18" s="59">
        <f t="shared" si="7"/>
        <v>2</v>
      </c>
      <c r="AN18" s="59">
        <f t="shared" si="8"/>
        <v>3</v>
      </c>
      <c r="AO18" s="59">
        <f t="shared" si="9"/>
        <v>9</v>
      </c>
      <c r="AP18" s="60">
        <f t="shared" si="5"/>
        <v>769</v>
      </c>
      <c r="AQ18" s="65">
        <f t="shared" si="6"/>
        <v>14</v>
      </c>
      <c r="AS18" s="54">
        <v>16</v>
      </c>
      <c r="AT18" s="55" t="s">
        <v>96</v>
      </c>
      <c r="AU18" s="57">
        <v>32</v>
      </c>
    </row>
    <row r="19" spans="1:47" ht="15" x14ac:dyDescent="0.35">
      <c r="A19" s="56"/>
      <c r="B19" s="58" t="s">
        <v>83</v>
      </c>
      <c r="C19" s="56">
        <f>'1.Spieltag'!$AG24</f>
        <v>10</v>
      </c>
      <c r="D19" s="56">
        <f>'2.Spieltag '!$AG24</f>
        <v>15</v>
      </c>
      <c r="E19" s="56">
        <f>'3.Spieltag'!$AG24</f>
        <v>21</v>
      </c>
      <c r="F19" s="56">
        <f>'4.Spieltag'!$AG24</f>
        <v>15</v>
      </c>
      <c r="G19" s="56">
        <f>'5.Spieltag'!$AG24</f>
        <v>33</v>
      </c>
      <c r="H19" s="56">
        <f>'6.Spieltag'!$AG24</f>
        <v>4</v>
      </c>
      <c r="I19" s="56">
        <f>'7.Spieltag'!$AG24</f>
        <v>6</v>
      </c>
      <c r="J19" s="56">
        <f>'8.Spieltag'!$AG24</f>
        <v>7</v>
      </c>
      <c r="K19" s="56">
        <f>'9.Spieltag'!$AG24</f>
        <v>6</v>
      </c>
      <c r="L19" s="56">
        <f>'10.Spieltag'!$AG24</f>
        <v>22</v>
      </c>
      <c r="M19" s="56">
        <f>'11.Spieltag'!$AG24</f>
        <v>8</v>
      </c>
      <c r="N19" s="56">
        <f>'12.Spieltag'!$AG24</f>
        <v>8</v>
      </c>
      <c r="O19" s="56">
        <f>'13.Spieltag'!$AG24</f>
        <v>34</v>
      </c>
      <c r="P19" s="56">
        <f>'14.Spieltag'!$AG24</f>
        <v>9</v>
      </c>
      <c r="Q19" s="56">
        <f>'15.Spieltag'!$AG24</f>
        <v>18</v>
      </c>
      <c r="R19" s="56">
        <f>'16.Spieltag'!$AG24</f>
        <v>4</v>
      </c>
      <c r="S19" s="56">
        <f>'17.Spieltag'!$AG24</f>
        <v>25</v>
      </c>
      <c r="T19" s="56">
        <f>'18.Spieltag'!$AG24</f>
        <v>17</v>
      </c>
      <c r="U19" s="56">
        <f>'19.Spieltag'!$AG24</f>
        <v>11</v>
      </c>
      <c r="V19" s="56">
        <f>'20.Spieltag'!$AG24</f>
        <v>14</v>
      </c>
      <c r="W19" s="56">
        <f>'21.Spieltag'!$AG24</f>
        <v>2</v>
      </c>
      <c r="X19" s="56">
        <f>'22.Spieltag'!$AG24</f>
        <v>17</v>
      </c>
      <c r="Y19" s="56">
        <f>'23.Spieltag'!$AG24</f>
        <v>8</v>
      </c>
      <c r="Z19" s="56">
        <f>'24.Spieltag'!$AG24</f>
        <v>6</v>
      </c>
      <c r="AA19" s="56">
        <f>'25.Spieltag'!$AG24</f>
        <v>16</v>
      </c>
      <c r="AB19" s="56">
        <f>'26.Spieltag'!$AG24</f>
        <v>45</v>
      </c>
      <c r="AC19" s="56">
        <f>'27.Spieltag'!$AG24</f>
        <v>45</v>
      </c>
      <c r="AD19" s="56">
        <f>'28.Spieltag'!$AG24</f>
        <v>45</v>
      </c>
      <c r="AE19" s="56">
        <f>'29.Spieltag'!$AG24</f>
        <v>45</v>
      </c>
      <c r="AF19" s="56">
        <f>'30.Spieltag'!$AG24</f>
        <v>45</v>
      </c>
      <c r="AG19" s="56">
        <f>'31.Spieltag'!$AG24</f>
        <v>45</v>
      </c>
      <c r="AH19" s="56">
        <f>'32.Spieltag'!$AG24</f>
        <v>45</v>
      </c>
      <c r="AI19" s="56">
        <f>'33.Spieltag'!$AG24</f>
        <v>45</v>
      </c>
      <c r="AJ19" s="56">
        <f>'34.Spieltag'!$AG24</f>
        <v>45</v>
      </c>
      <c r="AK19" s="60">
        <f t="shared" si="0"/>
        <v>741</v>
      </c>
      <c r="AL19" s="59">
        <f>SMALL($C19:$AJ19,1)</f>
        <v>2</v>
      </c>
      <c r="AM19" s="59">
        <f>SMALL($C19:$AJ19,2)</f>
        <v>4</v>
      </c>
      <c r="AN19" s="59">
        <f>SMALL($C19:$AJ19,3)</f>
        <v>4</v>
      </c>
      <c r="AO19" s="59">
        <f>SMALL($C19:$AJ19,4)</f>
        <v>6</v>
      </c>
      <c r="AP19" s="60">
        <f t="shared" si="5"/>
        <v>725</v>
      </c>
      <c r="AQ19" s="65">
        <f t="shared" si="6"/>
        <v>16</v>
      </c>
      <c r="AS19" s="54">
        <v>17</v>
      </c>
      <c r="AT19" s="55" t="s">
        <v>83</v>
      </c>
      <c r="AU19" s="57">
        <v>25</v>
      </c>
    </row>
    <row r="20" spans="1:47" ht="15" x14ac:dyDescent="0.35">
      <c r="A20" s="56"/>
      <c r="B20" s="55" t="s">
        <v>89</v>
      </c>
      <c r="C20" s="56">
        <f>'1.Spieltag'!$AG25</f>
        <v>10</v>
      </c>
      <c r="D20" s="56">
        <f>'2.Spieltag '!$AG25</f>
        <v>14</v>
      </c>
      <c r="E20" s="56">
        <f>'3.Spieltag'!$AG25</f>
        <v>17</v>
      </c>
      <c r="F20" s="56">
        <f>'4.Spieltag'!$AG25</f>
        <v>13</v>
      </c>
      <c r="G20" s="56">
        <f>'5.Spieltag'!$AG25</f>
        <v>23</v>
      </c>
      <c r="H20" s="56">
        <f>'6.Spieltag'!$AG25</f>
        <v>33</v>
      </c>
      <c r="I20" s="56">
        <f>'7.Spieltag'!$AG25</f>
        <v>14</v>
      </c>
      <c r="J20" s="56">
        <f>'8.Spieltag'!$AG25</f>
        <v>10</v>
      </c>
      <c r="K20" s="56">
        <f>'9.Spieltag'!$AG25</f>
        <v>10</v>
      </c>
      <c r="L20" s="56">
        <f>'10.Spieltag'!$AG25</f>
        <v>20</v>
      </c>
      <c r="M20" s="56">
        <f>'11.Spieltag'!$AG25</f>
        <v>8</v>
      </c>
      <c r="N20" s="56">
        <f>'12.Spieltag'!$AG25</f>
        <v>12</v>
      </c>
      <c r="O20" s="56">
        <f>'13.Spieltag'!$AG25</f>
        <v>15</v>
      </c>
      <c r="P20" s="56">
        <f>'14.Spieltag'!$AG25</f>
        <v>11</v>
      </c>
      <c r="Q20" s="56">
        <f>'15.Spieltag'!$AG25</f>
        <v>21</v>
      </c>
      <c r="R20" s="56">
        <f>'16.Spieltag'!$AG25</f>
        <v>10</v>
      </c>
      <c r="S20" s="56">
        <f>'17.Spieltag'!$AG25</f>
        <v>8</v>
      </c>
      <c r="T20" s="56">
        <f>'18.Spieltag'!$AG25</f>
        <v>26</v>
      </c>
      <c r="U20" s="56">
        <f>'19.Spieltag'!$AG25</f>
        <v>8</v>
      </c>
      <c r="V20" s="56">
        <f>'20.Spieltag'!$AG25</f>
        <v>6</v>
      </c>
      <c r="W20" s="56">
        <f>'21.Spieltag'!$AG25</f>
        <v>2</v>
      </c>
      <c r="X20" s="56">
        <f>'22.Spieltag'!$AG25</f>
        <v>12</v>
      </c>
      <c r="Y20" s="56">
        <f>'23.Spieltag'!$AG25</f>
        <v>9</v>
      </c>
      <c r="Z20" s="56">
        <f>'24.Spieltag'!$AG25</f>
        <v>17</v>
      </c>
      <c r="AA20" s="56">
        <f>'25.Spieltag'!$AG25</f>
        <v>8</v>
      </c>
      <c r="AB20" s="56">
        <f>'26.Spieltag'!$AG25</f>
        <v>45</v>
      </c>
      <c r="AC20" s="56">
        <f>'27.Spieltag'!$AG25</f>
        <v>45</v>
      </c>
      <c r="AD20" s="56">
        <f>'28.Spieltag'!$AG25</f>
        <v>45</v>
      </c>
      <c r="AE20" s="56">
        <f>'29.Spieltag'!$AG25</f>
        <v>45</v>
      </c>
      <c r="AF20" s="56">
        <f>'30.Spieltag'!$AG25</f>
        <v>45</v>
      </c>
      <c r="AG20" s="56">
        <f>'31.Spieltag'!$AG25</f>
        <v>45</v>
      </c>
      <c r="AH20" s="56">
        <f>'32.Spieltag'!$AG25</f>
        <v>45</v>
      </c>
      <c r="AI20" s="56">
        <f>'33.Spieltag'!$AG25</f>
        <v>45</v>
      </c>
      <c r="AJ20" s="56">
        <f>'34.Spieltag'!$AG25</f>
        <v>45</v>
      </c>
      <c r="AK20" s="53">
        <f t="shared" si="0"/>
        <v>742</v>
      </c>
      <c r="AL20" s="59">
        <f>SMALL($C20:$AJ20,1)</f>
        <v>2</v>
      </c>
      <c r="AM20" s="59">
        <f>SMALL($C20:$AJ20,2)</f>
        <v>6</v>
      </c>
      <c r="AN20" s="59">
        <f>SMALL($C20:$AJ20,3)</f>
        <v>8</v>
      </c>
      <c r="AO20" s="59">
        <f>SMALL($C20:$AJ20,4)</f>
        <v>8</v>
      </c>
      <c r="AP20" s="60">
        <f t="shared" si="5"/>
        <v>718</v>
      </c>
      <c r="AQ20" s="65">
        <f t="shared" si="6"/>
        <v>24</v>
      </c>
      <c r="AS20" s="54">
        <v>18</v>
      </c>
      <c r="AT20" s="55" t="s">
        <v>78</v>
      </c>
      <c r="AU20" s="57">
        <v>37</v>
      </c>
    </row>
    <row r="21" spans="1:47" ht="15" x14ac:dyDescent="0.35">
      <c r="A21" s="56"/>
      <c r="B21" s="55" t="s">
        <v>93</v>
      </c>
      <c r="C21" s="56">
        <f>'1.Spieltag'!$AG26</f>
        <v>8</v>
      </c>
      <c r="D21" s="56">
        <f>'2.Spieltag '!$AG26</f>
        <v>17</v>
      </c>
      <c r="E21" s="56">
        <f>'3.Spieltag'!$AG26</f>
        <v>19</v>
      </c>
      <c r="F21" s="56">
        <f>'4.Spieltag'!$AG26</f>
        <v>13</v>
      </c>
      <c r="G21" s="56">
        <f>'5.Spieltag'!$AG26</f>
        <v>18</v>
      </c>
      <c r="H21" s="56">
        <f>'6.Spieltag'!$AG26</f>
        <v>19</v>
      </c>
      <c r="I21" s="56">
        <f>'7.Spieltag'!$AG26</f>
        <v>14</v>
      </c>
      <c r="J21" s="56">
        <f>'8.Spieltag'!$AG26</f>
        <v>3</v>
      </c>
      <c r="K21" s="56">
        <f>'9.Spieltag'!$AG26</f>
        <v>5</v>
      </c>
      <c r="L21" s="56">
        <f>'10.Spieltag'!$AG26</f>
        <v>21</v>
      </c>
      <c r="M21" s="56">
        <f>'11.Spieltag'!$AG26</f>
        <v>16</v>
      </c>
      <c r="N21" s="56">
        <f>'12.Spieltag'!$AG26</f>
        <v>15</v>
      </c>
      <c r="O21" s="56">
        <f>'13.Spieltag'!$AG26</f>
        <v>34</v>
      </c>
      <c r="P21" s="56">
        <f>'14.Spieltag'!$AG26</f>
        <v>8</v>
      </c>
      <c r="Q21" s="56">
        <f>'15.Spieltag'!$AG26</f>
        <v>17</v>
      </c>
      <c r="R21" s="56">
        <f>'16.Spieltag'!$AG26</f>
        <v>8</v>
      </c>
      <c r="S21" s="56">
        <f>'17.Spieltag'!$AG26</f>
        <v>9</v>
      </c>
      <c r="T21" s="56">
        <f>'18.Spieltag'!$AG26</f>
        <v>28</v>
      </c>
      <c r="U21" s="56">
        <f>'19.Spieltag'!$AG26</f>
        <v>11</v>
      </c>
      <c r="V21" s="56">
        <f>'20.Spieltag'!$AG26</f>
        <v>0</v>
      </c>
      <c r="W21" s="56">
        <f>'21.Spieltag'!$AG26</f>
        <v>2</v>
      </c>
      <c r="X21" s="56">
        <f>'22.Spieltag'!$AG26</f>
        <v>18</v>
      </c>
      <c r="Y21" s="56">
        <f>'23.Spieltag'!$AG26</f>
        <v>11</v>
      </c>
      <c r="Z21" s="56">
        <f>'24.Spieltag'!$AG26</f>
        <v>8</v>
      </c>
      <c r="AA21" s="56">
        <f>'25.Spieltag'!$AG26</f>
        <v>11</v>
      </c>
      <c r="AB21" s="56">
        <f>'26.Spieltag'!$AG26</f>
        <v>45</v>
      </c>
      <c r="AC21" s="56">
        <f>'27.Spieltag'!$AG26</f>
        <v>45</v>
      </c>
      <c r="AD21" s="56">
        <f>'28.Spieltag'!$AG26</f>
        <v>45</v>
      </c>
      <c r="AE21" s="56">
        <f>'29.Spieltag'!$AG26</f>
        <v>45</v>
      </c>
      <c r="AF21" s="56">
        <f>'30.Spieltag'!$AG26</f>
        <v>45</v>
      </c>
      <c r="AG21" s="56">
        <f>'31.Spieltag'!$AG26</f>
        <v>45</v>
      </c>
      <c r="AH21" s="56">
        <f>'32.Spieltag'!$AG26</f>
        <v>45</v>
      </c>
      <c r="AI21" s="56">
        <f>'33.Spieltag'!$AG26</f>
        <v>45</v>
      </c>
      <c r="AJ21" s="56">
        <f>'34.Spieltag'!$AG26</f>
        <v>45</v>
      </c>
      <c r="AK21" s="60">
        <f t="shared" si="0"/>
        <v>738</v>
      </c>
      <c r="AL21" s="59">
        <f>SMALL($C21:$AJ21,1)</f>
        <v>0</v>
      </c>
      <c r="AM21" s="59">
        <f>SMALL($C21:$AJ21,2)</f>
        <v>2</v>
      </c>
      <c r="AN21" s="59">
        <f>SMALL($C21:$AJ21,3)</f>
        <v>3</v>
      </c>
      <c r="AO21" s="59">
        <f>SMALL($C21:$AJ21,4)</f>
        <v>5</v>
      </c>
      <c r="AP21" s="60">
        <f t="shared" si="5"/>
        <v>728</v>
      </c>
      <c r="AQ21" s="65">
        <f t="shared" si="6"/>
        <v>10</v>
      </c>
      <c r="AS21" s="54">
        <v>19</v>
      </c>
      <c r="AT21" s="55" t="s">
        <v>85</v>
      </c>
      <c r="AU21" s="57">
        <v>16</v>
      </c>
    </row>
    <row r="22" spans="1:47" ht="15" x14ac:dyDescent="0.35">
      <c r="A22" s="56"/>
      <c r="B22" s="55" t="s">
        <v>67</v>
      </c>
      <c r="C22" s="56">
        <f>'1.Spieltag'!$AG27</f>
        <v>14</v>
      </c>
      <c r="D22" s="56">
        <f>'2.Spieltag '!$AG27</f>
        <v>25</v>
      </c>
      <c r="E22" s="56">
        <f>'3.Spieltag'!$AG27</f>
        <v>19</v>
      </c>
      <c r="F22" s="56">
        <f>'4.Spieltag'!$AG27</f>
        <v>23</v>
      </c>
      <c r="G22" s="56">
        <f>'5.Spieltag'!$AG27</f>
        <v>22</v>
      </c>
      <c r="H22" s="56">
        <f>'6.Spieltag'!$AG27</f>
        <v>36</v>
      </c>
      <c r="I22" s="56">
        <f>'7.Spieltag'!$AG27</f>
        <v>20</v>
      </c>
      <c r="J22" s="56">
        <f>'8.Spieltag'!$AG27</f>
        <v>5</v>
      </c>
      <c r="K22" s="56">
        <f>'9.Spieltag'!$AG27</f>
        <v>2</v>
      </c>
      <c r="L22" s="56">
        <f>'10.Spieltag'!$AG27</f>
        <v>14</v>
      </c>
      <c r="M22" s="56">
        <f>'11.Spieltag'!$AG27</f>
        <v>8</v>
      </c>
      <c r="N22" s="56">
        <f>'12.Spieltag'!$AG27</f>
        <v>15</v>
      </c>
      <c r="O22" s="56">
        <f>'13.Spieltag'!$AG27</f>
        <v>20</v>
      </c>
      <c r="P22" s="56">
        <f>'14.Spieltag'!$AG27</f>
        <v>11</v>
      </c>
      <c r="Q22" s="56">
        <f>'15.Spieltag'!$AG27</f>
        <v>21</v>
      </c>
      <c r="R22" s="56">
        <f>'16.Spieltag'!$AG27</f>
        <v>9</v>
      </c>
      <c r="S22" s="56">
        <f>'17.Spieltag'!$AG27</f>
        <v>11</v>
      </c>
      <c r="T22" s="56">
        <f>'18.Spieltag'!$AG27</f>
        <v>28</v>
      </c>
      <c r="U22" s="56">
        <f>'19.Spieltag'!$AG27</f>
        <v>14</v>
      </c>
      <c r="V22" s="56">
        <f>'20.Spieltag'!$AG27</f>
        <v>13</v>
      </c>
      <c r="W22" s="56">
        <f>'21.Spieltag'!$AG27</f>
        <v>0</v>
      </c>
      <c r="X22" s="56">
        <f>'22.Spieltag'!$AG27</f>
        <v>14</v>
      </c>
      <c r="Y22" s="56">
        <f>'23.Spieltag'!$AG27</f>
        <v>9</v>
      </c>
      <c r="Z22" s="56">
        <f>'24.Spieltag'!$AG27</f>
        <v>10</v>
      </c>
      <c r="AA22" s="56">
        <f>'25.Spieltag'!$AG27</f>
        <v>6</v>
      </c>
      <c r="AB22" s="56">
        <f>'26.Spieltag'!$AG27</f>
        <v>45</v>
      </c>
      <c r="AC22" s="56">
        <f>'27.Spieltag'!$AG27</f>
        <v>45</v>
      </c>
      <c r="AD22" s="56">
        <f>'28.Spieltag'!$AG27</f>
        <v>45</v>
      </c>
      <c r="AE22" s="56">
        <f>'29.Spieltag'!$AG27</f>
        <v>45</v>
      </c>
      <c r="AF22" s="56">
        <f>'30.Spieltag'!$AG27</f>
        <v>45</v>
      </c>
      <c r="AG22" s="56">
        <f>'31.Spieltag'!$AG27</f>
        <v>45</v>
      </c>
      <c r="AH22" s="56">
        <f>'32.Spieltag'!$AG27</f>
        <v>45</v>
      </c>
      <c r="AI22" s="56">
        <f>'33.Spieltag'!$AG27</f>
        <v>45</v>
      </c>
      <c r="AJ22" s="56">
        <f>'34.Spieltag'!$AG27</f>
        <v>45</v>
      </c>
      <c r="AK22" s="60">
        <f t="shared" si="0"/>
        <v>774</v>
      </c>
      <c r="AL22" s="59">
        <f>SMALL($C22:$AJ22,1)</f>
        <v>0</v>
      </c>
      <c r="AM22" s="59">
        <f>SMALL($C22:$AJ22,2)</f>
        <v>2</v>
      </c>
      <c r="AN22" s="59">
        <f>SMALL($C22:$AJ22,3)</f>
        <v>5</v>
      </c>
      <c r="AO22" s="59">
        <f>SMALL($C22:$AJ22,4)</f>
        <v>6</v>
      </c>
      <c r="AP22" s="60">
        <f t="shared" si="5"/>
        <v>761</v>
      </c>
      <c r="AQ22" s="65">
        <f t="shared" si="6"/>
        <v>13</v>
      </c>
      <c r="AS22" s="54">
        <v>20</v>
      </c>
      <c r="AT22" s="55" t="s">
        <v>95</v>
      </c>
      <c r="AU22" s="57">
        <v>21</v>
      </c>
    </row>
    <row r="23" spans="1:47" ht="15" x14ac:dyDescent="0.35">
      <c r="A23" s="56"/>
      <c r="B23" s="55" t="s">
        <v>88</v>
      </c>
      <c r="C23" s="56">
        <f>'1.Spieltag'!$AG28</f>
        <v>15</v>
      </c>
      <c r="D23" s="56">
        <f>'2.Spieltag '!$AG28</f>
        <v>6</v>
      </c>
      <c r="E23" s="56">
        <f>'3.Spieltag'!$AG28</f>
        <v>13</v>
      </c>
      <c r="F23" s="56">
        <f>'4.Spieltag'!$AG28</f>
        <v>13</v>
      </c>
      <c r="G23" s="56">
        <f>'5.Spieltag'!$AG28</f>
        <v>25</v>
      </c>
      <c r="H23" s="56">
        <f>'6.Spieltag'!$AG28</f>
        <v>22</v>
      </c>
      <c r="I23" s="56">
        <f>'7.Spieltag'!$AG28</f>
        <v>11</v>
      </c>
      <c r="J23" s="56">
        <f>'8.Spieltag'!$AG28</f>
        <v>9</v>
      </c>
      <c r="K23" s="56">
        <f>'9.Spieltag'!$AG28</f>
        <v>4</v>
      </c>
      <c r="L23" s="56">
        <f>'10.Spieltag'!$AG28</f>
        <v>27</v>
      </c>
      <c r="M23" s="56">
        <f>'11.Spieltag'!$AG28</f>
        <v>7</v>
      </c>
      <c r="N23" s="56">
        <f>'12.Spieltag'!$AG28</f>
        <v>27</v>
      </c>
      <c r="O23" s="56">
        <f>'13.Spieltag'!$AG28</f>
        <v>19</v>
      </c>
      <c r="P23" s="56">
        <f>'14.Spieltag'!$AG28</f>
        <v>17</v>
      </c>
      <c r="Q23" s="56">
        <f>'15.Spieltag'!$AG28</f>
        <v>22</v>
      </c>
      <c r="R23" s="56">
        <f>'16.Spieltag'!$AG28</f>
        <v>9</v>
      </c>
      <c r="S23" s="56">
        <f>'17.Spieltag'!$AG28</f>
        <v>7</v>
      </c>
      <c r="T23" s="56">
        <f>'18.Spieltag'!$AG28</f>
        <v>19</v>
      </c>
      <c r="U23" s="56">
        <f>'19.Spieltag'!$AG28</f>
        <v>12</v>
      </c>
      <c r="V23" s="56">
        <f>'20.Spieltag'!$AG28</f>
        <v>11</v>
      </c>
      <c r="W23" s="56">
        <f>'21.Spieltag'!$AG28</f>
        <v>7</v>
      </c>
      <c r="X23" s="56">
        <f>'22.Spieltag'!$AG28</f>
        <v>19</v>
      </c>
      <c r="Y23" s="56">
        <f>'23.Spieltag'!$AG28</f>
        <v>12</v>
      </c>
      <c r="Z23" s="56">
        <f>'24.Spieltag'!$AG28</f>
        <v>9</v>
      </c>
      <c r="AA23" s="56">
        <f>'25.Spieltag'!$AG28</f>
        <v>12</v>
      </c>
      <c r="AB23" s="56">
        <f>'26.Spieltag'!$AG28</f>
        <v>45</v>
      </c>
      <c r="AC23" s="56">
        <f>'27.Spieltag'!$AG28</f>
        <v>45</v>
      </c>
      <c r="AD23" s="56">
        <f>'28.Spieltag'!$AG28</f>
        <v>45</v>
      </c>
      <c r="AE23" s="56">
        <f>'29.Spieltag'!$AG28</f>
        <v>45</v>
      </c>
      <c r="AF23" s="56">
        <f>'30.Spieltag'!$AG28</f>
        <v>45</v>
      </c>
      <c r="AG23" s="56">
        <f>'31.Spieltag'!$AG28</f>
        <v>45</v>
      </c>
      <c r="AH23" s="56">
        <f>'32.Spieltag'!$AG28</f>
        <v>45</v>
      </c>
      <c r="AI23" s="56">
        <f>'33.Spieltag'!$AG28</f>
        <v>45</v>
      </c>
      <c r="AJ23" s="56">
        <f>'34.Spieltag'!$AG28</f>
        <v>45</v>
      </c>
      <c r="AK23" s="60">
        <f t="shared" si="0"/>
        <v>759</v>
      </c>
      <c r="AL23" s="59">
        <f>SMALL($C23:$AJ23,1)</f>
        <v>4</v>
      </c>
      <c r="AM23" s="59">
        <f>SMALL($C23:$AJ23,2)</f>
        <v>6</v>
      </c>
      <c r="AN23" s="59">
        <f>SMALL($C23:$AJ23,3)</f>
        <v>7</v>
      </c>
      <c r="AO23" s="59">
        <f>SMALL($C23:$AJ23,4)</f>
        <v>7</v>
      </c>
      <c r="AP23" s="60">
        <f t="shared" si="5"/>
        <v>735</v>
      </c>
      <c r="AQ23" s="65">
        <f t="shared" ref="AQ23:AQ30" si="10">SUM(AL23:AO23)</f>
        <v>24</v>
      </c>
      <c r="AS23" s="54">
        <v>21</v>
      </c>
      <c r="AT23" s="55" t="s">
        <v>84</v>
      </c>
      <c r="AU23" s="57">
        <v>14</v>
      </c>
    </row>
    <row r="24" spans="1:47" ht="15" x14ac:dyDescent="0.35">
      <c r="A24" s="56"/>
      <c r="B24" s="58" t="s">
        <v>82</v>
      </c>
      <c r="C24" s="56">
        <f>'1.Spieltag'!$AG29</f>
        <v>10</v>
      </c>
      <c r="D24" s="56">
        <f>'2.Spieltag '!$AG29</f>
        <v>10</v>
      </c>
      <c r="E24" s="56">
        <f>'3.Spieltag'!$AG29</f>
        <v>19</v>
      </c>
      <c r="F24" s="56">
        <f>'4.Spieltag'!$AG29</f>
        <v>17</v>
      </c>
      <c r="G24" s="56">
        <f>'5.Spieltag'!$AG29</f>
        <v>26</v>
      </c>
      <c r="H24" s="56">
        <f>'6.Spieltag'!$AG29</f>
        <v>16</v>
      </c>
      <c r="I24" s="56">
        <f>'7.Spieltag'!$AG29</f>
        <v>12</v>
      </c>
      <c r="J24" s="56">
        <f>'8.Spieltag'!$AG29</f>
        <v>9</v>
      </c>
      <c r="K24" s="56">
        <f>'9.Spieltag'!$AG29</f>
        <v>6</v>
      </c>
      <c r="L24" s="56">
        <f>'10.Spieltag'!$AG29</f>
        <v>19</v>
      </c>
      <c r="M24" s="56">
        <f>'11.Spieltag'!$AG29</f>
        <v>10</v>
      </c>
      <c r="N24" s="56">
        <f>'12.Spieltag'!$AG29</f>
        <v>27</v>
      </c>
      <c r="O24" s="56">
        <f>'13.Spieltag'!$AG29</f>
        <v>15</v>
      </c>
      <c r="P24" s="56">
        <f>'14.Spieltag'!$AG29</f>
        <v>4</v>
      </c>
      <c r="Q24" s="56">
        <f>'15.Spieltag'!$AG29</f>
        <v>25</v>
      </c>
      <c r="R24" s="56">
        <f>'16.Spieltag'!$AG29</f>
        <v>10</v>
      </c>
      <c r="S24" s="56">
        <f>'17.Spieltag'!$AG29</f>
        <v>18</v>
      </c>
      <c r="T24" s="56">
        <f>'18.Spieltag'!$AG29</f>
        <v>34</v>
      </c>
      <c r="U24" s="56">
        <f>'19.Spieltag'!$AG29</f>
        <v>7</v>
      </c>
      <c r="V24" s="56">
        <f>'20.Spieltag'!$AG29</f>
        <v>6</v>
      </c>
      <c r="W24" s="56">
        <f>'21.Spieltag'!$AG29</f>
        <v>2</v>
      </c>
      <c r="X24" s="56">
        <f>'22.Spieltag'!$AG29</f>
        <v>18</v>
      </c>
      <c r="Y24" s="56">
        <f>'23.Spieltag'!$AG29</f>
        <v>11</v>
      </c>
      <c r="Z24" s="56">
        <f>'24.Spieltag'!$AG29</f>
        <v>9</v>
      </c>
      <c r="AA24" s="56">
        <f>'25.Spieltag'!$AG29</f>
        <v>9</v>
      </c>
      <c r="AB24" s="56">
        <f>'26.Spieltag'!$AG29</f>
        <v>45</v>
      </c>
      <c r="AC24" s="56">
        <f>'27.Spieltag'!$AG29</f>
        <v>45</v>
      </c>
      <c r="AD24" s="56">
        <f>'28.Spieltag'!$AG29</f>
        <v>45</v>
      </c>
      <c r="AE24" s="56">
        <f>'29.Spieltag'!$AG29</f>
        <v>45</v>
      </c>
      <c r="AF24" s="56">
        <f>'30.Spieltag'!$AG29</f>
        <v>45</v>
      </c>
      <c r="AG24" s="56">
        <f>'31.Spieltag'!$AG29</f>
        <v>45</v>
      </c>
      <c r="AH24" s="56">
        <f>'32.Spieltag'!$AG29</f>
        <v>45</v>
      </c>
      <c r="AI24" s="56">
        <f>'33.Spieltag'!$AG29</f>
        <v>45</v>
      </c>
      <c r="AJ24" s="56">
        <f>'34.Spieltag'!$AG29</f>
        <v>45</v>
      </c>
      <c r="AK24" s="60">
        <f t="shared" si="0"/>
        <v>754</v>
      </c>
      <c r="AL24" s="59">
        <f t="shared" ref="AL24:AL26" si="11">SMALL($C24:$AJ24,1)</f>
        <v>2</v>
      </c>
      <c r="AM24" s="59">
        <f t="shared" ref="AM24:AM26" si="12">SMALL($C24:$AJ24,2)</f>
        <v>4</v>
      </c>
      <c r="AN24" s="59">
        <f t="shared" ref="AN24:AN26" si="13">SMALL($C24:$AJ24,3)</f>
        <v>6</v>
      </c>
      <c r="AO24" s="59">
        <f t="shared" ref="AO24:AO26" si="14">SMALL($C24:$AJ24,4)</f>
        <v>6</v>
      </c>
      <c r="AP24" s="60">
        <f t="shared" si="5"/>
        <v>736</v>
      </c>
      <c r="AQ24" s="65">
        <f t="shared" si="10"/>
        <v>18</v>
      </c>
      <c r="AS24" s="54">
        <v>22</v>
      </c>
      <c r="AT24" s="55" t="s">
        <v>90</v>
      </c>
      <c r="AU24" s="57">
        <v>23</v>
      </c>
    </row>
    <row r="25" spans="1:47" ht="15" x14ac:dyDescent="0.35">
      <c r="A25" s="56"/>
      <c r="B25" s="55" t="s">
        <v>75</v>
      </c>
      <c r="C25" s="56">
        <f>'1.Spieltag'!$AG30</f>
        <v>26</v>
      </c>
      <c r="D25" s="56">
        <f>'2.Spieltag '!$AG30</f>
        <v>12</v>
      </c>
      <c r="E25" s="56">
        <f>'3.Spieltag'!$AG30</f>
        <v>20</v>
      </c>
      <c r="F25" s="56">
        <f>'4.Spieltag'!$AG30</f>
        <v>12</v>
      </c>
      <c r="G25" s="56">
        <f>'5.Spieltag'!$AG30</f>
        <v>21</v>
      </c>
      <c r="H25" s="56">
        <f>'6.Spieltag'!$AG30</f>
        <v>19</v>
      </c>
      <c r="I25" s="56">
        <f>'7.Spieltag'!$AG30</f>
        <v>7</v>
      </c>
      <c r="J25" s="56">
        <f>'8.Spieltag'!$AG30</f>
        <v>6</v>
      </c>
      <c r="K25" s="56">
        <f>'9.Spieltag'!$AG30</f>
        <v>15</v>
      </c>
      <c r="L25" s="56">
        <f>'10.Spieltag'!$AG30</f>
        <v>29</v>
      </c>
      <c r="M25" s="56">
        <f>'11.Spieltag'!$AG30</f>
        <v>20</v>
      </c>
      <c r="N25" s="56">
        <f>'12.Spieltag'!$AG30</f>
        <v>24</v>
      </c>
      <c r="O25" s="56">
        <f>'13.Spieltag'!$AG30</f>
        <v>17</v>
      </c>
      <c r="P25" s="56">
        <f>'14.Spieltag'!$AG30</f>
        <v>23</v>
      </c>
      <c r="Q25" s="56">
        <f>'15.Spieltag'!$AG30</f>
        <v>17</v>
      </c>
      <c r="R25" s="56">
        <f>'16.Spieltag'!$AG30</f>
        <v>8</v>
      </c>
      <c r="S25" s="56">
        <f>'17.Spieltag'!$AG30</f>
        <v>21</v>
      </c>
      <c r="T25" s="56">
        <f>'18.Spieltag'!$AG30</f>
        <v>25</v>
      </c>
      <c r="U25" s="56">
        <f>'19.Spieltag'!$AG30</f>
        <v>13</v>
      </c>
      <c r="V25" s="56">
        <f>'20.Spieltag'!$AG30</f>
        <v>17</v>
      </c>
      <c r="W25" s="56">
        <f>'21.Spieltag'!$AG30</f>
        <v>4</v>
      </c>
      <c r="X25" s="56">
        <f>'22.Spieltag'!$AG30</f>
        <v>12</v>
      </c>
      <c r="Y25" s="56">
        <f>'23.Spieltag'!$AG30</f>
        <v>16</v>
      </c>
      <c r="Z25" s="56">
        <f>'24.Spieltag'!$AG30</f>
        <v>9</v>
      </c>
      <c r="AA25" s="56">
        <f>'25.Spieltag'!$AG30</f>
        <v>11</v>
      </c>
      <c r="AB25" s="56">
        <f>'26.Spieltag'!$AG30</f>
        <v>45</v>
      </c>
      <c r="AC25" s="56">
        <f>'27.Spieltag'!$AG30</f>
        <v>45</v>
      </c>
      <c r="AD25" s="56">
        <f>'28.Spieltag'!$AG30</f>
        <v>45</v>
      </c>
      <c r="AE25" s="56">
        <f>'29.Spieltag'!$AG30</f>
        <v>45</v>
      </c>
      <c r="AF25" s="56">
        <f>'30.Spieltag'!$AG30</f>
        <v>45</v>
      </c>
      <c r="AG25" s="56">
        <f>'31.Spieltag'!$AG30</f>
        <v>45</v>
      </c>
      <c r="AH25" s="56">
        <f>'32.Spieltag'!$AG30</f>
        <v>45</v>
      </c>
      <c r="AI25" s="56">
        <f>'33.Spieltag'!$AG30</f>
        <v>45</v>
      </c>
      <c r="AJ25" s="56">
        <f>'34.Spieltag'!$AG30</f>
        <v>45</v>
      </c>
      <c r="AK25" s="60">
        <f t="shared" si="0"/>
        <v>809</v>
      </c>
      <c r="AL25" s="59">
        <f t="shared" si="11"/>
        <v>4</v>
      </c>
      <c r="AM25" s="59">
        <f t="shared" si="12"/>
        <v>6</v>
      </c>
      <c r="AN25" s="59">
        <f t="shared" si="13"/>
        <v>7</v>
      </c>
      <c r="AO25" s="59">
        <f t="shared" si="14"/>
        <v>8</v>
      </c>
      <c r="AP25" s="60">
        <f t="shared" si="5"/>
        <v>784</v>
      </c>
      <c r="AQ25" s="65">
        <f t="shared" si="10"/>
        <v>25</v>
      </c>
      <c r="AS25" s="54">
        <v>23</v>
      </c>
      <c r="AT25" s="55" t="s">
        <v>75</v>
      </c>
      <c r="AU25" s="57">
        <v>16</v>
      </c>
    </row>
    <row r="26" spans="1:47" ht="15" x14ac:dyDescent="0.35">
      <c r="A26" s="55"/>
      <c r="B26" s="55" t="s">
        <v>100</v>
      </c>
      <c r="C26" s="56">
        <f>'1.Spieltag'!$AG31</f>
        <v>0</v>
      </c>
      <c r="D26" s="56">
        <f>'2.Spieltag '!$AG31</f>
        <v>0</v>
      </c>
      <c r="E26" s="56">
        <f>'3.Spieltag'!$AG31</f>
        <v>0</v>
      </c>
      <c r="F26" s="56">
        <f>'4.Spieltag'!$AG31</f>
        <v>0</v>
      </c>
      <c r="G26" s="56">
        <f>'5.Spieltag'!$AG31</f>
        <v>0</v>
      </c>
      <c r="H26" s="56">
        <f>'6.Spieltag'!$AG31</f>
        <v>0</v>
      </c>
      <c r="I26" s="56">
        <f>'7.Spieltag'!$AG31</f>
        <v>0</v>
      </c>
      <c r="J26" s="56">
        <f>'8.Spieltag'!$AG31</f>
        <v>0</v>
      </c>
      <c r="K26" s="56">
        <f>'9.Spieltag'!$AG31</f>
        <v>0</v>
      </c>
      <c r="L26" s="56">
        <f>'10.Spieltag'!$AG31</f>
        <v>13</v>
      </c>
      <c r="M26" s="56">
        <f>'11.Spieltag'!$AG31</f>
        <v>11</v>
      </c>
      <c r="N26" s="56">
        <f>'12.Spieltag'!$AG31</f>
        <v>20</v>
      </c>
      <c r="O26" s="56">
        <f>'13.Spieltag'!$AG31</f>
        <v>15</v>
      </c>
      <c r="P26" s="56">
        <f>'14.Spieltag'!$AG31</f>
        <v>2</v>
      </c>
      <c r="Q26" s="56">
        <f>'15.Spieltag'!$AG31</f>
        <v>14</v>
      </c>
      <c r="R26" s="56">
        <f>'16.Spieltag'!$AG31</f>
        <v>5</v>
      </c>
      <c r="S26" s="56">
        <f>'17.Spieltag'!$AG31</f>
        <v>9</v>
      </c>
      <c r="T26" s="56">
        <f>'18.Spieltag'!$AG31</f>
        <v>19</v>
      </c>
      <c r="U26" s="56">
        <f>'19.Spieltag'!$AG31</f>
        <v>0</v>
      </c>
      <c r="V26" s="56">
        <f>'20.Spieltag'!$AG31</f>
        <v>0</v>
      </c>
      <c r="W26" s="56">
        <f>'21.Spieltag'!$AG31</f>
        <v>0</v>
      </c>
      <c r="X26" s="56">
        <f>'22.Spieltag'!$AG31</f>
        <v>0</v>
      </c>
      <c r="Y26" s="56">
        <f>'23.Spieltag'!$AG31</f>
        <v>0</v>
      </c>
      <c r="Z26" s="56">
        <f>'24.Spieltag'!$AG31</f>
        <v>10</v>
      </c>
      <c r="AA26" s="56">
        <f>'25.Spieltag'!$AG31</f>
        <v>13</v>
      </c>
      <c r="AB26" s="56">
        <f>'26.Spieltag'!$AG31</f>
        <v>45</v>
      </c>
      <c r="AC26" s="56">
        <f>'27.Spieltag'!$AG31</f>
        <v>45</v>
      </c>
      <c r="AD26" s="56">
        <f>'28.Spieltag'!$AG31</f>
        <v>45</v>
      </c>
      <c r="AE26" s="56">
        <f>'29.Spieltag'!$AG31</f>
        <v>45</v>
      </c>
      <c r="AF26" s="56">
        <f>'30.Spieltag'!$AG31</f>
        <v>45</v>
      </c>
      <c r="AG26" s="56">
        <f>'31.Spieltag'!$AG31</f>
        <v>45</v>
      </c>
      <c r="AH26" s="56">
        <f>'32.Spieltag'!$AG31</f>
        <v>45</v>
      </c>
      <c r="AI26" s="56">
        <f>'33.Spieltag'!$AG31</f>
        <v>45</v>
      </c>
      <c r="AJ26" s="56">
        <f>'34.Spieltag'!$AG31</f>
        <v>45</v>
      </c>
      <c r="AK26" s="60">
        <f t="shared" si="0"/>
        <v>536</v>
      </c>
      <c r="AL26" s="59">
        <f t="shared" si="11"/>
        <v>0</v>
      </c>
      <c r="AM26" s="59">
        <f t="shared" si="12"/>
        <v>0</v>
      </c>
      <c r="AN26" s="59">
        <f t="shared" si="13"/>
        <v>0</v>
      </c>
      <c r="AO26" s="59">
        <f t="shared" si="14"/>
        <v>0</v>
      </c>
      <c r="AP26" s="60">
        <f t="shared" ref="AP26:AP30" si="15">AK26-AO26-AN26-AM26-AL26</f>
        <v>536</v>
      </c>
      <c r="AQ26" s="65">
        <f t="shared" si="10"/>
        <v>0</v>
      </c>
      <c r="AS26" s="54">
        <v>24</v>
      </c>
      <c r="AT26" s="55" t="s">
        <v>89</v>
      </c>
      <c r="AU26" s="55">
        <v>17</v>
      </c>
    </row>
    <row r="27" spans="1:47" x14ac:dyDescent="0.25">
      <c r="A27" s="55"/>
      <c r="B27" s="55"/>
      <c r="C27" s="56">
        <f>'1.Spieltag'!$AG32</f>
        <v>0</v>
      </c>
      <c r="D27" s="56">
        <f>'2.Spieltag '!$AG32</f>
        <v>0</v>
      </c>
      <c r="E27" s="56">
        <f>'3.Spieltag'!$AG32</f>
        <v>0</v>
      </c>
      <c r="F27" s="56">
        <f>'4.Spieltag'!$AG32</f>
        <v>0</v>
      </c>
      <c r="G27" s="56">
        <f>'5.Spieltag'!$AG32</f>
        <v>0</v>
      </c>
      <c r="H27" s="56">
        <f>'6.Spieltag'!$AG32</f>
        <v>0</v>
      </c>
      <c r="I27" s="56">
        <f>'7.Spieltag'!$AG32</f>
        <v>0</v>
      </c>
      <c r="J27" s="56">
        <f>'8.Spieltag'!$AG32</f>
        <v>0</v>
      </c>
      <c r="K27" s="56">
        <f>'9.Spieltag'!$AG32</f>
        <v>0</v>
      </c>
      <c r="L27" s="56">
        <f>'10.Spieltag'!$AG32</f>
        <v>0</v>
      </c>
      <c r="M27" s="56">
        <f>'11.Spieltag'!$AG32</f>
        <v>0</v>
      </c>
      <c r="N27" s="56">
        <f>'12.Spieltag'!$AG32</f>
        <v>0</v>
      </c>
      <c r="O27" s="56">
        <f>'13.Spieltag'!$AG32</f>
        <v>0</v>
      </c>
      <c r="P27" s="56">
        <f>'14.Spieltag'!$AG32</f>
        <v>0</v>
      </c>
      <c r="Q27" s="56">
        <f>'15.Spieltag'!$AG32</f>
        <v>0</v>
      </c>
      <c r="R27" s="56">
        <f>'16.Spieltag'!$AG32</f>
        <v>0</v>
      </c>
      <c r="S27" s="56">
        <f>'17.Spieltag'!$AG32</f>
        <v>0</v>
      </c>
      <c r="T27" s="56">
        <f>'18.Spieltag'!$AG32</f>
        <v>0</v>
      </c>
      <c r="U27" s="56">
        <f>'19.Spieltag'!$AG32</f>
        <v>0</v>
      </c>
      <c r="V27" s="56">
        <f>'20.Spieltag'!$AG32</f>
        <v>0</v>
      </c>
      <c r="W27" s="56">
        <f>'21.Spieltag'!$AG32</f>
        <v>0</v>
      </c>
      <c r="X27" s="56">
        <f>'22.Spieltag'!$AG32</f>
        <v>0</v>
      </c>
      <c r="Y27" s="56">
        <f>'23.Spieltag'!$AG32</f>
        <v>0</v>
      </c>
      <c r="Z27" s="56">
        <f>'24.Spieltag'!$AG32</f>
        <v>0</v>
      </c>
      <c r="AA27" s="56">
        <f>'25.Spieltag'!$AG32</f>
        <v>0</v>
      </c>
      <c r="AB27" s="56">
        <f>'26.Spieltag'!$AG32</f>
        <v>0</v>
      </c>
      <c r="AC27" s="56">
        <f>'27.Spieltag'!$AG32</f>
        <v>0</v>
      </c>
      <c r="AD27" s="56">
        <f>'28.Spieltag'!$AG32</f>
        <v>0</v>
      </c>
      <c r="AE27" s="56">
        <f>'29.Spieltag'!$AG32</f>
        <v>0</v>
      </c>
      <c r="AF27" s="56">
        <f>'30.Spieltag'!$AG32</f>
        <v>0</v>
      </c>
      <c r="AG27" s="56">
        <f>'31.Spieltag'!$AG32</f>
        <v>0</v>
      </c>
      <c r="AH27" s="56">
        <f>'32.Spieltag'!$AG32</f>
        <v>0</v>
      </c>
      <c r="AI27" s="56">
        <f>'33.Spieltag'!$AG32</f>
        <v>0</v>
      </c>
      <c r="AJ27" s="56">
        <f>'34.Spieltag'!$AG32</f>
        <v>0</v>
      </c>
      <c r="AK27" s="53">
        <f t="shared" si="0"/>
        <v>0</v>
      </c>
      <c r="AL27" s="55"/>
      <c r="AM27" s="55"/>
      <c r="AN27" s="55"/>
      <c r="AO27" s="55"/>
      <c r="AP27" s="60">
        <f t="shared" si="15"/>
        <v>0</v>
      </c>
      <c r="AQ27" s="65">
        <f t="shared" si="10"/>
        <v>0</v>
      </c>
      <c r="AS27" s="54">
        <v>25</v>
      </c>
      <c r="AT27" s="55" t="s">
        <v>90</v>
      </c>
      <c r="AU27" s="55">
        <v>31</v>
      </c>
    </row>
    <row r="28" spans="1:47" x14ac:dyDescent="0.25">
      <c r="A28" s="55"/>
      <c r="B28" s="55"/>
      <c r="C28" s="56">
        <f>'1.Spieltag'!$AG33</f>
        <v>0</v>
      </c>
      <c r="D28" s="56">
        <f>'2.Spieltag '!$AG33</f>
        <v>0</v>
      </c>
      <c r="E28" s="56">
        <f>'3.Spieltag'!$AG33</f>
        <v>0</v>
      </c>
      <c r="F28" s="56">
        <f>'4.Spieltag'!$AG33</f>
        <v>0</v>
      </c>
      <c r="G28" s="56">
        <f>'5.Spieltag'!$AG32</f>
        <v>0</v>
      </c>
      <c r="H28" s="56">
        <f>'6.Spieltag'!$AG33</f>
        <v>0</v>
      </c>
      <c r="I28" s="56">
        <f>'7.Spieltag'!$AG33</f>
        <v>0</v>
      </c>
      <c r="J28" s="56">
        <f>'8.Spieltag'!$AG33</f>
        <v>0</v>
      </c>
      <c r="K28" s="56">
        <f>'9.Spieltag'!$AG33</f>
        <v>0</v>
      </c>
      <c r="L28" s="56">
        <f>'10.Spieltag'!$AG33</f>
        <v>0</v>
      </c>
      <c r="M28" s="56">
        <f>'11.Spieltag'!$AG33</f>
        <v>0</v>
      </c>
      <c r="N28" s="56">
        <f>'12.Spieltag'!$AG33</f>
        <v>0</v>
      </c>
      <c r="O28" s="56">
        <f>'13.Spieltag'!$AG33</f>
        <v>0</v>
      </c>
      <c r="P28" s="56">
        <f>'14.Spieltag'!$AG33</f>
        <v>0</v>
      </c>
      <c r="Q28" s="56">
        <f>'15.Spieltag'!$AG33</f>
        <v>0</v>
      </c>
      <c r="R28" s="56">
        <f>'16.Spieltag'!$AG33</f>
        <v>0</v>
      </c>
      <c r="S28" s="56">
        <f>'17.Spieltag'!$AG33</f>
        <v>0</v>
      </c>
      <c r="T28" s="56">
        <f>'18.Spieltag'!$AG33</f>
        <v>0</v>
      </c>
      <c r="U28" s="56">
        <f>'19.Spieltag'!$AG33</f>
        <v>0</v>
      </c>
      <c r="V28" s="56">
        <f>'20.Spieltag'!$AG33</f>
        <v>0</v>
      </c>
      <c r="W28" s="56">
        <f>'21.Spieltag'!$AG33</f>
        <v>0</v>
      </c>
      <c r="X28" s="56">
        <f>'22.Spieltag'!$AG33</f>
        <v>0</v>
      </c>
      <c r="Y28" s="56">
        <f>'23.Spieltag'!$AG33</f>
        <v>0</v>
      </c>
      <c r="Z28" s="56">
        <f>'24.Spieltag'!$AG33</f>
        <v>0</v>
      </c>
      <c r="AA28" s="56">
        <f>'25.Spieltag'!$AG33</f>
        <v>0</v>
      </c>
      <c r="AB28" s="56">
        <f>'26.Spieltag'!$AG33</f>
        <v>0</v>
      </c>
      <c r="AC28" s="56">
        <f>'27.Spieltag'!$AG33</f>
        <v>0</v>
      </c>
      <c r="AD28" s="56">
        <f>'28.Spieltag'!$AG33</f>
        <v>0</v>
      </c>
      <c r="AE28" s="56">
        <f>'29.Spieltag'!$AG33</f>
        <v>0</v>
      </c>
      <c r="AF28" s="56">
        <f>'30.Spieltag'!$AG33</f>
        <v>0</v>
      </c>
      <c r="AG28" s="56">
        <f>'31.Spieltag'!$AG33</f>
        <v>0</v>
      </c>
      <c r="AH28" s="56">
        <f>'32.Spieltag'!$AG33</f>
        <v>0</v>
      </c>
      <c r="AI28" s="56">
        <f>'33.Spieltag'!$AG33</f>
        <v>0</v>
      </c>
      <c r="AJ28" s="56">
        <f>'34.Spieltag'!$AG33</f>
        <v>0</v>
      </c>
      <c r="AK28" s="53">
        <f t="shared" si="0"/>
        <v>0</v>
      </c>
      <c r="AL28" s="55"/>
      <c r="AM28" s="55"/>
      <c r="AN28" s="55"/>
      <c r="AO28" s="55"/>
      <c r="AP28" s="60">
        <f t="shared" si="15"/>
        <v>0</v>
      </c>
      <c r="AQ28" s="65">
        <f t="shared" si="10"/>
        <v>0</v>
      </c>
      <c r="AS28" s="54">
        <v>26</v>
      </c>
      <c r="AT28" s="55"/>
      <c r="AU28" s="55"/>
    </row>
    <row r="29" spans="1:47" x14ac:dyDescent="0.25">
      <c r="A29" s="55"/>
      <c r="B29" s="55"/>
      <c r="C29" s="56">
        <f>'1.Spieltag'!$AG34</f>
        <v>0</v>
      </c>
      <c r="D29" s="56">
        <f>'2.Spieltag '!$AG34</f>
        <v>0</v>
      </c>
      <c r="E29" s="56">
        <f>'3.Spieltag'!$AG34</f>
        <v>0</v>
      </c>
      <c r="F29" s="56">
        <f>'4.Spieltag'!$AG34</f>
        <v>0</v>
      </c>
      <c r="G29" s="56">
        <f>'5.Spieltag'!$AG33</f>
        <v>0</v>
      </c>
      <c r="H29" s="56">
        <f>'6.Spieltag'!$AG34</f>
        <v>0</v>
      </c>
      <c r="I29" s="56">
        <f>'7.Spieltag'!$AG34</f>
        <v>0</v>
      </c>
      <c r="J29" s="56">
        <f>'8.Spieltag'!$AG34</f>
        <v>0</v>
      </c>
      <c r="K29" s="56">
        <f>'9.Spieltag'!$AG34</f>
        <v>0</v>
      </c>
      <c r="L29" s="56">
        <f>'10.Spieltag'!$AG34</f>
        <v>0</v>
      </c>
      <c r="M29" s="56">
        <f>'11.Spieltag'!$AG34</f>
        <v>0</v>
      </c>
      <c r="N29" s="56">
        <f>'12.Spieltag'!$AG34</f>
        <v>0</v>
      </c>
      <c r="O29" s="56">
        <f>'13.Spieltag'!$AG34</f>
        <v>0</v>
      </c>
      <c r="P29" s="56">
        <f>'14.Spieltag'!$AG34</f>
        <v>0</v>
      </c>
      <c r="Q29" s="56">
        <f>'15.Spieltag'!$AG34</f>
        <v>0</v>
      </c>
      <c r="R29" s="56">
        <f>'16.Spieltag'!$AG34</f>
        <v>0</v>
      </c>
      <c r="S29" s="56">
        <f>'17.Spieltag'!$AG34</f>
        <v>0</v>
      </c>
      <c r="T29" s="56">
        <f>'18.Spieltag'!$AG34</f>
        <v>0</v>
      </c>
      <c r="U29" s="56">
        <f>'19.Spieltag'!$AG34</f>
        <v>0</v>
      </c>
      <c r="V29" s="56">
        <f>'20.Spieltag'!$AG34</f>
        <v>0</v>
      </c>
      <c r="W29" s="56">
        <f>'21.Spieltag'!$AG34</f>
        <v>0</v>
      </c>
      <c r="X29" s="56">
        <f>'22.Spieltag'!$AG34</f>
        <v>0</v>
      </c>
      <c r="Y29" s="56">
        <f>'23.Spieltag'!$AG34</f>
        <v>0</v>
      </c>
      <c r="Z29" s="56">
        <f>'24.Spieltag'!$AG34</f>
        <v>0</v>
      </c>
      <c r="AA29" s="56">
        <f>'25.Spieltag'!$AG34</f>
        <v>0</v>
      </c>
      <c r="AB29" s="56">
        <f>'26.Spieltag'!$AG34</f>
        <v>0</v>
      </c>
      <c r="AC29" s="56">
        <f>'27.Spieltag'!$AG34</f>
        <v>0</v>
      </c>
      <c r="AD29" s="56">
        <f>'28.Spieltag'!$AG34</f>
        <v>0</v>
      </c>
      <c r="AE29" s="56">
        <f>'29.Spieltag'!$AG34</f>
        <v>0</v>
      </c>
      <c r="AF29" s="56">
        <f>'30.Spieltag'!$AG34</f>
        <v>0</v>
      </c>
      <c r="AG29" s="56">
        <f>'31.Spieltag'!$AG34</f>
        <v>0</v>
      </c>
      <c r="AH29" s="56">
        <f>'32.Spieltag'!$AG34</f>
        <v>0</v>
      </c>
      <c r="AI29" s="56">
        <f>'33.Spieltag'!$AG34</f>
        <v>0</v>
      </c>
      <c r="AJ29" s="56">
        <f>'34.Spieltag'!$AG34</f>
        <v>0</v>
      </c>
      <c r="AK29" s="53">
        <f t="shared" si="0"/>
        <v>0</v>
      </c>
      <c r="AL29" s="55"/>
      <c r="AM29" s="55"/>
      <c r="AN29" s="55"/>
      <c r="AO29" s="55"/>
      <c r="AP29" s="60">
        <f t="shared" si="15"/>
        <v>0</v>
      </c>
      <c r="AQ29" s="65">
        <f t="shared" si="10"/>
        <v>0</v>
      </c>
      <c r="AS29" s="54">
        <v>27</v>
      </c>
      <c r="AT29" s="55"/>
      <c r="AU29" s="55"/>
    </row>
    <row r="30" spans="1:47" x14ac:dyDescent="0.25">
      <c r="A30" s="55"/>
      <c r="B30" s="55"/>
      <c r="C30" s="56">
        <f>'1.Spieltag'!$AG35</f>
        <v>0</v>
      </c>
      <c r="D30" s="56">
        <f>'2.Spieltag '!$AG35</f>
        <v>0</v>
      </c>
      <c r="E30" s="56">
        <f>'3.Spieltag'!$AG35</f>
        <v>0</v>
      </c>
      <c r="F30" s="56">
        <f>'4.Spieltag'!$AG35</f>
        <v>0</v>
      </c>
      <c r="G30" s="56">
        <f>'5.Spieltag'!$AG34</f>
        <v>0</v>
      </c>
      <c r="H30" s="56">
        <f>'6.Spieltag'!$AG35</f>
        <v>0</v>
      </c>
      <c r="I30" s="56">
        <f>'7.Spieltag'!$AG35</f>
        <v>0</v>
      </c>
      <c r="J30" s="56">
        <f>'8.Spieltag'!$AG35</f>
        <v>0</v>
      </c>
      <c r="K30" s="56">
        <f>'9.Spieltag'!$AG35</f>
        <v>0</v>
      </c>
      <c r="L30" s="56">
        <f>'10.Spieltag'!$AG35</f>
        <v>0</v>
      </c>
      <c r="M30" s="56">
        <f>'11.Spieltag'!$AG35</f>
        <v>0</v>
      </c>
      <c r="N30" s="56">
        <f>'12.Spieltag'!$AG35</f>
        <v>0</v>
      </c>
      <c r="O30" s="56">
        <f>'13.Spieltag'!$AG35</f>
        <v>0</v>
      </c>
      <c r="P30" s="56">
        <f>'14.Spieltag'!$AG35</f>
        <v>0</v>
      </c>
      <c r="Q30" s="56">
        <f>'15.Spieltag'!$AG35</f>
        <v>0</v>
      </c>
      <c r="R30" s="56">
        <f>'16.Spieltag'!$AG35</f>
        <v>0</v>
      </c>
      <c r="S30" s="56">
        <f>'17.Spieltag'!$AG35</f>
        <v>0</v>
      </c>
      <c r="T30" s="56">
        <f>'18.Spieltag'!$AG35</f>
        <v>0</v>
      </c>
      <c r="U30" s="56">
        <f>'19.Spieltag'!$AG35</f>
        <v>0</v>
      </c>
      <c r="V30" s="56">
        <f>'20.Spieltag'!$AG35</f>
        <v>0</v>
      </c>
      <c r="W30" s="56">
        <f>'21.Spieltag'!$AG35</f>
        <v>0</v>
      </c>
      <c r="X30" s="56">
        <f>'22.Spieltag'!$AG35</f>
        <v>0</v>
      </c>
      <c r="Y30" s="56">
        <f>'23.Spieltag'!$AG35</f>
        <v>0</v>
      </c>
      <c r="Z30" s="56">
        <f>'24.Spieltag'!$AG35</f>
        <v>0</v>
      </c>
      <c r="AA30" s="56">
        <f>'25.Spieltag'!$AG35</f>
        <v>0</v>
      </c>
      <c r="AB30" s="56">
        <f>'26.Spieltag'!$AG35</f>
        <v>0</v>
      </c>
      <c r="AC30" s="56">
        <f>'27.Spieltag'!$AG35</f>
        <v>0</v>
      </c>
      <c r="AD30" s="56">
        <f>'28.Spieltag'!$AG35</f>
        <v>0</v>
      </c>
      <c r="AE30" s="56">
        <f>'29.Spieltag'!$AG35</f>
        <v>0</v>
      </c>
      <c r="AF30" s="56">
        <f>'30.Spieltag'!$AG35</f>
        <v>0</v>
      </c>
      <c r="AG30" s="56">
        <f>'31.Spieltag'!$AG35</f>
        <v>0</v>
      </c>
      <c r="AH30" s="56">
        <f>'32.Spieltag'!$AG35</f>
        <v>0</v>
      </c>
      <c r="AI30" s="56">
        <f>'33.Spieltag'!$AG35</f>
        <v>0</v>
      </c>
      <c r="AJ30" s="56">
        <f>'34.Spieltag'!$AG35</f>
        <v>0</v>
      </c>
      <c r="AK30" s="53">
        <f t="shared" si="0"/>
        <v>0</v>
      </c>
      <c r="AL30" s="55"/>
      <c r="AM30" s="55"/>
      <c r="AN30" s="55"/>
      <c r="AO30" s="55"/>
      <c r="AP30" s="60">
        <f t="shared" si="15"/>
        <v>0</v>
      </c>
      <c r="AQ30" s="65">
        <f t="shared" si="10"/>
        <v>0</v>
      </c>
      <c r="AS30" s="54">
        <v>28</v>
      </c>
      <c r="AT30" s="55"/>
      <c r="AU30" s="55"/>
    </row>
    <row r="31" spans="1:47" x14ac:dyDescent="0.25">
      <c r="C31" s="66">
        <f t="shared" ref="C31:AF31" si="16">SUM(C3:C23)</f>
        <v>298</v>
      </c>
      <c r="D31">
        <f t="shared" si="16"/>
        <v>334</v>
      </c>
      <c r="E31">
        <f t="shared" si="16"/>
        <v>382</v>
      </c>
      <c r="F31">
        <f t="shared" si="16"/>
        <v>314</v>
      </c>
      <c r="G31">
        <f t="shared" si="16"/>
        <v>529</v>
      </c>
      <c r="H31">
        <f t="shared" si="16"/>
        <v>380</v>
      </c>
      <c r="I31">
        <f t="shared" si="16"/>
        <v>225</v>
      </c>
      <c r="J31">
        <f t="shared" si="16"/>
        <v>161</v>
      </c>
      <c r="K31">
        <f t="shared" si="16"/>
        <v>148</v>
      </c>
      <c r="L31">
        <f t="shared" si="16"/>
        <v>431</v>
      </c>
      <c r="M31">
        <f t="shared" si="16"/>
        <v>205</v>
      </c>
      <c r="N31">
        <f t="shared" si="16"/>
        <v>446</v>
      </c>
      <c r="O31">
        <f t="shared" si="16"/>
        <v>442</v>
      </c>
      <c r="P31">
        <f t="shared" si="16"/>
        <v>237</v>
      </c>
      <c r="Q31">
        <f t="shared" si="16"/>
        <v>401</v>
      </c>
      <c r="R31">
        <f t="shared" si="16"/>
        <v>264</v>
      </c>
      <c r="S31">
        <f t="shared" si="16"/>
        <v>284</v>
      </c>
      <c r="T31">
        <f t="shared" si="16"/>
        <v>455</v>
      </c>
      <c r="U31">
        <f t="shared" si="16"/>
        <v>212</v>
      </c>
      <c r="V31">
        <f t="shared" si="16"/>
        <v>226</v>
      </c>
      <c r="W31">
        <f t="shared" si="16"/>
        <v>119</v>
      </c>
      <c r="X31">
        <f t="shared" si="16"/>
        <v>293</v>
      </c>
      <c r="Y31">
        <f t="shared" si="16"/>
        <v>203</v>
      </c>
      <c r="Z31">
        <f t="shared" si="16"/>
        <v>197</v>
      </c>
      <c r="AA31">
        <f t="shared" si="16"/>
        <v>246</v>
      </c>
      <c r="AB31">
        <f t="shared" si="16"/>
        <v>945</v>
      </c>
      <c r="AC31">
        <f t="shared" si="16"/>
        <v>945</v>
      </c>
      <c r="AD31">
        <f t="shared" si="16"/>
        <v>945</v>
      </c>
      <c r="AE31">
        <f t="shared" si="16"/>
        <v>945</v>
      </c>
      <c r="AF31">
        <f t="shared" si="16"/>
        <v>945</v>
      </c>
      <c r="AK31" s="66">
        <f t="shared" ref="AK31:AQ31" si="17">SUM(AK3:AK23)</f>
        <v>15937</v>
      </c>
      <c r="AL31" s="66">
        <f t="shared" si="17"/>
        <v>56</v>
      </c>
      <c r="AM31" s="66">
        <f t="shared" si="17"/>
        <v>102</v>
      </c>
      <c r="AN31" s="66">
        <f t="shared" si="17"/>
        <v>127</v>
      </c>
      <c r="AO31" s="66">
        <f t="shared" si="17"/>
        <v>156</v>
      </c>
      <c r="AP31" s="67">
        <f t="shared" si="17"/>
        <v>15496</v>
      </c>
      <c r="AQ31" s="67">
        <f t="shared" si="17"/>
        <v>441</v>
      </c>
      <c r="AS31" s="54">
        <v>29</v>
      </c>
      <c r="AT31" s="58"/>
      <c r="AU31" s="55"/>
    </row>
    <row r="32" spans="1:47" x14ac:dyDescent="0.25">
      <c r="AS32" s="54">
        <v>30</v>
      </c>
      <c r="AT32" s="58"/>
      <c r="AU32" s="55"/>
    </row>
    <row r="33" spans="45:47" x14ac:dyDescent="0.25">
      <c r="AS33" s="54">
        <v>31</v>
      </c>
      <c r="AT33" s="55"/>
      <c r="AU33" s="55"/>
    </row>
    <row r="34" spans="45:47" x14ac:dyDescent="0.25">
      <c r="AS34" s="54">
        <v>32</v>
      </c>
      <c r="AT34" s="55"/>
      <c r="AU34" s="55"/>
    </row>
    <row r="35" spans="45:47" x14ac:dyDescent="0.25">
      <c r="AS35" s="54">
        <v>33</v>
      </c>
      <c r="AT35" s="55"/>
      <c r="AU35" s="55"/>
    </row>
    <row r="36" spans="45:47" x14ac:dyDescent="0.25">
      <c r="AS36" s="54">
        <v>34</v>
      </c>
      <c r="AT36" s="55"/>
      <c r="AU36" s="55"/>
    </row>
  </sheetData>
  <sortState xmlns:xlrd2="http://schemas.microsoft.com/office/spreadsheetml/2017/richdata2" ref="B3:AK30">
    <sortCondition ref="B3:B30"/>
  </sortState>
  <conditionalFormatting sqref="C3:AJ30">
    <cfRule type="top10" dxfId="51" priority="34" bottom="1" rank="4"/>
  </conditionalFormatting>
  <conditionalFormatting sqref="AU3:AU36">
    <cfRule type="top10" dxfId="50" priority="83" rank="1"/>
  </conditionalFormatting>
  <conditionalFormatting sqref="A3:A3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P39"/>
  <sheetViews>
    <sheetView tabSelected="1" workbookViewId="0">
      <selection activeCell="AA12" sqref="AA12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46</v>
      </c>
      <c r="B4" s="16"/>
      <c r="C4" s="70" t="s">
        <v>74</v>
      </c>
      <c r="F4" s="70" t="s">
        <v>71</v>
      </c>
      <c r="I4" s="70" t="s">
        <v>16</v>
      </c>
      <c r="L4" s="70" t="s">
        <v>58</v>
      </c>
      <c r="O4" s="70" t="s">
        <v>11</v>
      </c>
      <c r="R4" s="70" t="s">
        <v>13</v>
      </c>
      <c r="U4" s="70" t="s">
        <v>17</v>
      </c>
      <c r="X4" s="70" t="s">
        <v>12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14</v>
      </c>
      <c r="G6" s="69"/>
      <c r="H6" s="76"/>
      <c r="I6" s="70" t="s">
        <v>59</v>
      </c>
      <c r="J6" s="69"/>
      <c r="K6" s="76"/>
      <c r="L6" s="70" t="s">
        <v>72</v>
      </c>
      <c r="M6" s="69"/>
      <c r="N6" s="76"/>
      <c r="O6" s="70" t="s">
        <v>18</v>
      </c>
      <c r="P6" s="69"/>
      <c r="Q6" s="76"/>
      <c r="R6" s="70" t="s">
        <v>57</v>
      </c>
      <c r="S6" s="69"/>
      <c r="T6" s="76"/>
      <c r="U6" s="70" t="s">
        <v>15</v>
      </c>
      <c r="V6" s="69"/>
      <c r="W6" s="76"/>
      <c r="X6" s="70" t="s">
        <v>56</v>
      </c>
      <c r="Y6" s="69"/>
      <c r="Z6" s="76"/>
      <c r="AA6" s="70" t="s">
        <v>68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19</v>
      </c>
      <c r="E7" s="80" t="s">
        <v>1</v>
      </c>
      <c r="F7" s="79" t="s">
        <v>19</v>
      </c>
      <c r="G7" s="79" t="s">
        <v>19</v>
      </c>
      <c r="H7" s="80" t="s">
        <v>1</v>
      </c>
      <c r="I7" s="79" t="s">
        <v>77</v>
      </c>
      <c r="J7" s="79" t="s">
        <v>77</v>
      </c>
      <c r="K7" s="80" t="s">
        <v>1</v>
      </c>
      <c r="L7" s="79" t="s">
        <v>2</v>
      </c>
      <c r="M7" s="79" t="s">
        <v>76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79</v>
      </c>
      <c r="S7" s="79" t="s">
        <v>77</v>
      </c>
      <c r="T7" s="80" t="s">
        <v>1</v>
      </c>
      <c r="U7" s="79" t="s">
        <v>76</v>
      </c>
      <c r="V7" s="79" t="s">
        <v>19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76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v>1</v>
      </c>
      <c r="B8" s="21" t="s">
        <v>96</v>
      </c>
      <c r="C8" s="17" t="s">
        <v>76</v>
      </c>
      <c r="D8" s="18" t="s">
        <v>19</v>
      </c>
      <c r="E8" s="19" t="s">
        <v>20</v>
      </c>
      <c r="F8" s="17" t="s">
        <v>19</v>
      </c>
      <c r="G8" s="18" t="s">
        <v>77</v>
      </c>
      <c r="H8" s="19">
        <v>0</v>
      </c>
      <c r="I8" s="17" t="s">
        <v>76</v>
      </c>
      <c r="J8" s="18" t="s">
        <v>2</v>
      </c>
      <c r="K8" s="19">
        <v>0</v>
      </c>
      <c r="L8" s="17" t="s">
        <v>19</v>
      </c>
      <c r="M8" s="18" t="s">
        <v>76</v>
      </c>
      <c r="N8" s="68" t="s">
        <v>19</v>
      </c>
      <c r="O8" s="17" t="s">
        <v>19</v>
      </c>
      <c r="P8" s="18" t="s">
        <v>76</v>
      </c>
      <c r="Q8" s="88">
        <v>0</v>
      </c>
      <c r="R8" s="17" t="s">
        <v>19</v>
      </c>
      <c r="S8" s="18" t="s">
        <v>77</v>
      </c>
      <c r="T8" s="19" t="s">
        <v>19</v>
      </c>
      <c r="U8" s="17" t="s">
        <v>19</v>
      </c>
      <c r="V8" s="18" t="s">
        <v>76</v>
      </c>
      <c r="W8" s="19">
        <v>0</v>
      </c>
      <c r="X8" s="17" t="s">
        <v>20</v>
      </c>
      <c r="Y8" s="18" t="s">
        <v>77</v>
      </c>
      <c r="Z8" s="19" t="s">
        <v>19</v>
      </c>
      <c r="AA8" s="17" t="s">
        <v>19</v>
      </c>
      <c r="AB8" s="18" t="s">
        <v>76</v>
      </c>
      <c r="AC8" s="19">
        <v>0</v>
      </c>
      <c r="AD8" s="20"/>
      <c r="AE8" s="18"/>
      <c r="AF8" s="19"/>
      <c r="AG8" s="21">
        <v>11</v>
      </c>
      <c r="AH8" s="22">
        <v>408</v>
      </c>
      <c r="AI8" s="29">
        <v>1</v>
      </c>
      <c r="AJ8" s="24">
        <v>419</v>
      </c>
      <c r="AK8" s="25"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v>2</v>
      </c>
      <c r="B9" s="21" t="s">
        <v>80</v>
      </c>
      <c r="C9" s="17" t="s">
        <v>76</v>
      </c>
      <c r="D9" s="18" t="s">
        <v>2</v>
      </c>
      <c r="E9" s="19" t="s">
        <v>19</v>
      </c>
      <c r="F9" s="17" t="s">
        <v>19</v>
      </c>
      <c r="G9" s="18" t="s">
        <v>76</v>
      </c>
      <c r="H9" s="19">
        <v>0</v>
      </c>
      <c r="I9" s="17" t="s">
        <v>76</v>
      </c>
      <c r="J9" s="18" t="s">
        <v>76</v>
      </c>
      <c r="K9" s="19" t="s">
        <v>2</v>
      </c>
      <c r="L9" s="17" t="s">
        <v>19</v>
      </c>
      <c r="M9" s="18" t="s">
        <v>76</v>
      </c>
      <c r="N9" s="68" t="s">
        <v>19</v>
      </c>
      <c r="O9" s="17" t="s">
        <v>19</v>
      </c>
      <c r="P9" s="18" t="s">
        <v>76</v>
      </c>
      <c r="Q9" s="88">
        <v>0</v>
      </c>
      <c r="R9" s="17" t="s">
        <v>2</v>
      </c>
      <c r="S9" s="18" t="s">
        <v>76</v>
      </c>
      <c r="T9" s="19" t="s">
        <v>19</v>
      </c>
      <c r="U9" s="17" t="s">
        <v>76</v>
      </c>
      <c r="V9" s="18" t="s">
        <v>19</v>
      </c>
      <c r="W9" s="19" t="s">
        <v>20</v>
      </c>
      <c r="X9" s="17" t="s">
        <v>79</v>
      </c>
      <c r="Y9" s="18" t="s">
        <v>77</v>
      </c>
      <c r="Z9" s="19" t="s">
        <v>19</v>
      </c>
      <c r="AA9" s="17" t="s">
        <v>19</v>
      </c>
      <c r="AB9" s="18" t="s">
        <v>76</v>
      </c>
      <c r="AC9" s="19">
        <v>0</v>
      </c>
      <c r="AD9" s="20"/>
      <c r="AE9" s="18"/>
      <c r="AF9" s="19"/>
      <c r="AG9" s="21">
        <v>16</v>
      </c>
      <c r="AH9" s="22">
        <v>393</v>
      </c>
      <c r="AI9" s="29">
        <v>2</v>
      </c>
      <c r="AJ9" s="24">
        <v>409</v>
      </c>
      <c r="AK9" s="25"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v>3</v>
      </c>
      <c r="B10" s="21" t="s">
        <v>75</v>
      </c>
      <c r="C10" s="17" t="s">
        <v>76</v>
      </c>
      <c r="D10" s="18" t="s">
        <v>2</v>
      </c>
      <c r="E10" s="19" t="s">
        <v>19</v>
      </c>
      <c r="F10" s="17" t="s">
        <v>19</v>
      </c>
      <c r="G10" s="18" t="s">
        <v>76</v>
      </c>
      <c r="H10" s="19">
        <v>0</v>
      </c>
      <c r="I10" s="17" t="s">
        <v>76</v>
      </c>
      <c r="J10" s="18" t="s">
        <v>19</v>
      </c>
      <c r="K10" s="19">
        <v>0</v>
      </c>
      <c r="L10" s="17" t="s">
        <v>19</v>
      </c>
      <c r="M10" s="18" t="s">
        <v>76</v>
      </c>
      <c r="N10" s="68">
        <v>2</v>
      </c>
      <c r="O10" s="17" t="s">
        <v>19</v>
      </c>
      <c r="P10" s="18" t="s">
        <v>76</v>
      </c>
      <c r="Q10" s="88">
        <v>0</v>
      </c>
      <c r="R10" s="17" t="s">
        <v>19</v>
      </c>
      <c r="S10" s="18" t="s">
        <v>76</v>
      </c>
      <c r="T10" s="19" t="s">
        <v>19</v>
      </c>
      <c r="U10" s="17" t="s">
        <v>76</v>
      </c>
      <c r="V10" s="18" t="s">
        <v>76</v>
      </c>
      <c r="W10" s="19">
        <v>0</v>
      </c>
      <c r="X10" s="17" t="s">
        <v>79</v>
      </c>
      <c r="Y10" s="18" t="s">
        <v>76</v>
      </c>
      <c r="Z10" s="19" t="s">
        <v>19</v>
      </c>
      <c r="AA10" s="17" t="s">
        <v>19</v>
      </c>
      <c r="AB10" s="18" t="s">
        <v>76</v>
      </c>
      <c r="AC10" s="19">
        <v>0</v>
      </c>
      <c r="AD10" s="20"/>
      <c r="AE10" s="18"/>
      <c r="AF10" s="19"/>
      <c r="AG10" s="21">
        <v>8</v>
      </c>
      <c r="AH10" s="22">
        <v>393</v>
      </c>
      <c r="AI10" s="29">
        <v>2</v>
      </c>
      <c r="AJ10" s="24">
        <v>401</v>
      </c>
      <c r="AK10" s="25">
        <v>3</v>
      </c>
      <c r="AL10" s="1"/>
    </row>
    <row r="11" spans="1:42" ht="24.9" customHeight="1" thickBot="1" x14ac:dyDescent="0.3">
      <c r="A11" s="29">
        <v>4</v>
      </c>
      <c r="B11" s="21" t="s">
        <v>81</v>
      </c>
      <c r="C11" s="17" t="s">
        <v>76</v>
      </c>
      <c r="D11" s="18" t="s">
        <v>19</v>
      </c>
      <c r="E11" s="19" t="s">
        <v>20</v>
      </c>
      <c r="F11" s="17" t="s">
        <v>76</v>
      </c>
      <c r="G11" s="18" t="s">
        <v>77</v>
      </c>
      <c r="H11" s="19">
        <v>0</v>
      </c>
      <c r="I11" s="17" t="s">
        <v>76</v>
      </c>
      <c r="J11" s="18" t="s">
        <v>2</v>
      </c>
      <c r="K11" s="19">
        <v>0</v>
      </c>
      <c r="L11" s="17" t="s">
        <v>76</v>
      </c>
      <c r="M11" s="18" t="s">
        <v>77</v>
      </c>
      <c r="N11" s="68" t="s">
        <v>19</v>
      </c>
      <c r="O11" s="17" t="s">
        <v>19</v>
      </c>
      <c r="P11" s="18" t="s">
        <v>76</v>
      </c>
      <c r="Q11" s="88">
        <v>0</v>
      </c>
      <c r="R11" s="17" t="s">
        <v>19</v>
      </c>
      <c r="S11" s="18" t="s">
        <v>76</v>
      </c>
      <c r="T11" s="19" t="s">
        <v>19</v>
      </c>
      <c r="U11" s="17" t="s">
        <v>76</v>
      </c>
      <c r="V11" s="18" t="s">
        <v>76</v>
      </c>
      <c r="W11" s="19">
        <v>0</v>
      </c>
      <c r="X11" s="17" t="s">
        <v>2</v>
      </c>
      <c r="Y11" s="18" t="s">
        <v>76</v>
      </c>
      <c r="Z11" s="19" t="s">
        <v>2</v>
      </c>
      <c r="AA11" s="17" t="s">
        <v>19</v>
      </c>
      <c r="AB11" s="18" t="s">
        <v>76</v>
      </c>
      <c r="AC11" s="19">
        <v>0</v>
      </c>
      <c r="AD11" s="20"/>
      <c r="AE11" s="18"/>
      <c r="AF11" s="19"/>
      <c r="AG11" s="21">
        <v>12</v>
      </c>
      <c r="AH11" s="22">
        <v>376</v>
      </c>
      <c r="AI11" s="29">
        <v>4</v>
      </c>
      <c r="AJ11" s="24">
        <v>388</v>
      </c>
      <c r="AK11" s="25">
        <v>4</v>
      </c>
      <c r="AL11" s="83"/>
      <c r="AM11" s="84"/>
      <c r="AN11" s="84"/>
      <c r="AO11" s="85"/>
    </row>
    <row r="12" spans="1:42" ht="24.9" customHeight="1" thickBot="1" x14ac:dyDescent="0.3">
      <c r="A12" s="29">
        <v>5</v>
      </c>
      <c r="B12" s="21" t="s">
        <v>92</v>
      </c>
      <c r="C12" s="17" t="s">
        <v>76</v>
      </c>
      <c r="D12" s="18" t="s">
        <v>19</v>
      </c>
      <c r="E12" s="19" t="s">
        <v>20</v>
      </c>
      <c r="F12" s="17" t="s">
        <v>19</v>
      </c>
      <c r="G12" s="18" t="s">
        <v>76</v>
      </c>
      <c r="H12" s="19">
        <v>0</v>
      </c>
      <c r="I12" s="17" t="s">
        <v>77</v>
      </c>
      <c r="J12" s="18" t="s">
        <v>2</v>
      </c>
      <c r="K12" s="19">
        <v>0</v>
      </c>
      <c r="L12" s="17" t="s">
        <v>19</v>
      </c>
      <c r="M12" s="18" t="s">
        <v>76</v>
      </c>
      <c r="N12" s="68" t="s">
        <v>19</v>
      </c>
      <c r="O12" s="17" t="s">
        <v>19</v>
      </c>
      <c r="P12" s="18" t="s">
        <v>76</v>
      </c>
      <c r="Q12" s="88">
        <v>0</v>
      </c>
      <c r="R12" s="17" t="s">
        <v>19</v>
      </c>
      <c r="S12" s="18" t="s">
        <v>76</v>
      </c>
      <c r="T12" s="19" t="s">
        <v>19</v>
      </c>
      <c r="U12" s="17" t="s">
        <v>76</v>
      </c>
      <c r="V12" s="18" t="s">
        <v>19</v>
      </c>
      <c r="W12" s="19" t="s">
        <v>20</v>
      </c>
      <c r="X12" s="17" t="s">
        <v>2</v>
      </c>
      <c r="Y12" s="18" t="s">
        <v>77</v>
      </c>
      <c r="Z12" s="19" t="s">
        <v>19</v>
      </c>
      <c r="AA12" s="17" t="s">
        <v>19</v>
      </c>
      <c r="AB12" s="18" t="s">
        <v>19</v>
      </c>
      <c r="AC12" s="19" t="s">
        <v>2</v>
      </c>
      <c r="AD12" s="20"/>
      <c r="AE12" s="18"/>
      <c r="AF12" s="19"/>
      <c r="AG12" s="21">
        <v>19</v>
      </c>
      <c r="AH12" s="22">
        <v>365</v>
      </c>
      <c r="AI12" s="29">
        <v>6</v>
      </c>
      <c r="AJ12" s="24">
        <v>384</v>
      </c>
      <c r="AK12" s="25">
        <v>5</v>
      </c>
      <c r="AL12" s="1"/>
      <c r="AP12" s="69"/>
    </row>
    <row r="13" spans="1:42" ht="24.9" customHeight="1" thickBot="1" x14ac:dyDescent="0.3">
      <c r="A13" s="29">
        <v>6</v>
      </c>
      <c r="B13" s="21" t="s">
        <v>91</v>
      </c>
      <c r="C13" s="17" t="s">
        <v>76</v>
      </c>
      <c r="D13" s="18" t="s">
        <v>2</v>
      </c>
      <c r="E13" s="19" t="s">
        <v>19</v>
      </c>
      <c r="F13" s="17" t="s">
        <v>19</v>
      </c>
      <c r="G13" s="18" t="s">
        <v>19</v>
      </c>
      <c r="H13" s="19" t="s">
        <v>20</v>
      </c>
      <c r="I13" s="17" t="s">
        <v>76</v>
      </c>
      <c r="J13" s="18" t="s">
        <v>79</v>
      </c>
      <c r="K13" s="19">
        <v>0</v>
      </c>
      <c r="L13" s="17" t="s">
        <v>19</v>
      </c>
      <c r="M13" s="18" t="s">
        <v>19</v>
      </c>
      <c r="N13" s="68">
        <v>0</v>
      </c>
      <c r="O13" s="17" t="s">
        <v>19</v>
      </c>
      <c r="P13" s="18" t="s">
        <v>76</v>
      </c>
      <c r="Q13" s="88">
        <v>0</v>
      </c>
      <c r="R13" s="17" t="s">
        <v>19</v>
      </c>
      <c r="S13" s="18" t="s">
        <v>19</v>
      </c>
      <c r="T13" s="19">
        <v>0</v>
      </c>
      <c r="U13" s="17" t="s">
        <v>19</v>
      </c>
      <c r="V13" s="18" t="s">
        <v>2</v>
      </c>
      <c r="W13" s="19" t="s">
        <v>2</v>
      </c>
      <c r="X13" s="17" t="s">
        <v>20</v>
      </c>
      <c r="Y13" s="18" t="s">
        <v>76</v>
      </c>
      <c r="Z13" s="19" t="s">
        <v>19</v>
      </c>
      <c r="AA13" s="17" t="s">
        <v>19</v>
      </c>
      <c r="AB13" s="18" t="s">
        <v>76</v>
      </c>
      <c r="AC13" s="19">
        <v>0</v>
      </c>
      <c r="AD13" s="20"/>
      <c r="AE13" s="18"/>
      <c r="AF13" s="19"/>
      <c r="AG13" s="21">
        <v>12</v>
      </c>
      <c r="AH13" s="22">
        <v>364</v>
      </c>
      <c r="AI13" s="29">
        <v>7</v>
      </c>
      <c r="AJ13" s="24">
        <v>376</v>
      </c>
      <c r="AK13" s="25">
        <v>6</v>
      </c>
      <c r="AL13" s="1"/>
    </row>
    <row r="14" spans="1:42" ht="24.9" customHeight="1" thickBot="1" x14ac:dyDescent="0.3">
      <c r="A14" s="29">
        <v>7</v>
      </c>
      <c r="B14" s="21" t="s">
        <v>67</v>
      </c>
      <c r="C14" s="17"/>
      <c r="D14" s="18"/>
      <c r="E14" s="19"/>
      <c r="F14" s="17" t="s">
        <v>19</v>
      </c>
      <c r="G14" s="18" t="s">
        <v>76</v>
      </c>
      <c r="H14" s="19">
        <v>0</v>
      </c>
      <c r="I14" s="17" t="s">
        <v>76</v>
      </c>
      <c r="J14" s="18" t="s">
        <v>2</v>
      </c>
      <c r="K14" s="19">
        <v>0</v>
      </c>
      <c r="L14" s="17" t="s">
        <v>76</v>
      </c>
      <c r="M14" s="18" t="s">
        <v>19</v>
      </c>
      <c r="N14" s="68">
        <v>0</v>
      </c>
      <c r="O14" s="17" t="s">
        <v>2</v>
      </c>
      <c r="P14" s="18" t="s">
        <v>76</v>
      </c>
      <c r="Q14" s="88">
        <v>0</v>
      </c>
      <c r="R14" s="17" t="s">
        <v>19</v>
      </c>
      <c r="S14" s="18" t="s">
        <v>76</v>
      </c>
      <c r="T14" s="19" t="s">
        <v>19</v>
      </c>
      <c r="U14" s="17" t="s">
        <v>76</v>
      </c>
      <c r="V14" s="18" t="s">
        <v>19</v>
      </c>
      <c r="W14" s="19" t="s">
        <v>20</v>
      </c>
      <c r="X14" s="17" t="s">
        <v>79</v>
      </c>
      <c r="Y14" s="18" t="s">
        <v>76</v>
      </c>
      <c r="Z14" s="19" t="s">
        <v>19</v>
      </c>
      <c r="AA14" s="17" t="s">
        <v>19</v>
      </c>
      <c r="AB14" s="18" t="s">
        <v>76</v>
      </c>
      <c r="AC14" s="19">
        <v>0</v>
      </c>
      <c r="AD14" s="20"/>
      <c r="AE14" s="18"/>
      <c r="AF14" s="19"/>
      <c r="AG14" s="21">
        <v>9</v>
      </c>
      <c r="AH14" s="22">
        <v>363</v>
      </c>
      <c r="AI14" s="29">
        <v>8</v>
      </c>
      <c r="AJ14" s="24">
        <v>372</v>
      </c>
      <c r="AK14" s="25">
        <v>7</v>
      </c>
      <c r="AL14" s="1"/>
    </row>
    <row r="15" spans="1:42" ht="24.9" customHeight="1" thickBot="1" x14ac:dyDescent="0.3">
      <c r="A15" s="29">
        <v>8</v>
      </c>
      <c r="B15" s="21" t="s">
        <v>85</v>
      </c>
      <c r="C15" s="17" t="s">
        <v>76</v>
      </c>
      <c r="D15" s="18" t="s">
        <v>77</v>
      </c>
      <c r="E15" s="19">
        <v>0</v>
      </c>
      <c r="F15" s="17" t="s">
        <v>76</v>
      </c>
      <c r="G15" s="18" t="s">
        <v>19</v>
      </c>
      <c r="H15" s="19">
        <v>0</v>
      </c>
      <c r="I15" s="17" t="s">
        <v>76</v>
      </c>
      <c r="J15" s="18" t="s">
        <v>2</v>
      </c>
      <c r="K15" s="19">
        <v>0</v>
      </c>
      <c r="L15" s="17" t="s">
        <v>76</v>
      </c>
      <c r="M15" s="18" t="s">
        <v>76</v>
      </c>
      <c r="N15" s="68">
        <v>0</v>
      </c>
      <c r="O15" s="17" t="s">
        <v>19</v>
      </c>
      <c r="P15" s="18" t="s">
        <v>76</v>
      </c>
      <c r="Q15" s="88">
        <v>0</v>
      </c>
      <c r="R15" s="17" t="s">
        <v>2</v>
      </c>
      <c r="S15" s="18" t="s">
        <v>76</v>
      </c>
      <c r="T15" s="19" t="s">
        <v>19</v>
      </c>
      <c r="U15" s="17" t="s">
        <v>19</v>
      </c>
      <c r="V15" s="18" t="s">
        <v>19</v>
      </c>
      <c r="W15" s="19">
        <v>0</v>
      </c>
      <c r="X15" s="17" t="s">
        <v>76</v>
      </c>
      <c r="Y15" s="18" t="s">
        <v>77</v>
      </c>
      <c r="Z15" s="19" t="s">
        <v>19</v>
      </c>
      <c r="AA15" s="17" t="s">
        <v>76</v>
      </c>
      <c r="AB15" s="18" t="s">
        <v>19</v>
      </c>
      <c r="AC15" s="19">
        <v>0</v>
      </c>
      <c r="AD15" s="20"/>
      <c r="AE15" s="18"/>
      <c r="AF15" s="19"/>
      <c r="AG15" s="21">
        <v>4</v>
      </c>
      <c r="AH15" s="22">
        <v>366</v>
      </c>
      <c r="AI15" s="29">
        <v>5</v>
      </c>
      <c r="AJ15" s="24">
        <v>370</v>
      </c>
      <c r="AK15" s="25">
        <v>8</v>
      </c>
      <c r="AL15" s="1"/>
    </row>
    <row r="16" spans="1:42" ht="24.9" customHeight="1" thickBot="1" x14ac:dyDescent="0.3">
      <c r="A16" s="29">
        <v>9</v>
      </c>
      <c r="B16" s="21" t="s">
        <v>97</v>
      </c>
      <c r="C16" s="17" t="s">
        <v>19</v>
      </c>
      <c r="D16" s="18" t="s">
        <v>19</v>
      </c>
      <c r="E16" s="19">
        <v>0</v>
      </c>
      <c r="F16" s="17" t="s">
        <v>19</v>
      </c>
      <c r="G16" s="18" t="s">
        <v>76</v>
      </c>
      <c r="H16" s="19">
        <v>0</v>
      </c>
      <c r="I16" s="17" t="s">
        <v>76</v>
      </c>
      <c r="J16" s="18" t="s">
        <v>2</v>
      </c>
      <c r="K16" s="19">
        <v>0</v>
      </c>
      <c r="L16" s="17" t="s">
        <v>19</v>
      </c>
      <c r="M16" s="18" t="s">
        <v>19</v>
      </c>
      <c r="N16" s="68">
        <v>0</v>
      </c>
      <c r="O16" s="17" t="s">
        <v>19</v>
      </c>
      <c r="P16" s="18" t="s">
        <v>76</v>
      </c>
      <c r="Q16" s="88">
        <v>0</v>
      </c>
      <c r="R16" s="17" t="s">
        <v>2</v>
      </c>
      <c r="S16" s="18" t="s">
        <v>76</v>
      </c>
      <c r="T16" s="19" t="s">
        <v>19</v>
      </c>
      <c r="U16" s="17" t="s">
        <v>19</v>
      </c>
      <c r="V16" s="18" t="s">
        <v>2</v>
      </c>
      <c r="W16" s="19" t="s">
        <v>2</v>
      </c>
      <c r="X16" s="17" t="s">
        <v>79</v>
      </c>
      <c r="Y16" s="18" t="s">
        <v>77</v>
      </c>
      <c r="Z16" s="19" t="s">
        <v>19</v>
      </c>
      <c r="AA16" s="17" t="s">
        <v>19</v>
      </c>
      <c r="AB16" s="18" t="s">
        <v>19</v>
      </c>
      <c r="AC16" s="19" t="s">
        <v>2</v>
      </c>
      <c r="AD16" s="20"/>
      <c r="AE16" s="18"/>
      <c r="AF16" s="19"/>
      <c r="AG16" s="21">
        <v>10</v>
      </c>
      <c r="AH16" s="22">
        <v>357</v>
      </c>
      <c r="AI16" s="29">
        <v>9</v>
      </c>
      <c r="AJ16" s="24">
        <v>367</v>
      </c>
      <c r="AK16" s="25">
        <v>9</v>
      </c>
      <c r="AL16" s="1"/>
    </row>
    <row r="17" spans="1:38" ht="24.9" customHeight="1" thickBot="1" x14ac:dyDescent="0.3">
      <c r="A17" s="29">
        <v>10</v>
      </c>
      <c r="B17" s="21" t="s">
        <v>84</v>
      </c>
      <c r="C17" s="17"/>
      <c r="D17" s="18"/>
      <c r="E17" s="19"/>
      <c r="F17" s="17" t="s">
        <v>76</v>
      </c>
      <c r="G17" s="18" t="s">
        <v>76</v>
      </c>
      <c r="H17" s="19" t="s">
        <v>2</v>
      </c>
      <c r="I17" s="17" t="s">
        <v>76</v>
      </c>
      <c r="J17" s="18" t="s">
        <v>79</v>
      </c>
      <c r="K17" s="19">
        <v>0</v>
      </c>
      <c r="L17" s="17" t="s">
        <v>76</v>
      </c>
      <c r="M17" s="18" t="s">
        <v>19</v>
      </c>
      <c r="N17" s="68">
        <v>0</v>
      </c>
      <c r="O17" s="17" t="s">
        <v>19</v>
      </c>
      <c r="P17" s="18" t="s">
        <v>76</v>
      </c>
      <c r="Q17" s="88">
        <v>0</v>
      </c>
      <c r="R17" s="17" t="s">
        <v>2</v>
      </c>
      <c r="S17" s="18" t="s">
        <v>76</v>
      </c>
      <c r="T17" s="19" t="s">
        <v>19</v>
      </c>
      <c r="U17" s="17" t="s">
        <v>19</v>
      </c>
      <c r="V17" s="18" t="s">
        <v>19</v>
      </c>
      <c r="W17" s="19">
        <v>0</v>
      </c>
      <c r="X17" s="17" t="s">
        <v>79</v>
      </c>
      <c r="Y17" s="18" t="s">
        <v>77</v>
      </c>
      <c r="Z17" s="19" t="s">
        <v>19</v>
      </c>
      <c r="AA17" s="17" t="s">
        <v>76</v>
      </c>
      <c r="AB17" s="18" t="s">
        <v>76</v>
      </c>
      <c r="AC17" s="19" t="s">
        <v>20</v>
      </c>
      <c r="AD17" s="20"/>
      <c r="AE17" s="18"/>
      <c r="AF17" s="19"/>
      <c r="AG17" s="21">
        <v>12</v>
      </c>
      <c r="AH17" s="22">
        <v>342</v>
      </c>
      <c r="AI17" s="29">
        <v>11</v>
      </c>
      <c r="AJ17" s="24">
        <v>354</v>
      </c>
      <c r="AK17" s="25">
        <v>10</v>
      </c>
      <c r="AL17" s="1"/>
    </row>
    <row r="18" spans="1:38" ht="24.9" customHeight="1" thickBot="1" x14ac:dyDescent="0.3">
      <c r="A18" s="29">
        <v>11</v>
      </c>
      <c r="B18" s="21" t="s">
        <v>90</v>
      </c>
      <c r="C18" s="17" t="s">
        <v>76</v>
      </c>
      <c r="D18" s="18" t="s">
        <v>2</v>
      </c>
      <c r="E18" s="19" t="s">
        <v>19</v>
      </c>
      <c r="F18" s="17" t="s">
        <v>76</v>
      </c>
      <c r="G18" s="18" t="s">
        <v>19</v>
      </c>
      <c r="H18" s="19">
        <v>0</v>
      </c>
      <c r="I18" s="17" t="s">
        <v>77</v>
      </c>
      <c r="J18" s="18" t="s">
        <v>2</v>
      </c>
      <c r="K18" s="19">
        <v>0</v>
      </c>
      <c r="L18" s="17" t="s">
        <v>19</v>
      </c>
      <c r="M18" s="18" t="s">
        <v>19</v>
      </c>
      <c r="N18" s="68">
        <v>0</v>
      </c>
      <c r="O18" s="17" t="s">
        <v>76</v>
      </c>
      <c r="P18" s="18" t="s">
        <v>76</v>
      </c>
      <c r="Q18" s="88">
        <v>20</v>
      </c>
      <c r="R18" s="17" t="s">
        <v>19</v>
      </c>
      <c r="S18" s="18" t="s">
        <v>76</v>
      </c>
      <c r="T18" s="19" t="s">
        <v>19</v>
      </c>
      <c r="U18" s="17" t="s">
        <v>19</v>
      </c>
      <c r="V18" s="18" t="s">
        <v>76</v>
      </c>
      <c r="W18" s="19">
        <v>0</v>
      </c>
      <c r="X18" s="17" t="s">
        <v>79</v>
      </c>
      <c r="Y18" s="18" t="s">
        <v>77</v>
      </c>
      <c r="Z18" s="19" t="s">
        <v>19</v>
      </c>
      <c r="AA18" s="17" t="s">
        <v>76</v>
      </c>
      <c r="AB18" s="18" t="s">
        <v>76</v>
      </c>
      <c r="AC18" s="19" t="s">
        <v>20</v>
      </c>
      <c r="AD18" s="20"/>
      <c r="AE18" s="18"/>
      <c r="AF18" s="19"/>
      <c r="AG18" s="21">
        <v>31</v>
      </c>
      <c r="AH18" s="22">
        <v>322</v>
      </c>
      <c r="AI18" s="29">
        <v>16</v>
      </c>
      <c r="AJ18" s="24">
        <v>353</v>
      </c>
      <c r="AK18" s="25">
        <v>11</v>
      </c>
      <c r="AL18" s="1"/>
    </row>
    <row r="19" spans="1:38" ht="24.9" customHeight="1" thickBot="1" x14ac:dyDescent="0.3">
      <c r="A19" s="29">
        <v>12</v>
      </c>
      <c r="B19" s="21" t="s">
        <v>88</v>
      </c>
      <c r="C19" s="17" t="s">
        <v>77</v>
      </c>
      <c r="D19" s="18" t="s">
        <v>19</v>
      </c>
      <c r="E19" s="19" t="s">
        <v>19</v>
      </c>
      <c r="F19" s="17" t="s">
        <v>76</v>
      </c>
      <c r="G19" s="18" t="s">
        <v>77</v>
      </c>
      <c r="H19" s="19">
        <v>0</v>
      </c>
      <c r="I19" s="17" t="s">
        <v>76</v>
      </c>
      <c r="J19" s="18" t="s">
        <v>19</v>
      </c>
      <c r="K19" s="19">
        <v>0</v>
      </c>
      <c r="L19" s="17" t="s">
        <v>76</v>
      </c>
      <c r="M19" s="18" t="s">
        <v>76</v>
      </c>
      <c r="N19" s="68">
        <v>0</v>
      </c>
      <c r="O19" s="17" t="s">
        <v>19</v>
      </c>
      <c r="P19" s="18" t="s">
        <v>77</v>
      </c>
      <c r="Q19" s="88">
        <v>0</v>
      </c>
      <c r="R19" s="17" t="s">
        <v>19</v>
      </c>
      <c r="S19" s="18" t="s">
        <v>77</v>
      </c>
      <c r="T19" s="19" t="s">
        <v>19</v>
      </c>
      <c r="U19" s="17" t="s">
        <v>2</v>
      </c>
      <c r="V19" s="18" t="s">
        <v>2</v>
      </c>
      <c r="W19" s="19">
        <v>0</v>
      </c>
      <c r="X19" s="17" t="s">
        <v>20</v>
      </c>
      <c r="Y19" s="18" t="s">
        <v>77</v>
      </c>
      <c r="Z19" s="19" t="s">
        <v>19</v>
      </c>
      <c r="AA19" s="17" t="s">
        <v>77</v>
      </c>
      <c r="AB19" s="18" t="s">
        <v>77</v>
      </c>
      <c r="AC19" s="19" t="s">
        <v>2</v>
      </c>
      <c r="AD19" s="20"/>
      <c r="AE19" s="18"/>
      <c r="AF19" s="19"/>
      <c r="AG19" s="21">
        <v>9</v>
      </c>
      <c r="AH19" s="22">
        <v>342</v>
      </c>
      <c r="AI19" s="29">
        <v>11</v>
      </c>
      <c r="AJ19" s="24">
        <v>351</v>
      </c>
      <c r="AK19" s="25">
        <v>12</v>
      </c>
      <c r="AL19" s="1"/>
    </row>
    <row r="20" spans="1:38" ht="24.9" customHeight="1" thickBot="1" x14ac:dyDescent="0.3">
      <c r="A20" s="29">
        <v>13</v>
      </c>
      <c r="B20" s="21" t="s">
        <v>95</v>
      </c>
      <c r="C20" s="17" t="s">
        <v>19</v>
      </c>
      <c r="D20" s="18" t="s">
        <v>19</v>
      </c>
      <c r="E20" s="19">
        <v>0</v>
      </c>
      <c r="F20" s="17" t="s">
        <v>19</v>
      </c>
      <c r="G20" s="18" t="s">
        <v>76</v>
      </c>
      <c r="H20" s="19">
        <v>0</v>
      </c>
      <c r="I20" s="17" t="s">
        <v>76</v>
      </c>
      <c r="J20" s="18" t="s">
        <v>2</v>
      </c>
      <c r="K20" s="19">
        <v>0</v>
      </c>
      <c r="L20" s="17" t="s">
        <v>19</v>
      </c>
      <c r="M20" s="18" t="s">
        <v>76</v>
      </c>
      <c r="N20" s="68" t="s">
        <v>19</v>
      </c>
      <c r="O20" s="17" t="s">
        <v>19</v>
      </c>
      <c r="P20" s="18" t="s">
        <v>76</v>
      </c>
      <c r="Q20" s="88">
        <v>0</v>
      </c>
      <c r="R20" s="17" t="s">
        <v>2</v>
      </c>
      <c r="S20" s="18" t="s">
        <v>19</v>
      </c>
      <c r="T20" s="19" t="s">
        <v>19</v>
      </c>
      <c r="U20" s="17" t="s">
        <v>19</v>
      </c>
      <c r="V20" s="18" t="s">
        <v>19</v>
      </c>
      <c r="W20" s="19">
        <v>0</v>
      </c>
      <c r="X20" s="17" t="s">
        <v>2</v>
      </c>
      <c r="Y20" s="18" t="s">
        <v>77</v>
      </c>
      <c r="Z20" s="19" t="s">
        <v>19</v>
      </c>
      <c r="AA20" s="17" t="s">
        <v>2</v>
      </c>
      <c r="AB20" s="18" t="s">
        <v>19</v>
      </c>
      <c r="AC20" s="19">
        <v>0</v>
      </c>
      <c r="AD20" s="20"/>
      <c r="AE20" s="18"/>
      <c r="AF20" s="19"/>
      <c r="AG20" s="21">
        <v>6</v>
      </c>
      <c r="AH20" s="22">
        <v>343</v>
      </c>
      <c r="AI20" s="29">
        <v>10</v>
      </c>
      <c r="AJ20" s="24">
        <v>349</v>
      </c>
      <c r="AK20" s="25">
        <v>13</v>
      </c>
      <c r="AL20" s="1"/>
    </row>
    <row r="21" spans="1:38" ht="24.9" customHeight="1" thickBot="1" x14ac:dyDescent="0.3">
      <c r="A21" s="29">
        <v>14</v>
      </c>
      <c r="B21" s="21" t="s">
        <v>82</v>
      </c>
      <c r="C21" s="17" t="s">
        <v>19</v>
      </c>
      <c r="D21" s="18" t="s">
        <v>19</v>
      </c>
      <c r="E21" s="19">
        <v>0</v>
      </c>
      <c r="F21" s="17" t="s">
        <v>19</v>
      </c>
      <c r="G21" s="18" t="s">
        <v>77</v>
      </c>
      <c r="H21" s="19">
        <v>0</v>
      </c>
      <c r="I21" s="17" t="s">
        <v>76</v>
      </c>
      <c r="J21" s="18" t="s">
        <v>2</v>
      </c>
      <c r="K21" s="19">
        <v>0</v>
      </c>
      <c r="L21" s="17" t="s">
        <v>19</v>
      </c>
      <c r="M21" s="18" t="s">
        <v>76</v>
      </c>
      <c r="N21" s="68" t="s">
        <v>19</v>
      </c>
      <c r="O21" s="17" t="s">
        <v>76</v>
      </c>
      <c r="P21" s="18" t="s">
        <v>77</v>
      </c>
      <c r="Q21" s="88">
        <v>0</v>
      </c>
      <c r="R21" s="17" t="s">
        <v>76</v>
      </c>
      <c r="S21" s="18" t="s">
        <v>76</v>
      </c>
      <c r="T21" s="19">
        <v>0</v>
      </c>
      <c r="U21" s="17" t="s">
        <v>77</v>
      </c>
      <c r="V21" s="18" t="s">
        <v>19</v>
      </c>
      <c r="W21" s="19" t="s">
        <v>19</v>
      </c>
      <c r="X21" s="17" t="s">
        <v>79</v>
      </c>
      <c r="Y21" s="18" t="s">
        <v>77</v>
      </c>
      <c r="Z21" s="19" t="s">
        <v>19</v>
      </c>
      <c r="AA21" s="17" t="s">
        <v>76</v>
      </c>
      <c r="AB21" s="18" t="s">
        <v>19</v>
      </c>
      <c r="AC21" s="19">
        <v>0</v>
      </c>
      <c r="AD21" s="20"/>
      <c r="AE21" s="18"/>
      <c r="AF21" s="19"/>
      <c r="AG21" s="21">
        <v>6</v>
      </c>
      <c r="AH21" s="22">
        <v>340</v>
      </c>
      <c r="AI21" s="29">
        <v>13</v>
      </c>
      <c r="AJ21" s="24">
        <v>346</v>
      </c>
      <c r="AK21" s="25">
        <v>14</v>
      </c>
      <c r="AL21" s="1"/>
    </row>
    <row r="22" spans="1:38" ht="24.9" customHeight="1" thickBot="1" x14ac:dyDescent="0.3">
      <c r="A22" s="29">
        <v>15</v>
      </c>
      <c r="B22" s="21" t="s">
        <v>66</v>
      </c>
      <c r="C22" s="17" t="s">
        <v>77</v>
      </c>
      <c r="D22" s="18" t="s">
        <v>19</v>
      </c>
      <c r="E22" s="19" t="s">
        <v>19</v>
      </c>
      <c r="F22" s="17" t="s">
        <v>19</v>
      </c>
      <c r="G22" s="18" t="s">
        <v>76</v>
      </c>
      <c r="H22" s="19">
        <v>0</v>
      </c>
      <c r="I22" s="17" t="s">
        <v>77</v>
      </c>
      <c r="J22" s="18" t="s">
        <v>19</v>
      </c>
      <c r="K22" s="19">
        <v>0</v>
      </c>
      <c r="L22" s="17" t="s">
        <v>19</v>
      </c>
      <c r="M22" s="18" t="s">
        <v>77</v>
      </c>
      <c r="N22" s="68" t="s">
        <v>2</v>
      </c>
      <c r="O22" s="17" t="s">
        <v>19</v>
      </c>
      <c r="P22" s="18" t="s">
        <v>77</v>
      </c>
      <c r="Q22" s="88">
        <v>0</v>
      </c>
      <c r="R22" s="17" t="s">
        <v>19</v>
      </c>
      <c r="S22" s="18" t="s">
        <v>77</v>
      </c>
      <c r="T22" s="19" t="s">
        <v>19</v>
      </c>
      <c r="U22" s="17" t="s">
        <v>77</v>
      </c>
      <c r="V22" s="18" t="s">
        <v>19</v>
      </c>
      <c r="W22" s="19" t="s">
        <v>19</v>
      </c>
      <c r="X22" s="17" t="s">
        <v>2</v>
      </c>
      <c r="Y22" s="18" t="s">
        <v>77</v>
      </c>
      <c r="Z22" s="19" t="s">
        <v>19</v>
      </c>
      <c r="AA22" s="17" t="s">
        <v>76</v>
      </c>
      <c r="AB22" s="18" t="s">
        <v>76</v>
      </c>
      <c r="AC22" s="19" t="s">
        <v>20</v>
      </c>
      <c r="AD22" s="20"/>
      <c r="AE22" s="18"/>
      <c r="AF22" s="19"/>
      <c r="AG22" s="21">
        <v>16</v>
      </c>
      <c r="AH22" s="22">
        <v>329</v>
      </c>
      <c r="AI22" s="29">
        <v>14</v>
      </c>
      <c r="AJ22" s="24">
        <v>345</v>
      </c>
      <c r="AK22" s="25">
        <v>15</v>
      </c>
      <c r="AL22" s="1"/>
    </row>
    <row r="23" spans="1:38" ht="24.9" customHeight="1" thickBot="1" x14ac:dyDescent="0.3">
      <c r="A23" s="29">
        <v>16</v>
      </c>
      <c r="B23" s="21" t="s">
        <v>89</v>
      </c>
      <c r="C23" s="17" t="s">
        <v>76</v>
      </c>
      <c r="D23" s="18" t="s">
        <v>19</v>
      </c>
      <c r="E23" s="19" t="s">
        <v>20</v>
      </c>
      <c r="F23" s="17" t="s">
        <v>77</v>
      </c>
      <c r="G23" s="18" t="s">
        <v>19</v>
      </c>
      <c r="H23" s="19">
        <v>0</v>
      </c>
      <c r="I23" s="17" t="s">
        <v>76</v>
      </c>
      <c r="J23" s="18" t="s">
        <v>79</v>
      </c>
      <c r="K23" s="19">
        <v>0</v>
      </c>
      <c r="L23" s="17" t="s">
        <v>19</v>
      </c>
      <c r="M23" s="18" t="s">
        <v>76</v>
      </c>
      <c r="N23" s="68" t="s">
        <v>19</v>
      </c>
      <c r="O23" s="17" t="s">
        <v>2</v>
      </c>
      <c r="P23" s="18" t="s">
        <v>76</v>
      </c>
      <c r="Q23" s="88">
        <v>0</v>
      </c>
      <c r="R23" s="17" t="s">
        <v>19</v>
      </c>
      <c r="S23" s="18" t="s">
        <v>19</v>
      </c>
      <c r="T23" s="19">
        <v>0</v>
      </c>
      <c r="U23" s="17" t="s">
        <v>19</v>
      </c>
      <c r="V23" s="18" t="s">
        <v>2</v>
      </c>
      <c r="W23" s="19" t="s">
        <v>2</v>
      </c>
      <c r="X23" s="17" t="s">
        <v>79</v>
      </c>
      <c r="Y23" s="18" t="s">
        <v>77</v>
      </c>
      <c r="Z23" s="19" t="s">
        <v>19</v>
      </c>
      <c r="AA23" s="17" t="s">
        <v>77</v>
      </c>
      <c r="AB23" s="18" t="s">
        <v>19</v>
      </c>
      <c r="AC23" s="19">
        <v>0</v>
      </c>
      <c r="AD23" s="20"/>
      <c r="AE23" s="18"/>
      <c r="AF23" s="19"/>
      <c r="AG23" s="21">
        <v>12</v>
      </c>
      <c r="AH23" s="22">
        <v>329</v>
      </c>
      <c r="AI23" s="29">
        <v>14</v>
      </c>
      <c r="AJ23" s="24">
        <v>341</v>
      </c>
      <c r="AK23" s="25">
        <v>16</v>
      </c>
      <c r="AL23" s="1"/>
    </row>
    <row r="24" spans="1:38" ht="24.9" customHeight="1" thickBot="1" x14ac:dyDescent="0.3">
      <c r="A24" s="29">
        <v>17</v>
      </c>
      <c r="B24" s="21" t="s">
        <v>83</v>
      </c>
      <c r="C24" s="17" t="s">
        <v>76</v>
      </c>
      <c r="D24" s="18" t="s">
        <v>19</v>
      </c>
      <c r="E24" s="19" t="s">
        <v>20</v>
      </c>
      <c r="F24" s="17" t="s">
        <v>19</v>
      </c>
      <c r="G24" s="18" t="s">
        <v>76</v>
      </c>
      <c r="H24" s="19">
        <v>0</v>
      </c>
      <c r="I24" s="17" t="s">
        <v>76</v>
      </c>
      <c r="J24" s="18" t="s">
        <v>2</v>
      </c>
      <c r="K24" s="19">
        <v>0</v>
      </c>
      <c r="L24" s="17" t="s">
        <v>76</v>
      </c>
      <c r="M24" s="18" t="s">
        <v>77</v>
      </c>
      <c r="N24" s="68" t="s">
        <v>19</v>
      </c>
      <c r="O24" s="17" t="s">
        <v>2</v>
      </c>
      <c r="P24" s="18" t="s">
        <v>76</v>
      </c>
      <c r="Q24" s="88">
        <v>0</v>
      </c>
      <c r="R24" s="17" t="s">
        <v>19</v>
      </c>
      <c r="S24" s="18" t="s">
        <v>77</v>
      </c>
      <c r="T24" s="19" t="s">
        <v>19</v>
      </c>
      <c r="U24" s="17" t="s">
        <v>76</v>
      </c>
      <c r="V24" s="18" t="s">
        <v>19</v>
      </c>
      <c r="W24" s="19" t="s">
        <v>20</v>
      </c>
      <c r="X24" s="17" t="s">
        <v>79</v>
      </c>
      <c r="Y24" s="18" t="s">
        <v>77</v>
      </c>
      <c r="Z24" s="19" t="s">
        <v>19</v>
      </c>
      <c r="AA24" s="17" t="s">
        <v>19</v>
      </c>
      <c r="AB24" s="18" t="s">
        <v>76</v>
      </c>
      <c r="AC24" s="19">
        <v>0</v>
      </c>
      <c r="AD24" s="20"/>
      <c r="AE24" s="18"/>
      <c r="AF24" s="19"/>
      <c r="AG24" s="21">
        <v>16</v>
      </c>
      <c r="AH24" s="22">
        <v>320</v>
      </c>
      <c r="AI24" s="29">
        <v>18</v>
      </c>
      <c r="AJ24" s="24">
        <v>336</v>
      </c>
      <c r="AK24" s="25">
        <v>17</v>
      </c>
      <c r="AL24" s="1"/>
    </row>
    <row r="25" spans="1:38" ht="24.9" customHeight="1" thickBot="1" x14ac:dyDescent="0.3">
      <c r="A25" s="29">
        <v>18</v>
      </c>
      <c r="B25" s="21" t="s">
        <v>93</v>
      </c>
      <c r="C25" s="17" t="s">
        <v>76</v>
      </c>
      <c r="D25" s="18" t="s">
        <v>2</v>
      </c>
      <c r="E25" s="19" t="s">
        <v>19</v>
      </c>
      <c r="F25" s="17" t="s">
        <v>76</v>
      </c>
      <c r="G25" s="18" t="s">
        <v>77</v>
      </c>
      <c r="H25" s="19">
        <v>0</v>
      </c>
      <c r="I25" s="17" t="s">
        <v>77</v>
      </c>
      <c r="J25" s="18" t="s">
        <v>2</v>
      </c>
      <c r="K25" s="19">
        <v>0</v>
      </c>
      <c r="L25" s="17" t="s">
        <v>19</v>
      </c>
      <c r="M25" s="18" t="s">
        <v>19</v>
      </c>
      <c r="N25" s="68">
        <v>0</v>
      </c>
      <c r="O25" s="17" t="s">
        <v>19</v>
      </c>
      <c r="P25" s="18" t="s">
        <v>76</v>
      </c>
      <c r="Q25" s="88">
        <v>0</v>
      </c>
      <c r="R25" s="17" t="s">
        <v>19</v>
      </c>
      <c r="S25" s="18" t="s">
        <v>77</v>
      </c>
      <c r="T25" s="19" t="s">
        <v>19</v>
      </c>
      <c r="U25" s="17" t="s">
        <v>76</v>
      </c>
      <c r="V25" s="18" t="s">
        <v>2</v>
      </c>
      <c r="W25" s="19" t="s">
        <v>19</v>
      </c>
      <c r="X25" s="17" t="s">
        <v>2</v>
      </c>
      <c r="Y25" s="18" t="s">
        <v>77</v>
      </c>
      <c r="Z25" s="19" t="s">
        <v>19</v>
      </c>
      <c r="AA25" s="17" t="s">
        <v>76</v>
      </c>
      <c r="AB25" s="18" t="s">
        <v>19</v>
      </c>
      <c r="AC25" s="19">
        <v>0</v>
      </c>
      <c r="AD25" s="20"/>
      <c r="AE25" s="18"/>
      <c r="AF25" s="19"/>
      <c r="AG25" s="21">
        <v>8</v>
      </c>
      <c r="AH25" s="22">
        <v>322</v>
      </c>
      <c r="AI25" s="29">
        <v>16</v>
      </c>
      <c r="AJ25" s="24">
        <v>330</v>
      </c>
      <c r="AK25" s="25">
        <v>18</v>
      </c>
      <c r="AL25" s="1"/>
    </row>
    <row r="26" spans="1:38" ht="24.9" customHeight="1" thickBot="1" x14ac:dyDescent="0.3">
      <c r="A26" s="29">
        <v>19</v>
      </c>
      <c r="B26" s="21" t="s">
        <v>78</v>
      </c>
      <c r="C26" s="17" t="s">
        <v>77</v>
      </c>
      <c r="D26" s="18" t="s">
        <v>19</v>
      </c>
      <c r="E26" s="19" t="s">
        <v>19</v>
      </c>
      <c r="F26" s="17" t="s">
        <v>19</v>
      </c>
      <c r="G26" s="18" t="s">
        <v>76</v>
      </c>
      <c r="H26" s="19">
        <v>0</v>
      </c>
      <c r="I26" s="17" t="s">
        <v>76</v>
      </c>
      <c r="J26" s="18" t="s">
        <v>19</v>
      </c>
      <c r="K26" s="19">
        <v>0</v>
      </c>
      <c r="L26" s="17" t="s">
        <v>19</v>
      </c>
      <c r="M26" s="18" t="s">
        <v>76</v>
      </c>
      <c r="N26" s="68" t="s">
        <v>19</v>
      </c>
      <c r="O26" s="17" t="s">
        <v>2</v>
      </c>
      <c r="P26" s="18" t="s">
        <v>77</v>
      </c>
      <c r="Q26" s="88">
        <v>0</v>
      </c>
      <c r="R26" s="17" t="s">
        <v>76</v>
      </c>
      <c r="S26" s="18" t="s">
        <v>19</v>
      </c>
      <c r="T26" s="19">
        <v>0</v>
      </c>
      <c r="U26" s="17" t="s">
        <v>76</v>
      </c>
      <c r="V26" s="18" t="s">
        <v>2</v>
      </c>
      <c r="W26" s="19" t="s">
        <v>19</v>
      </c>
      <c r="X26" s="17" t="s">
        <v>20</v>
      </c>
      <c r="Y26" s="18" t="s">
        <v>76</v>
      </c>
      <c r="Z26" s="19" t="s">
        <v>19</v>
      </c>
      <c r="AA26" s="17" t="s">
        <v>19</v>
      </c>
      <c r="AB26" s="18" t="s">
        <v>19</v>
      </c>
      <c r="AC26" s="19" t="s">
        <v>2</v>
      </c>
      <c r="AD26" s="20"/>
      <c r="AE26" s="18"/>
      <c r="AF26" s="19"/>
      <c r="AG26" s="21">
        <v>11</v>
      </c>
      <c r="AH26" s="22">
        <v>317</v>
      </c>
      <c r="AI26" s="29">
        <v>20</v>
      </c>
      <c r="AJ26" s="24">
        <v>328</v>
      </c>
      <c r="AK26" s="25">
        <v>19</v>
      </c>
      <c r="AL26" s="1"/>
    </row>
    <row r="27" spans="1:38" ht="28.2" customHeight="1" thickBot="1" x14ac:dyDescent="0.3">
      <c r="A27" s="29">
        <v>20</v>
      </c>
      <c r="B27" s="21" t="s">
        <v>94</v>
      </c>
      <c r="C27" s="17" t="s">
        <v>76</v>
      </c>
      <c r="D27" s="18" t="s">
        <v>2</v>
      </c>
      <c r="E27" s="19" t="s">
        <v>19</v>
      </c>
      <c r="F27" s="17" t="s">
        <v>2</v>
      </c>
      <c r="G27" s="18" t="s">
        <v>76</v>
      </c>
      <c r="H27" s="19">
        <v>0</v>
      </c>
      <c r="I27" s="17" t="s">
        <v>77</v>
      </c>
      <c r="J27" s="18" t="s">
        <v>19</v>
      </c>
      <c r="K27" s="19">
        <v>0</v>
      </c>
      <c r="L27" s="17" t="s">
        <v>77</v>
      </c>
      <c r="M27" s="18" t="s">
        <v>19</v>
      </c>
      <c r="N27" s="68">
        <v>0</v>
      </c>
      <c r="O27" s="17" t="s">
        <v>19</v>
      </c>
      <c r="P27" s="18" t="s">
        <v>76</v>
      </c>
      <c r="Q27" s="88">
        <v>0</v>
      </c>
      <c r="R27" s="17" t="s">
        <v>76</v>
      </c>
      <c r="S27" s="18" t="s">
        <v>76</v>
      </c>
      <c r="T27" s="19">
        <v>0</v>
      </c>
      <c r="U27" s="17" t="s">
        <v>76</v>
      </c>
      <c r="V27" s="18" t="s">
        <v>79</v>
      </c>
      <c r="W27" s="19" t="s">
        <v>19</v>
      </c>
      <c r="X27" s="17" t="s">
        <v>20</v>
      </c>
      <c r="Y27" s="18" t="s">
        <v>77</v>
      </c>
      <c r="Z27" s="19" t="s">
        <v>19</v>
      </c>
      <c r="AA27" s="17" t="s">
        <v>19</v>
      </c>
      <c r="AB27" s="18" t="s">
        <v>77</v>
      </c>
      <c r="AC27" s="19">
        <v>0</v>
      </c>
      <c r="AD27" s="20"/>
      <c r="AE27" s="18"/>
      <c r="AF27" s="19"/>
      <c r="AG27" s="21">
        <v>6</v>
      </c>
      <c r="AH27" s="22">
        <v>319</v>
      </c>
      <c r="AI27" s="29">
        <v>19</v>
      </c>
      <c r="AJ27" s="24">
        <v>325</v>
      </c>
      <c r="AK27" s="25">
        <v>20</v>
      </c>
      <c r="AL27" s="1"/>
    </row>
    <row r="28" spans="1:38" ht="28.2" customHeight="1" thickBot="1" x14ac:dyDescent="0.3">
      <c r="A28" s="29">
        <v>20</v>
      </c>
      <c r="B28" s="21" t="s">
        <v>87</v>
      </c>
      <c r="C28" s="17" t="s">
        <v>76</v>
      </c>
      <c r="D28" s="18" t="s">
        <v>19</v>
      </c>
      <c r="E28" s="19" t="s">
        <v>20</v>
      </c>
      <c r="F28" s="17" t="s">
        <v>19</v>
      </c>
      <c r="G28" s="18" t="s">
        <v>76</v>
      </c>
      <c r="H28" s="19">
        <v>0</v>
      </c>
      <c r="I28" s="17" t="s">
        <v>76</v>
      </c>
      <c r="J28" s="18" t="s">
        <v>76</v>
      </c>
      <c r="K28" s="19" t="s">
        <v>2</v>
      </c>
      <c r="L28" s="17" t="s">
        <v>19</v>
      </c>
      <c r="M28" s="18" t="s">
        <v>76</v>
      </c>
      <c r="N28" s="68" t="s">
        <v>19</v>
      </c>
      <c r="O28" s="17" t="s">
        <v>2</v>
      </c>
      <c r="P28" s="18" t="s">
        <v>76</v>
      </c>
      <c r="Q28" s="88">
        <v>0</v>
      </c>
      <c r="R28" s="17" t="s">
        <v>76</v>
      </c>
      <c r="S28" s="18" t="s">
        <v>76</v>
      </c>
      <c r="T28" s="19">
        <v>0</v>
      </c>
      <c r="U28" s="17" t="s">
        <v>19</v>
      </c>
      <c r="V28" s="18" t="s">
        <v>76</v>
      </c>
      <c r="W28" s="19">
        <v>0</v>
      </c>
      <c r="X28" s="17" t="s">
        <v>2</v>
      </c>
      <c r="Y28" s="18" t="s">
        <v>77</v>
      </c>
      <c r="Z28" s="19" t="s">
        <v>19</v>
      </c>
      <c r="AA28" s="17" t="s">
        <v>19</v>
      </c>
      <c r="AB28" s="18" t="s">
        <v>77</v>
      </c>
      <c r="AC28" s="19">
        <v>0</v>
      </c>
      <c r="AD28" s="20"/>
      <c r="AE28" s="18"/>
      <c r="AF28" s="19"/>
      <c r="AG28" s="21">
        <v>12</v>
      </c>
      <c r="AH28" s="22">
        <v>313</v>
      </c>
      <c r="AI28" s="29">
        <v>21</v>
      </c>
      <c r="AJ28" s="24">
        <v>325</v>
      </c>
      <c r="AK28" s="25">
        <v>20</v>
      </c>
      <c r="AL28" s="1"/>
    </row>
    <row r="29" spans="1:38" ht="28.2" customHeight="1" thickBot="1" x14ac:dyDescent="0.3">
      <c r="A29" s="29">
        <v>22</v>
      </c>
      <c r="B29" s="21" t="s">
        <v>65</v>
      </c>
      <c r="C29" s="17" t="s">
        <v>79</v>
      </c>
      <c r="D29" s="18" t="s">
        <v>19</v>
      </c>
      <c r="E29" s="19">
        <v>0</v>
      </c>
      <c r="F29" s="17" t="s">
        <v>76</v>
      </c>
      <c r="G29" s="18" t="s">
        <v>79</v>
      </c>
      <c r="H29" s="19">
        <v>0</v>
      </c>
      <c r="I29" s="17" t="s">
        <v>76</v>
      </c>
      <c r="J29" s="18" t="s">
        <v>19</v>
      </c>
      <c r="K29" s="19">
        <v>0</v>
      </c>
      <c r="L29" s="17" t="s">
        <v>2</v>
      </c>
      <c r="M29" s="18" t="s">
        <v>76</v>
      </c>
      <c r="N29" s="68" t="s">
        <v>20</v>
      </c>
      <c r="O29" s="17" t="s">
        <v>104</v>
      </c>
      <c r="P29" s="18" t="s">
        <v>77</v>
      </c>
      <c r="Q29" s="88">
        <v>0</v>
      </c>
      <c r="R29" s="17" t="s">
        <v>19</v>
      </c>
      <c r="S29" s="18" t="s">
        <v>77</v>
      </c>
      <c r="T29" s="19" t="s">
        <v>19</v>
      </c>
      <c r="U29" s="17" t="s">
        <v>20</v>
      </c>
      <c r="V29" s="18" t="s">
        <v>2</v>
      </c>
      <c r="W29" s="19">
        <v>0</v>
      </c>
      <c r="X29" s="17" t="s">
        <v>76</v>
      </c>
      <c r="Y29" s="18" t="s">
        <v>77</v>
      </c>
      <c r="Z29" s="19" t="s">
        <v>19</v>
      </c>
      <c r="AA29" s="17" t="s">
        <v>76</v>
      </c>
      <c r="AB29" s="18" t="s">
        <v>77</v>
      </c>
      <c r="AC29" s="19">
        <v>0</v>
      </c>
      <c r="AD29" s="20"/>
      <c r="AE29" s="18"/>
      <c r="AF29" s="19"/>
      <c r="AG29" s="21">
        <v>9</v>
      </c>
      <c r="AH29" s="22">
        <v>299</v>
      </c>
      <c r="AI29" s="29">
        <v>22</v>
      </c>
      <c r="AJ29" s="24">
        <v>308</v>
      </c>
      <c r="AK29" s="25">
        <v>22</v>
      </c>
      <c r="AL29" s="1"/>
    </row>
    <row r="30" spans="1:38" ht="28.2" customHeight="1" thickBot="1" x14ac:dyDescent="0.3">
      <c r="A30" s="29">
        <v>22</v>
      </c>
      <c r="B30" s="21" t="s">
        <v>86</v>
      </c>
      <c r="C30" s="17" t="s">
        <v>76</v>
      </c>
      <c r="D30" s="18" t="s">
        <v>2</v>
      </c>
      <c r="E30" s="19" t="s">
        <v>19</v>
      </c>
      <c r="F30" s="17" t="s">
        <v>76</v>
      </c>
      <c r="G30" s="18" t="s">
        <v>19</v>
      </c>
      <c r="H30" s="19">
        <v>0</v>
      </c>
      <c r="I30" s="17" t="s">
        <v>76</v>
      </c>
      <c r="J30" s="18" t="s">
        <v>2</v>
      </c>
      <c r="K30" s="19">
        <v>0</v>
      </c>
      <c r="L30" s="17" t="s">
        <v>76</v>
      </c>
      <c r="M30" s="18" t="s">
        <v>76</v>
      </c>
      <c r="N30" s="68">
        <v>0</v>
      </c>
      <c r="O30" s="17" t="s">
        <v>76</v>
      </c>
      <c r="P30" s="18" t="s">
        <v>77</v>
      </c>
      <c r="Q30" s="88">
        <v>0</v>
      </c>
      <c r="R30" s="17" t="s">
        <v>19</v>
      </c>
      <c r="S30" s="18" t="s">
        <v>76</v>
      </c>
      <c r="T30" s="19" t="s">
        <v>19</v>
      </c>
      <c r="U30" s="17" t="s">
        <v>76</v>
      </c>
      <c r="V30" s="18" t="s">
        <v>19</v>
      </c>
      <c r="W30" s="19" t="s">
        <v>20</v>
      </c>
      <c r="X30" s="17" t="s">
        <v>79</v>
      </c>
      <c r="Y30" s="18" t="s">
        <v>77</v>
      </c>
      <c r="Z30" s="19" t="s">
        <v>19</v>
      </c>
      <c r="AA30" s="17" t="s">
        <v>19</v>
      </c>
      <c r="AB30" s="18" t="s">
        <v>76</v>
      </c>
      <c r="AC30" s="19">
        <v>0</v>
      </c>
      <c r="AD30" s="20"/>
      <c r="AE30" s="18"/>
      <c r="AF30" s="19"/>
      <c r="AG30" s="21">
        <v>11</v>
      </c>
      <c r="AH30" s="22">
        <v>297</v>
      </c>
      <c r="AI30" s="29">
        <v>23</v>
      </c>
      <c r="AJ30" s="24">
        <v>308</v>
      </c>
      <c r="AK30" s="25">
        <v>22</v>
      </c>
      <c r="AL30" s="1"/>
    </row>
    <row r="31" spans="1:38" ht="28.2" customHeight="1" thickBot="1" x14ac:dyDescent="0.3">
      <c r="A31" s="29">
        <v>24</v>
      </c>
      <c r="B31" s="21" t="s">
        <v>100</v>
      </c>
      <c r="C31" s="17" t="s">
        <v>77</v>
      </c>
      <c r="D31" s="18" t="s">
        <v>19</v>
      </c>
      <c r="E31" s="19" t="s">
        <v>19</v>
      </c>
      <c r="F31" s="17" t="s">
        <v>76</v>
      </c>
      <c r="G31" s="18" t="s">
        <v>2</v>
      </c>
      <c r="H31" s="19">
        <v>0</v>
      </c>
      <c r="I31" s="17" t="s">
        <v>77</v>
      </c>
      <c r="J31" s="18" t="s">
        <v>19</v>
      </c>
      <c r="K31" s="19">
        <v>0</v>
      </c>
      <c r="L31" s="17" t="s">
        <v>76</v>
      </c>
      <c r="M31" s="18" t="s">
        <v>76</v>
      </c>
      <c r="N31" s="68">
        <v>0</v>
      </c>
      <c r="O31" s="17" t="s">
        <v>19</v>
      </c>
      <c r="P31" s="18" t="s">
        <v>77</v>
      </c>
      <c r="Q31" s="88">
        <v>0</v>
      </c>
      <c r="R31" s="17" t="s">
        <v>2</v>
      </c>
      <c r="S31" s="18" t="s">
        <v>19</v>
      </c>
      <c r="T31" s="19" t="s">
        <v>19</v>
      </c>
      <c r="U31" s="17" t="s">
        <v>77</v>
      </c>
      <c r="V31" s="18" t="s">
        <v>19</v>
      </c>
      <c r="W31" s="19" t="s">
        <v>19</v>
      </c>
      <c r="X31" s="17" t="s">
        <v>2</v>
      </c>
      <c r="Y31" s="18" t="s">
        <v>77</v>
      </c>
      <c r="Z31" s="19" t="s">
        <v>19</v>
      </c>
      <c r="AA31" s="17" t="s">
        <v>76</v>
      </c>
      <c r="AB31" s="18" t="s">
        <v>76</v>
      </c>
      <c r="AC31" s="19" t="s">
        <v>20</v>
      </c>
      <c r="AD31" s="20"/>
      <c r="AE31" s="18"/>
      <c r="AF31" s="19"/>
      <c r="AG31" s="21">
        <v>13</v>
      </c>
      <c r="AH31" s="22">
        <v>118</v>
      </c>
      <c r="AI31" s="29">
        <v>24</v>
      </c>
      <c r="AJ31" s="24">
        <v>131</v>
      </c>
      <c r="AK31" s="25"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31">
    <sortCondition ref="A8:A31"/>
  </sortState>
  <phoneticPr fontId="0" type="noConversion"/>
  <conditionalFormatting sqref="B8:B31">
    <cfRule type="expression" dxfId="41" priority="23">
      <formula>($AG8&gt;40)</formula>
    </cfRule>
  </conditionalFormatting>
  <conditionalFormatting sqref="AL6 AG7:AG1048576">
    <cfRule type="top10" dxfId="40" priority="9" rank="3"/>
  </conditionalFormatting>
  <conditionalFormatting sqref="A7:A1048576 A1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2:A3 A5:A6">
    <cfRule type="colorScale" priority="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G5:AG6 AL7:AL9">
    <cfRule type="top10" dxfId="39" priority="104" rank="3"/>
  </conditionalFormatting>
  <conditionalFormatting sqref="C6:AB6 C4:C6 AB2:AB3 I5:I6 Y2:Z3 P2:Q3 O4:O6 R5:R6 J2:K3 M2:N3 L4:L6 S2:T3 V2:W3 U4:U6 X5:X6 D2:E3 G2:H3 F4:F6 AA5:AA6">
    <cfRule type="cellIs" dxfId="38" priority="2" operator="equal">
      <formula>"Schalke 04"</formula>
    </cfRule>
  </conditionalFormatting>
  <conditionalFormatting sqref="C6 L6 O6 I6 AA4 R4 X4 I4">
    <cfRule type="cellIs" dxfId="37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P39"/>
  <sheetViews>
    <sheetView workbookViewId="0">
      <selection activeCell="AA4" sqref="AA4:AA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47</v>
      </c>
      <c r="B4" s="16"/>
      <c r="C4" s="70" t="s">
        <v>68</v>
      </c>
      <c r="F4" s="70" t="s">
        <v>15</v>
      </c>
      <c r="I4" s="70" t="s">
        <v>73</v>
      </c>
      <c r="L4" s="70" t="s">
        <v>59</v>
      </c>
      <c r="O4" s="70" t="s">
        <v>18</v>
      </c>
      <c r="R4" s="70" t="s">
        <v>72</v>
      </c>
      <c r="U4" s="70" t="s">
        <v>57</v>
      </c>
      <c r="X4" s="70" t="s">
        <v>56</v>
      </c>
      <c r="AA4" s="70" t="s">
        <v>14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S5" s="73"/>
      <c r="T5" s="75"/>
      <c r="U5" s="74"/>
      <c r="V5" s="73"/>
      <c r="W5" s="75"/>
      <c r="X5" s="74"/>
      <c r="Y5" s="73"/>
      <c r="Z5" s="75"/>
      <c r="AA5" s="74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69"/>
      <c r="E6" s="76"/>
      <c r="F6" s="70" t="s">
        <v>11</v>
      </c>
      <c r="G6" s="69"/>
      <c r="H6" s="76"/>
      <c r="I6" s="70" t="s">
        <v>21</v>
      </c>
      <c r="J6" s="69"/>
      <c r="K6" s="76"/>
      <c r="L6" s="70" t="s">
        <v>58</v>
      </c>
      <c r="M6" s="69"/>
      <c r="N6" s="76"/>
      <c r="O6" s="70" t="s">
        <v>71</v>
      </c>
      <c r="P6" s="69"/>
      <c r="Q6" s="76"/>
      <c r="R6" s="70" t="s">
        <v>12</v>
      </c>
      <c r="U6" s="70" t="s">
        <v>17</v>
      </c>
      <c r="X6" s="70" t="s">
        <v>16</v>
      </c>
      <c r="AA6" s="70" t="s">
        <v>13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'25.Spieltag'!B8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'25.Spieltag'!AJ8</f>
        <v>419</v>
      </c>
      <c r="AI8" s="29">
        <f>'25.Spieltag'!AK8</f>
        <v>1</v>
      </c>
      <c r="AJ8" s="24">
        <f t="shared" ref="AJ8" si="11">AG8+AH8</f>
        <v>464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'25.Spieltag'!B9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'25.Spieltag'!AJ9</f>
        <v>409</v>
      </c>
      <c r="AI9" s="29">
        <f>'25.Spieltag'!AK9</f>
        <v>2</v>
      </c>
      <c r="AJ9" s="24">
        <f t="shared" ref="AJ9:AJ29" si="14">AG9+AH9</f>
        <v>454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'25.Spieltag'!B10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'25.Spieltag'!AJ10</f>
        <v>401</v>
      </c>
      <c r="AI10" s="29">
        <f>'25.Spieltag'!AK10</f>
        <v>3</v>
      </c>
      <c r="AJ10" s="24">
        <f t="shared" si="14"/>
        <v>446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'25.Spieltag'!B11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'25.Spieltag'!AJ11</f>
        <v>388</v>
      </c>
      <c r="AI11" s="29">
        <f>'25.Spieltag'!AK11</f>
        <v>4</v>
      </c>
      <c r="AJ11" s="24">
        <f t="shared" si="14"/>
        <v>433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'25.Spieltag'!B12</f>
        <v>Franzi04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'25.Spieltag'!AJ12</f>
        <v>384</v>
      </c>
      <c r="AI12" s="29">
        <f>'25.Spieltag'!AK12</f>
        <v>5</v>
      </c>
      <c r="AJ12" s="24">
        <f t="shared" si="14"/>
        <v>429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'25.Spieltag'!B13</f>
        <v>cilli37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'25.Spieltag'!AJ13</f>
        <v>376</v>
      </c>
      <c r="AI13" s="29">
        <f>'25.Spieltag'!AK13</f>
        <v>6</v>
      </c>
      <c r="AJ13" s="24">
        <f t="shared" si="14"/>
        <v>421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'25.Spieltag'!B14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'25.Spieltag'!AJ14</f>
        <v>372</v>
      </c>
      <c r="AI14" s="29">
        <f>'25.Spieltag'!AK14</f>
        <v>7</v>
      </c>
      <c r="AJ14" s="24">
        <f t="shared" si="14"/>
        <v>417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'25.Spieltag'!B15</f>
        <v>Schalt04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'25.Spieltag'!AJ15</f>
        <v>370</v>
      </c>
      <c r="AI15" s="29">
        <f>'25.Spieltag'!AK15</f>
        <v>8</v>
      </c>
      <c r="AJ15" s="24">
        <f t="shared" si="14"/>
        <v>415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'25.Spieltag'!B16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'25.Spieltag'!AJ16</f>
        <v>367</v>
      </c>
      <c r="AI16" s="29">
        <f>'25.Spieltag'!AK16</f>
        <v>9</v>
      </c>
      <c r="AJ16" s="24">
        <f t="shared" si="14"/>
        <v>412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'25.Spieltag'!B17</f>
        <v>FlorianS04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'25.Spieltag'!AJ17</f>
        <v>354</v>
      </c>
      <c r="AI17" s="29">
        <f>'25.Spieltag'!AK17</f>
        <v>10</v>
      </c>
      <c r="AJ17" s="24">
        <f t="shared" si="14"/>
        <v>399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'25.Spieltag'!B18</f>
        <v>Archie04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'25.Spieltag'!AJ18</f>
        <v>353</v>
      </c>
      <c r="AI18" s="29">
        <f>'25.Spieltag'!AK18</f>
        <v>11</v>
      </c>
      <c r="AJ18" s="24">
        <f t="shared" si="14"/>
        <v>398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'25.Spieltag'!B19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'25.Spieltag'!AJ19</f>
        <v>351</v>
      </c>
      <c r="AI19" s="29">
        <f>'25.Spieltag'!AK19</f>
        <v>12</v>
      </c>
      <c r="AJ19" s="24">
        <f t="shared" si="14"/>
        <v>396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'25.Spieltag'!B20</f>
        <v>Hans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'25.Spieltag'!AJ20</f>
        <v>349</v>
      </c>
      <c r="AI20" s="29">
        <f>'25.Spieltag'!AK20</f>
        <v>13</v>
      </c>
      <c r="AJ20" s="24">
        <f t="shared" si="14"/>
        <v>394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'25.Spieltag'!B21</f>
        <v>Tanja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'25.Spieltag'!AJ21</f>
        <v>346</v>
      </c>
      <c r="AI21" s="29">
        <f>'25.Spieltag'!AK21</f>
        <v>14</v>
      </c>
      <c r="AJ21" s="24">
        <f t="shared" si="14"/>
        <v>391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'25.Spieltag'!B22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'25.Spieltag'!AJ22</f>
        <v>345</v>
      </c>
      <c r="AI22" s="29">
        <f>'25.Spieltag'!AK22</f>
        <v>15</v>
      </c>
      <c r="AJ22" s="24">
        <f t="shared" si="14"/>
        <v>390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'25.Spieltag'!B23</f>
        <v>Silfa04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'25.Spieltag'!AJ23</f>
        <v>341</v>
      </c>
      <c r="AI23" s="29">
        <f>'25.Spieltag'!AK23</f>
        <v>16</v>
      </c>
      <c r="AJ23" s="24">
        <f t="shared" si="14"/>
        <v>386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'25.Spieltag'!B24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'25.Spieltag'!AJ24</f>
        <v>336</v>
      </c>
      <c r="AI24" s="29">
        <f>'25.Spieltag'!AK24</f>
        <v>17</v>
      </c>
      <c r="AJ24" s="24">
        <f t="shared" si="14"/>
        <v>381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'25.Spieltag'!B25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'25.Spieltag'!AJ25</f>
        <v>330</v>
      </c>
      <c r="AI25" s="29">
        <f>'25.Spieltag'!AK25</f>
        <v>18</v>
      </c>
      <c r="AJ25" s="24">
        <f t="shared" si="14"/>
        <v>375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'25.Spieltag'!B26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'25.Spieltag'!AJ26</f>
        <v>328</v>
      </c>
      <c r="AI26" s="29">
        <f>'25.Spieltag'!AK26</f>
        <v>19</v>
      </c>
      <c r="AJ26" s="24">
        <f t="shared" si="14"/>
        <v>373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'25.Spieltag'!B27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'25.Spieltag'!AJ27</f>
        <v>325</v>
      </c>
      <c r="AI27" s="29">
        <f>'25.Spieltag'!AK27</f>
        <v>20</v>
      </c>
      <c r="AJ27" s="24">
        <f t="shared" si="14"/>
        <v>370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20</v>
      </c>
      <c r="B28" s="21" t="str">
        <f>'25.Spieltag'!B28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'25.Spieltag'!AJ28</f>
        <v>325</v>
      </c>
      <c r="AI28" s="29">
        <f>'25.Spieltag'!AK28</f>
        <v>20</v>
      </c>
      <c r="AJ28" s="24">
        <f t="shared" si="14"/>
        <v>370</v>
      </c>
      <c r="AK28" s="25">
        <f t="shared" si="15"/>
        <v>20</v>
      </c>
      <c r="AL28" s="1"/>
    </row>
    <row r="29" spans="1:38" ht="28.2" customHeight="1" thickBot="1" x14ac:dyDescent="0.3">
      <c r="A29" s="29">
        <f t="shared" si="12"/>
        <v>22</v>
      </c>
      <c r="B29" s="21" t="str">
        <f>'25.Spieltag'!B29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'25.Spieltag'!AJ29</f>
        <v>308</v>
      </c>
      <c r="AI29" s="29">
        <f>'25.Spieltag'!AK29</f>
        <v>22</v>
      </c>
      <c r="AJ29" s="24">
        <f t="shared" si="14"/>
        <v>353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22</v>
      </c>
      <c r="B30" s="21" t="str">
        <f>'25.Spieltag'!B30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'25.Spieltag'!AJ30</f>
        <v>308</v>
      </c>
      <c r="AI30" s="29">
        <f>'25.Spieltag'!AK30</f>
        <v>22</v>
      </c>
      <c r="AJ30" s="24">
        <f t="shared" ref="AJ30" si="17">AG30+AH30</f>
        <v>353</v>
      </c>
      <c r="AK30" s="25">
        <f t="shared" si="15"/>
        <v>22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'25.Spieltag'!B31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'25.Spieltag'!AJ31</f>
        <v>131</v>
      </c>
      <c r="AI31" s="29">
        <f>'25.Spieltag'!AK31</f>
        <v>24</v>
      </c>
      <c r="AJ31" s="24">
        <f t="shared" ref="AJ31" si="20">AG31+AH31</f>
        <v>176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6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5" priority="100" rank="3"/>
  </conditionalFormatting>
  <conditionalFormatting sqref="C6:AB6 AB2:AB3 C4:C6 Y2:Z3 D2:E3 F4:F6 V2:W3 L4:L6 O4:O6 G2:H3 J2:K3 I4:I6 R5:AA6">
    <cfRule type="cellIs" dxfId="34" priority="2" operator="equal">
      <formula>"Schalke 04"</formula>
    </cfRule>
  </conditionalFormatting>
  <conditionalFormatting sqref="R4 AA4 X6 O6 I6 C6 U4 X4">
    <cfRule type="cellIs" dxfId="33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P39"/>
  <sheetViews>
    <sheetView workbookViewId="0">
      <selection activeCell="AA4" sqref="AA4:AA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V2" s="73"/>
      <c r="W2" s="75"/>
      <c r="Y2" s="73"/>
      <c r="Z2" s="75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48</v>
      </c>
      <c r="B4" s="16"/>
      <c r="C4" s="70" t="s">
        <v>21</v>
      </c>
      <c r="F4" s="70" t="s">
        <v>11</v>
      </c>
      <c r="I4" s="70" t="s">
        <v>73</v>
      </c>
      <c r="L4" s="70" t="s">
        <v>58</v>
      </c>
      <c r="O4" s="70" t="s">
        <v>74</v>
      </c>
      <c r="R4" s="70" t="s">
        <v>12</v>
      </c>
      <c r="U4" s="70" t="s">
        <v>71</v>
      </c>
      <c r="X4" s="70" t="s">
        <v>17</v>
      </c>
      <c r="AA4" s="70" t="s">
        <v>16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F5" s="74"/>
      <c r="I5" s="74"/>
      <c r="L5" s="74"/>
      <c r="O5" s="74"/>
      <c r="R5" s="74"/>
      <c r="S5" s="73"/>
      <c r="T5" s="75"/>
      <c r="U5" s="74"/>
      <c r="V5" s="73"/>
      <c r="W5" s="75"/>
      <c r="X5" s="74"/>
      <c r="AA5" s="74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E6" s="76"/>
      <c r="F6" s="70" t="s">
        <v>56</v>
      </c>
      <c r="G6" s="69"/>
      <c r="H6" s="76"/>
      <c r="I6" s="70" t="s">
        <v>68</v>
      </c>
      <c r="J6" s="69"/>
      <c r="K6" s="76"/>
      <c r="L6" s="70" t="s">
        <v>14</v>
      </c>
      <c r="M6" s="69"/>
      <c r="N6" s="76"/>
      <c r="O6" s="70" t="s">
        <v>18</v>
      </c>
      <c r="P6" s="69"/>
      <c r="Q6" s="76"/>
      <c r="R6" s="70" t="s">
        <v>57</v>
      </c>
      <c r="U6" s="70" t="s">
        <v>72</v>
      </c>
      <c r="X6" s="70" t="s">
        <v>13</v>
      </c>
      <c r="Y6" s="69"/>
      <c r="Z6" s="76"/>
      <c r="AA6" s="70" t="s">
        <v>15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'26.Spieltag'!B8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'26.Spieltag'!AJ8</f>
        <v>464</v>
      </c>
      <c r="AI8" s="29">
        <f>'26.Spieltag'!AK8</f>
        <v>1</v>
      </c>
      <c r="AJ8" s="24">
        <f t="shared" ref="AJ8" si="11">AG8+AH8</f>
        <v>509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'26.Spieltag'!B9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'26.Spieltag'!AJ9</f>
        <v>454</v>
      </c>
      <c r="AI9" s="29">
        <f>'26.Spieltag'!AK9</f>
        <v>2</v>
      </c>
      <c r="AJ9" s="24">
        <f t="shared" ref="AJ9:AJ29" si="14">AG9+AH9</f>
        <v>499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'26.Spieltag'!B10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'26.Spieltag'!AJ10</f>
        <v>446</v>
      </c>
      <c r="AI10" s="29">
        <f>'26.Spieltag'!AK10</f>
        <v>3</v>
      </c>
      <c r="AJ10" s="24">
        <f t="shared" si="14"/>
        <v>491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'26.Spieltag'!B11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'26.Spieltag'!AJ11</f>
        <v>433</v>
      </c>
      <c r="AI11" s="29">
        <f>'26.Spieltag'!AK11</f>
        <v>4</v>
      </c>
      <c r="AJ11" s="24">
        <f t="shared" si="14"/>
        <v>478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'26.Spieltag'!B12</f>
        <v>Franzi04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'26.Spieltag'!AJ12</f>
        <v>429</v>
      </c>
      <c r="AI12" s="29">
        <f>'26.Spieltag'!AK12</f>
        <v>5</v>
      </c>
      <c r="AJ12" s="24">
        <f t="shared" si="14"/>
        <v>474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'26.Spieltag'!B13</f>
        <v>cilli37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'26.Spieltag'!AJ13</f>
        <v>421</v>
      </c>
      <c r="AI13" s="29">
        <f>'26.Spieltag'!AK13</f>
        <v>6</v>
      </c>
      <c r="AJ13" s="24">
        <f t="shared" si="14"/>
        <v>466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'26.Spieltag'!B14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'26.Spieltag'!AJ14</f>
        <v>417</v>
      </c>
      <c r="AI14" s="29">
        <f>'26.Spieltag'!AK14</f>
        <v>7</v>
      </c>
      <c r="AJ14" s="24">
        <f t="shared" si="14"/>
        <v>462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'26.Spieltag'!B15</f>
        <v>Schalt04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'26.Spieltag'!AJ15</f>
        <v>415</v>
      </c>
      <c r="AI15" s="29">
        <f>'26.Spieltag'!AK15</f>
        <v>8</v>
      </c>
      <c r="AJ15" s="24">
        <f t="shared" si="14"/>
        <v>460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'26.Spieltag'!B16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'26.Spieltag'!AJ16</f>
        <v>412</v>
      </c>
      <c r="AI16" s="29">
        <f>'26.Spieltag'!AK16</f>
        <v>9</v>
      </c>
      <c r="AJ16" s="24">
        <f t="shared" si="14"/>
        <v>457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'26.Spieltag'!B17</f>
        <v>FlorianS04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'26.Spieltag'!AJ17</f>
        <v>399</v>
      </c>
      <c r="AI17" s="29">
        <f>'26.Spieltag'!AK17</f>
        <v>10</v>
      </c>
      <c r="AJ17" s="24">
        <f t="shared" si="14"/>
        <v>444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'26.Spieltag'!B18</f>
        <v>Archie04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'26.Spieltag'!AJ18</f>
        <v>398</v>
      </c>
      <c r="AI18" s="29">
        <f>'26.Spieltag'!AK18</f>
        <v>11</v>
      </c>
      <c r="AJ18" s="24">
        <f t="shared" si="14"/>
        <v>443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'26.Spieltag'!B19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'26.Spieltag'!AJ19</f>
        <v>396</v>
      </c>
      <c r="AI19" s="29">
        <f>'26.Spieltag'!AK19</f>
        <v>12</v>
      </c>
      <c r="AJ19" s="24">
        <f t="shared" si="14"/>
        <v>441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'26.Spieltag'!B20</f>
        <v>Hans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'26.Spieltag'!AJ20</f>
        <v>394</v>
      </c>
      <c r="AI20" s="29">
        <f>'26.Spieltag'!AK20</f>
        <v>13</v>
      </c>
      <c r="AJ20" s="24">
        <f t="shared" si="14"/>
        <v>439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'26.Spieltag'!B21</f>
        <v>Tanja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'26.Spieltag'!AJ21</f>
        <v>391</v>
      </c>
      <c r="AI21" s="29">
        <f>'26.Spieltag'!AK21</f>
        <v>14</v>
      </c>
      <c r="AJ21" s="24">
        <f t="shared" si="14"/>
        <v>436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'26.Spieltag'!B22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'26.Spieltag'!AJ22</f>
        <v>390</v>
      </c>
      <c r="AI22" s="29">
        <f>'26.Spieltag'!AK22</f>
        <v>15</v>
      </c>
      <c r="AJ22" s="24">
        <f t="shared" si="14"/>
        <v>435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'26.Spieltag'!B23</f>
        <v>Silfa04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'26.Spieltag'!AJ23</f>
        <v>386</v>
      </c>
      <c r="AI23" s="29">
        <f>'26.Spieltag'!AK23</f>
        <v>16</v>
      </c>
      <c r="AJ23" s="24">
        <f t="shared" si="14"/>
        <v>431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'26.Spieltag'!B24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'26.Spieltag'!AJ24</f>
        <v>381</v>
      </c>
      <c r="AI24" s="29">
        <f>'26.Spieltag'!AK24</f>
        <v>17</v>
      </c>
      <c r="AJ24" s="24">
        <f t="shared" si="14"/>
        <v>426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'26.Spieltag'!B25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'26.Spieltag'!AJ25</f>
        <v>375</v>
      </c>
      <c r="AI25" s="29">
        <f>'26.Spieltag'!AK25</f>
        <v>18</v>
      </c>
      <c r="AJ25" s="24">
        <f t="shared" si="14"/>
        <v>420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'26.Spieltag'!B26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'26.Spieltag'!AJ26</f>
        <v>373</v>
      </c>
      <c r="AI26" s="29">
        <f>'26.Spieltag'!AK26</f>
        <v>19</v>
      </c>
      <c r="AJ26" s="24">
        <f t="shared" si="14"/>
        <v>418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'26.Spieltag'!B27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'26.Spieltag'!AJ27</f>
        <v>370</v>
      </c>
      <c r="AI27" s="29">
        <f>'26.Spieltag'!AK27</f>
        <v>20</v>
      </c>
      <c r="AJ27" s="24">
        <f t="shared" si="14"/>
        <v>415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20</v>
      </c>
      <c r="B28" s="21" t="str">
        <f>'26.Spieltag'!B28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'26.Spieltag'!AJ28</f>
        <v>370</v>
      </c>
      <c r="AI28" s="29">
        <f>'26.Spieltag'!AK28</f>
        <v>20</v>
      </c>
      <c r="AJ28" s="24">
        <f t="shared" si="14"/>
        <v>415</v>
      </c>
      <c r="AK28" s="25">
        <f t="shared" si="15"/>
        <v>20</v>
      </c>
      <c r="AL28" s="1"/>
    </row>
    <row r="29" spans="1:38" ht="28.2" customHeight="1" thickBot="1" x14ac:dyDescent="0.3">
      <c r="A29" s="29">
        <f t="shared" si="12"/>
        <v>22</v>
      </c>
      <c r="B29" s="21" t="str">
        <f>'26.Spieltag'!B29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'26.Spieltag'!AJ29</f>
        <v>353</v>
      </c>
      <c r="AI29" s="29">
        <f>'26.Spieltag'!AK29</f>
        <v>22</v>
      </c>
      <c r="AJ29" s="24">
        <f t="shared" si="14"/>
        <v>398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22</v>
      </c>
      <c r="B30" s="21" t="str">
        <f>'26.Spieltag'!B30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'26.Spieltag'!AJ30</f>
        <v>353</v>
      </c>
      <c r="AI30" s="29">
        <f>'26.Spieltag'!AK30</f>
        <v>22</v>
      </c>
      <c r="AJ30" s="24">
        <f t="shared" ref="AJ30" si="17">AG30+AH30</f>
        <v>398</v>
      </c>
      <c r="AK30" s="25">
        <f t="shared" si="15"/>
        <v>22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'26.Spieltag'!B31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'26.Spieltag'!AJ31</f>
        <v>176</v>
      </c>
      <c r="AI31" s="29">
        <f>'26.Spieltag'!AK31</f>
        <v>24</v>
      </c>
      <c r="AJ31" s="24">
        <f t="shared" ref="AJ31" si="20">AG31+AH31</f>
        <v>221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2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1" priority="99" rank="3"/>
  </conditionalFormatting>
  <conditionalFormatting sqref="C6:AB6 C5:D6 I5:I6 C4 V2:W3 Y2:Z3 O4:O6 D2:E3 G2:H3 F4:F6 R5:X6 J2:K3 M2:N3 L4:L6 AA5:AA6">
    <cfRule type="cellIs" dxfId="30" priority="2" operator="equal">
      <formula>"Schalke 04"</formula>
    </cfRule>
  </conditionalFormatting>
  <conditionalFormatting sqref="I6 U6 F6 O6 C6 X4 I4 AA4 R4 U4">
    <cfRule type="cellIs" dxfId="29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P39"/>
  <sheetViews>
    <sheetView workbookViewId="0">
      <selection activeCell="Y3" sqref="Y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M3" s="71"/>
      <c r="N3" s="71"/>
      <c r="P3" s="71"/>
      <c r="AC3" s="71"/>
      <c r="AD3" s="70"/>
      <c r="AE3" s="71"/>
      <c r="AF3" s="71"/>
    </row>
    <row r="4" spans="1:42" ht="16.2" thickBot="1" x14ac:dyDescent="0.35">
      <c r="A4" s="2" t="s">
        <v>49</v>
      </c>
      <c r="B4" s="16"/>
      <c r="C4" s="70" t="s">
        <v>14</v>
      </c>
      <c r="F4" s="70" t="s">
        <v>18</v>
      </c>
      <c r="I4" s="70" t="s">
        <v>56</v>
      </c>
      <c r="L4" s="70" t="s">
        <v>59</v>
      </c>
      <c r="O4" s="70" t="s">
        <v>72</v>
      </c>
      <c r="R4" s="70" t="s">
        <v>13</v>
      </c>
      <c r="U4" s="70" t="s">
        <v>15</v>
      </c>
      <c r="X4" s="70" t="s">
        <v>57</v>
      </c>
      <c r="AA4" s="70" t="s">
        <v>68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M5" s="73"/>
      <c r="N5" s="75"/>
      <c r="O5" s="74"/>
      <c r="R5" s="74"/>
      <c r="U5" s="74"/>
      <c r="X5" s="74"/>
      <c r="AA5" s="74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73</v>
      </c>
      <c r="G6" s="69"/>
      <c r="H6" s="76"/>
      <c r="I6" s="70" t="s">
        <v>74</v>
      </c>
      <c r="J6" s="69"/>
      <c r="K6" s="76"/>
      <c r="L6" s="70" t="s">
        <v>71</v>
      </c>
      <c r="O6" s="70" t="s">
        <v>21</v>
      </c>
      <c r="P6" s="69"/>
      <c r="Q6" s="76"/>
      <c r="R6" s="70" t="s">
        <v>16</v>
      </c>
      <c r="S6" s="69"/>
      <c r="T6" s="76"/>
      <c r="U6" s="70" t="s">
        <v>12</v>
      </c>
      <c r="V6" s="69"/>
      <c r="W6" s="76"/>
      <c r="X6" s="70" t="s">
        <v>58</v>
      </c>
      <c r="Y6" s="69"/>
      <c r="Z6" s="76"/>
      <c r="AA6" s="70" t="s">
        <v>11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'27.Spieltag'!B8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'27.Spieltag'!AJ8</f>
        <v>509</v>
      </c>
      <c r="AI8" s="29">
        <f>'27.Spieltag'!AK8</f>
        <v>1</v>
      </c>
      <c r="AJ8" s="24">
        <f t="shared" ref="AJ8" si="11">AG8+AH8</f>
        <v>554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'27.Spieltag'!B9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'27.Spieltag'!AJ9</f>
        <v>499</v>
      </c>
      <c r="AI9" s="29">
        <f>'27.Spieltag'!AK9</f>
        <v>2</v>
      </c>
      <c r="AJ9" s="24">
        <f t="shared" ref="AJ9:AJ29" si="14">AG9+AH9</f>
        <v>544</v>
      </c>
      <c r="AK9" s="25">
        <f t="shared" ref="AK9:AK30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'27.Spieltag'!B10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'27.Spieltag'!AJ10</f>
        <v>491</v>
      </c>
      <c r="AI10" s="29">
        <f>'27.Spieltag'!AK10</f>
        <v>3</v>
      </c>
      <c r="AJ10" s="24">
        <f t="shared" si="14"/>
        <v>536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'27.Spieltag'!B11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'27.Spieltag'!AJ11</f>
        <v>478</v>
      </c>
      <c r="AI11" s="29">
        <f>'27.Spieltag'!AK11</f>
        <v>4</v>
      </c>
      <c r="AJ11" s="24">
        <f t="shared" si="14"/>
        <v>523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'27.Spieltag'!B12</f>
        <v>Franzi04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'27.Spieltag'!AJ12</f>
        <v>474</v>
      </c>
      <c r="AI12" s="29">
        <f>'27.Spieltag'!AK12</f>
        <v>5</v>
      </c>
      <c r="AJ12" s="24">
        <f t="shared" si="14"/>
        <v>519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'27.Spieltag'!B13</f>
        <v>cilli37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'27.Spieltag'!AJ13</f>
        <v>466</v>
      </c>
      <c r="AI13" s="29">
        <f>'27.Spieltag'!AK13</f>
        <v>6</v>
      </c>
      <c r="AJ13" s="24">
        <f t="shared" si="14"/>
        <v>511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'27.Spieltag'!B14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'27.Spieltag'!AJ14</f>
        <v>462</v>
      </c>
      <c r="AI14" s="29">
        <f>'27.Spieltag'!AK14</f>
        <v>7</v>
      </c>
      <c r="AJ14" s="24">
        <f t="shared" si="14"/>
        <v>507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'27.Spieltag'!B15</f>
        <v>Schalt04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'27.Spieltag'!AJ15</f>
        <v>460</v>
      </c>
      <c r="AI15" s="29">
        <f>'27.Spieltag'!AK15</f>
        <v>8</v>
      </c>
      <c r="AJ15" s="24">
        <f t="shared" si="14"/>
        <v>505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'27.Spieltag'!B16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'27.Spieltag'!AJ16</f>
        <v>457</v>
      </c>
      <c r="AI16" s="29">
        <f>'27.Spieltag'!AK16</f>
        <v>9</v>
      </c>
      <c r="AJ16" s="24">
        <f t="shared" si="14"/>
        <v>502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'27.Spieltag'!B17</f>
        <v>FlorianS04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'27.Spieltag'!AJ17</f>
        <v>444</v>
      </c>
      <c r="AI17" s="29">
        <f>'27.Spieltag'!AK17</f>
        <v>10</v>
      </c>
      <c r="AJ17" s="24">
        <f t="shared" si="14"/>
        <v>489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'27.Spieltag'!B18</f>
        <v>Archie04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'27.Spieltag'!AJ18</f>
        <v>443</v>
      </c>
      <c r="AI18" s="29">
        <f>'27.Spieltag'!AK18</f>
        <v>11</v>
      </c>
      <c r="AJ18" s="24">
        <f t="shared" si="14"/>
        <v>488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'27.Spieltag'!B19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'27.Spieltag'!AJ19</f>
        <v>441</v>
      </c>
      <c r="AI19" s="29">
        <f>'27.Spieltag'!AK19</f>
        <v>12</v>
      </c>
      <c r="AJ19" s="24">
        <f t="shared" si="14"/>
        <v>486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'27.Spieltag'!B20</f>
        <v>Hans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'27.Spieltag'!AJ20</f>
        <v>439</v>
      </c>
      <c r="AI20" s="29">
        <f>'27.Spieltag'!AK20</f>
        <v>13</v>
      </c>
      <c r="AJ20" s="24">
        <f t="shared" si="14"/>
        <v>484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'27.Spieltag'!B21</f>
        <v>Tanja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'27.Spieltag'!AJ21</f>
        <v>436</v>
      </c>
      <c r="AI21" s="29">
        <f>'27.Spieltag'!AK21</f>
        <v>14</v>
      </c>
      <c r="AJ21" s="24">
        <f t="shared" si="14"/>
        <v>481</v>
      </c>
      <c r="AK21" s="25">
        <f t="shared" si="15"/>
        <v>14</v>
      </c>
      <c r="AL21" s="1"/>
    </row>
    <row r="22" spans="1:38" ht="24.9" customHeight="1" thickBot="1" x14ac:dyDescent="0.3">
      <c r="A22" s="29">
        <f>AK22</f>
        <v>15</v>
      </c>
      <c r="B22" s="21" t="str">
        <f>'27.Spieltag'!B22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'27.Spieltag'!AJ22</f>
        <v>435</v>
      </c>
      <c r="AI22" s="29">
        <f>'27.Spieltag'!AK22</f>
        <v>15</v>
      </c>
      <c r="AJ22" s="24">
        <f t="shared" si="14"/>
        <v>480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'27.Spieltag'!B23</f>
        <v>Silfa04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'27.Spieltag'!AJ23</f>
        <v>431</v>
      </c>
      <c r="AI23" s="29">
        <f>'27.Spieltag'!AK23</f>
        <v>16</v>
      </c>
      <c r="AJ23" s="24">
        <f t="shared" si="14"/>
        <v>476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'27.Spieltag'!B24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'27.Spieltag'!AJ24</f>
        <v>426</v>
      </c>
      <c r="AI24" s="29">
        <f>'27.Spieltag'!AK24</f>
        <v>17</v>
      </c>
      <c r="AJ24" s="24">
        <f t="shared" si="14"/>
        <v>471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'27.Spieltag'!B25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'27.Spieltag'!AJ25</f>
        <v>420</v>
      </c>
      <c r="AI25" s="29">
        <f>'27.Spieltag'!AK25</f>
        <v>18</v>
      </c>
      <c r="AJ25" s="24">
        <f t="shared" si="14"/>
        <v>465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'27.Spieltag'!B26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'27.Spieltag'!AJ26</f>
        <v>418</v>
      </c>
      <c r="AI26" s="29">
        <f>'27.Spieltag'!AK26</f>
        <v>19</v>
      </c>
      <c r="AJ26" s="24">
        <f t="shared" si="14"/>
        <v>463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'27.Spieltag'!B27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'27.Spieltag'!AJ27</f>
        <v>415</v>
      </c>
      <c r="AI27" s="29">
        <f>'27.Spieltag'!AK27</f>
        <v>20</v>
      </c>
      <c r="AJ27" s="24">
        <f t="shared" si="14"/>
        <v>460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20</v>
      </c>
      <c r="B28" s="21" t="str">
        <f>'27.Spieltag'!B28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'27.Spieltag'!AJ28</f>
        <v>415</v>
      </c>
      <c r="AI28" s="29">
        <f>'27.Spieltag'!AK28</f>
        <v>20</v>
      </c>
      <c r="AJ28" s="24">
        <f t="shared" si="14"/>
        <v>460</v>
      </c>
      <c r="AK28" s="25">
        <f t="shared" si="15"/>
        <v>20</v>
      </c>
      <c r="AL28" s="1"/>
    </row>
    <row r="29" spans="1:38" ht="28.2" customHeight="1" thickBot="1" x14ac:dyDescent="0.3">
      <c r="A29" s="29">
        <f t="shared" si="12"/>
        <v>22</v>
      </c>
      <c r="B29" s="21" t="str">
        <f>'27.Spieltag'!B29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'27.Spieltag'!AJ29</f>
        <v>398</v>
      </c>
      <c r="AI29" s="29">
        <f>'27.Spieltag'!AK29</f>
        <v>22</v>
      </c>
      <c r="AJ29" s="24">
        <f t="shared" si="14"/>
        <v>443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22</v>
      </c>
      <c r="B30" s="21" t="str">
        <f>'27.Spieltag'!B30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'27.Spieltag'!AJ30</f>
        <v>398</v>
      </c>
      <c r="AI30" s="29">
        <f>'27.Spieltag'!AK30</f>
        <v>22</v>
      </c>
      <c r="AJ30" s="24">
        <f t="shared" ref="AJ30" si="17">AG30+AH30</f>
        <v>443</v>
      </c>
      <c r="AK30" s="25">
        <f t="shared" si="15"/>
        <v>22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'27.Spieltag'!B31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'27.Spieltag'!AJ31</f>
        <v>221</v>
      </c>
      <c r="AI31" s="29">
        <f>'27.Spieltag'!AK31</f>
        <v>24</v>
      </c>
      <c r="AJ31" s="24">
        <f t="shared" ref="AJ31" si="20">AG31+AH31</f>
        <v>266</v>
      </c>
      <c r="AK31" s="25">
        <f>RANK(AJ31,$AJ$8:$AJ$31)</f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28" priority="20">
      <formula>($AG8&gt;40)</formula>
    </cfRule>
  </conditionalFormatting>
  <conditionalFormatting sqref="A1:A3 A5:A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7" priority="98" rank="3"/>
  </conditionalFormatting>
  <conditionalFormatting sqref="C6:AB6 M2:N3 AB2:AB3 Y2:Z3 L5:O6 P2:Q3 S2:T3 R5:R6 J2:K3 I4:I6 U5:U6 G2:H3 F4:F6 X5:X6 D2:E3 C4:C6 AA5:AA6">
    <cfRule type="cellIs" dxfId="26" priority="2" operator="equal">
      <formula>"Schalke 04"</formula>
    </cfRule>
  </conditionalFormatting>
  <conditionalFormatting sqref="AA4 X4 R6 O6 L6 I6 U4 L4 R4 O4">
    <cfRule type="cellIs" dxfId="25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9"/>
  <sheetViews>
    <sheetView topLeftCell="A13" workbookViewId="0">
      <selection activeCell="B14" sqref="B1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J1" s="71"/>
      <c r="AD1" s="70"/>
      <c r="AE1" s="71"/>
      <c r="AF1" s="71"/>
      <c r="AK1" s="32"/>
    </row>
    <row r="2" spans="1:42" ht="11.4" x14ac:dyDescent="0.2">
      <c r="B2" s="16"/>
      <c r="J2" s="72"/>
      <c r="AD2" s="70"/>
      <c r="AE2" s="72"/>
      <c r="AF2" s="72"/>
    </row>
    <row r="3" spans="1:42" ht="11.4" x14ac:dyDescent="0.2">
      <c r="B3" s="16"/>
      <c r="J3" s="71"/>
      <c r="AD3" s="70"/>
      <c r="AE3" s="71"/>
      <c r="AF3" s="71"/>
    </row>
    <row r="4" spans="1:42" ht="16.2" thickBot="1" x14ac:dyDescent="0.35">
      <c r="A4" s="2" t="s">
        <v>24</v>
      </c>
      <c r="B4" s="16"/>
      <c r="C4" s="70" t="s">
        <v>17</v>
      </c>
      <c r="D4" s="71"/>
      <c r="E4" s="71"/>
      <c r="F4" s="70" t="s">
        <v>11</v>
      </c>
      <c r="G4" s="71"/>
      <c r="H4" s="71"/>
      <c r="I4" s="70" t="s">
        <v>16</v>
      </c>
      <c r="J4" s="71"/>
      <c r="K4" s="71"/>
      <c r="L4" s="70" t="s">
        <v>58</v>
      </c>
      <c r="M4" s="71"/>
      <c r="N4" s="71"/>
      <c r="O4" s="70" t="s">
        <v>12</v>
      </c>
      <c r="P4" s="71"/>
      <c r="Q4" s="71"/>
      <c r="R4" s="70" t="s">
        <v>13</v>
      </c>
      <c r="S4" s="71"/>
      <c r="T4" s="71"/>
      <c r="U4" s="70" t="s">
        <v>72</v>
      </c>
      <c r="V4" s="71"/>
      <c r="W4" s="71"/>
      <c r="X4" s="70" t="s">
        <v>14</v>
      </c>
      <c r="Y4" s="71"/>
      <c r="Z4" s="71"/>
      <c r="AA4" s="70" t="s">
        <v>57</v>
      </c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L5" s="70"/>
      <c r="M5" s="72"/>
      <c r="N5" s="72"/>
      <c r="P5" s="72"/>
      <c r="Q5" s="72"/>
      <c r="S5" s="72"/>
      <c r="T5" s="72"/>
      <c r="V5" s="72"/>
      <c r="W5" s="72"/>
      <c r="X5" s="13"/>
      <c r="Y5" s="72"/>
      <c r="Z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D6" s="71"/>
      <c r="E6" s="71"/>
      <c r="F6" s="70" t="s">
        <v>71</v>
      </c>
      <c r="G6" s="71"/>
      <c r="H6" s="71"/>
      <c r="I6" s="70" t="s">
        <v>74</v>
      </c>
      <c r="J6" s="71"/>
      <c r="K6" s="71"/>
      <c r="L6" s="70" t="s">
        <v>73</v>
      </c>
      <c r="M6" s="71"/>
      <c r="N6" s="71"/>
      <c r="O6" s="70" t="s">
        <v>21</v>
      </c>
      <c r="P6" s="71"/>
      <c r="Q6" s="71"/>
      <c r="R6" s="70" t="s">
        <v>18</v>
      </c>
      <c r="S6" s="71"/>
      <c r="T6" s="71"/>
      <c r="U6" s="70" t="s">
        <v>15</v>
      </c>
      <c r="V6" s="71"/>
      <c r="W6" s="71"/>
      <c r="X6" s="70" t="s">
        <v>56</v>
      </c>
      <c r="Y6" s="71"/>
      <c r="Z6" s="71"/>
      <c r="AA6" s="70" t="s">
        <v>68</v>
      </c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2</v>
      </c>
      <c r="E7" s="80" t="s">
        <v>1</v>
      </c>
      <c r="F7" s="79" t="s">
        <v>2</v>
      </c>
      <c r="G7" s="79" t="s">
        <v>77</v>
      </c>
      <c r="H7" s="80" t="s">
        <v>1</v>
      </c>
      <c r="I7" s="79" t="s">
        <v>76</v>
      </c>
      <c r="J7" s="79" t="s">
        <v>76</v>
      </c>
      <c r="K7" s="80" t="s">
        <v>1</v>
      </c>
      <c r="L7" s="79" t="s">
        <v>76</v>
      </c>
      <c r="M7" s="79" t="s">
        <v>19</v>
      </c>
      <c r="N7" s="80" t="s">
        <v>1</v>
      </c>
      <c r="O7" s="79" t="s">
        <v>98</v>
      </c>
      <c r="P7" s="79" t="s">
        <v>76</v>
      </c>
      <c r="Q7" s="80" t="s">
        <v>1</v>
      </c>
      <c r="R7" s="79" t="s">
        <v>77</v>
      </c>
      <c r="S7" s="79" t="s">
        <v>77</v>
      </c>
      <c r="T7" s="80" t="s">
        <v>1</v>
      </c>
      <c r="U7" s="79" t="s">
        <v>2</v>
      </c>
      <c r="V7" s="79" t="s">
        <v>76</v>
      </c>
      <c r="W7" s="80" t="s">
        <v>1</v>
      </c>
      <c r="X7" s="79" t="s">
        <v>2</v>
      </c>
      <c r="Y7" s="79" t="s">
        <v>19</v>
      </c>
      <c r="Z7" s="80" t="s">
        <v>1</v>
      </c>
      <c r="AA7" s="79" t="s">
        <v>19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1" si="0">AK8</f>
        <v>7</v>
      </c>
      <c r="B8" s="21" t="str">
        <f>'2.Spieltag '!B8</f>
        <v>Archie04</v>
      </c>
      <c r="C8" s="17" t="s">
        <v>76</v>
      </c>
      <c r="D8" s="18" t="s">
        <v>2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5</v>
      </c>
      <c r="F8" s="17" t="s">
        <v>19</v>
      </c>
      <c r="G8" s="18" t="s">
        <v>76</v>
      </c>
      <c r="H8" s="88">
        <f>IF(OR(EXACT($F$7,F8)*(EXACT($G$7,G8)))=TRUE,$AO$9,IF(($G$7-$F$7=G8-F8),$AO$8,IF(OR(EXACT($F$7&gt;$G$7,F8&gt;G8)*EXACT($F$7=$G$7,F8=G8)*EXACT($F$7&lt;$G$7,F8&lt;G8)),$AO$7,0)))*2*2</f>
        <v>8</v>
      </c>
      <c r="I8" s="17" t="s">
        <v>79</v>
      </c>
      <c r="J8" s="18" t="s">
        <v>77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 t="str">
        <f t="shared" ref="N8:N30" si="3">IF(OR(EXACT($L$7,L8)*(EXACT($M$7,M8)))=TRUE,$AO$9,IF(($M$7-$L$7=M8-L8),$AO$8,IF(OR(EXACT($L$7&gt;$M$7,L8&gt;M8)*EXACT($L$7=$M$7,L8=M8)*EXACT($L$7&lt;$M$7,L8&lt;M8)),$AO$7,0)))</f>
        <v>5</v>
      </c>
      <c r="O8" s="17" t="s">
        <v>2</v>
      </c>
      <c r="P8" s="18" t="s">
        <v>77</v>
      </c>
      <c r="Q8" s="19" t="str">
        <f t="shared" ref="Q8:Q30" si="4">IF(OR(EXACT($O$7,O8)*(EXACT($P$7,P8)))=TRUE,$AO$9,IF(($P$7-$O$7=P8-O8),$AO$8,IF(OR(EXACT($O$7&gt;$P$7,O8&gt;P8)*EXACT($O$7=$P$7,O8=P8)*EXACT($O$7&lt;$P$7,O8&lt;P8)),$AO$7,0)))</f>
        <v>2</v>
      </c>
      <c r="R8" s="17" t="s">
        <v>2</v>
      </c>
      <c r="S8" s="18" t="s">
        <v>19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19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:AG21" si="9">E8+H8+K8+N8+Q8+T8+W8+Z8+AC8+AF8</f>
        <v>20</v>
      </c>
      <c r="AH8" s="22">
        <f>'2.Spieltag '!AJ8</f>
        <v>34</v>
      </c>
      <c r="AI8" s="23">
        <f>'2.Spieltag '!AK8</f>
        <v>7</v>
      </c>
      <c r="AJ8" s="24">
        <f t="shared" ref="AJ8:AJ31" si="10">AG8+AH8</f>
        <v>54</v>
      </c>
      <c r="AK8" s="25">
        <f t="shared" ref="AK8:AK31" si="11">RANK(AJ8,$AJ$8:$AJ$31)</f>
        <v>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13</v>
      </c>
      <c r="B9" s="21" t="str">
        <f>'2.Spieltag '!B9</f>
        <v>cilli37</v>
      </c>
      <c r="C9" s="17" t="s">
        <v>19</v>
      </c>
      <c r="D9" s="18" t="s">
        <v>19</v>
      </c>
      <c r="E9" s="19">
        <f t="shared" si="1"/>
        <v>0</v>
      </c>
      <c r="F9" s="17" t="s">
        <v>2</v>
      </c>
      <c r="G9" s="18" t="s">
        <v>76</v>
      </c>
      <c r="H9" s="88">
        <f t="shared" ref="H9:H30" si="12">IF(OR(EXACT($F$7,F9)*(EXACT($G$7,G9)))=TRUE,$AO$9,IF(($G$7-$F$7=G9-F9),$AO$8,IF(OR(EXACT($F$7&gt;$G$7,F9&gt;G9)*EXACT($F$7=$G$7,F9=G9)*EXACT($F$7&lt;$G$7,F9&lt;G9)),$AO$7,0)))*2*2</f>
        <v>8</v>
      </c>
      <c r="I9" s="17" t="s">
        <v>19</v>
      </c>
      <c r="J9" s="18" t="s">
        <v>76</v>
      </c>
      <c r="K9" s="19">
        <f t="shared" si="2"/>
        <v>0</v>
      </c>
      <c r="L9" s="17" t="s">
        <v>19</v>
      </c>
      <c r="M9" s="18" t="s">
        <v>76</v>
      </c>
      <c r="N9" s="68">
        <f t="shared" si="3"/>
        <v>0</v>
      </c>
      <c r="O9" s="17" t="s">
        <v>2</v>
      </c>
      <c r="P9" s="18" t="s">
        <v>77</v>
      </c>
      <c r="Q9" s="19" t="str">
        <f t="shared" si="4"/>
        <v>2</v>
      </c>
      <c r="R9" s="17" t="s">
        <v>19</v>
      </c>
      <c r="S9" s="18" t="s">
        <v>19</v>
      </c>
      <c r="T9" s="19" t="str">
        <f t="shared" si="5"/>
        <v>3</v>
      </c>
      <c r="U9" s="17" t="s">
        <v>77</v>
      </c>
      <c r="V9" s="18" t="s">
        <v>2</v>
      </c>
      <c r="W9" s="19">
        <f t="shared" si="6"/>
        <v>0</v>
      </c>
      <c r="X9" s="17" t="s">
        <v>19</v>
      </c>
      <c r="Y9" s="18" t="s">
        <v>76</v>
      </c>
      <c r="Z9" s="19" t="str">
        <f t="shared" si="7"/>
        <v>3</v>
      </c>
      <c r="AA9" s="17" t="s">
        <v>19</v>
      </c>
      <c r="AB9" s="18" t="s">
        <v>77</v>
      </c>
      <c r="AC9" s="19" t="str">
        <f t="shared" si="8"/>
        <v>2</v>
      </c>
      <c r="AD9" s="28"/>
      <c r="AE9" s="26"/>
      <c r="AF9" s="19"/>
      <c r="AG9" s="21">
        <f t="shared" si="9"/>
        <v>18</v>
      </c>
      <c r="AH9" s="22">
        <f>'2.Spieltag '!AJ9</f>
        <v>27</v>
      </c>
      <c r="AI9" s="23">
        <f>'2.Spieltag '!AK9</f>
        <v>12</v>
      </c>
      <c r="AJ9" s="24">
        <f t="shared" si="10"/>
        <v>45</v>
      </c>
      <c r="AK9" s="25">
        <f t="shared" si="11"/>
        <v>13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18</v>
      </c>
      <c r="B10" s="21" t="str">
        <f>'2.Spieltag '!B10</f>
        <v>fabian04</v>
      </c>
      <c r="C10" s="17" t="s">
        <v>2</v>
      </c>
      <c r="D10" s="18" t="s">
        <v>19</v>
      </c>
      <c r="E10" s="19">
        <f t="shared" si="1"/>
        <v>0</v>
      </c>
      <c r="F10" s="17" t="s">
        <v>19</v>
      </c>
      <c r="G10" s="18" t="s">
        <v>77</v>
      </c>
      <c r="H10" s="88">
        <f t="shared" si="12"/>
        <v>8</v>
      </c>
      <c r="I10" s="17" t="s">
        <v>2</v>
      </c>
      <c r="J10" s="18" t="s">
        <v>76</v>
      </c>
      <c r="K10" s="19">
        <f t="shared" si="2"/>
        <v>0</v>
      </c>
      <c r="L10" s="17" t="s">
        <v>76</v>
      </c>
      <c r="M10" s="18" t="s">
        <v>19</v>
      </c>
      <c r="N10" s="68" t="str">
        <f t="shared" si="3"/>
        <v>5</v>
      </c>
      <c r="O10" s="17" t="s">
        <v>79</v>
      </c>
      <c r="P10" s="18" t="s">
        <v>77</v>
      </c>
      <c r="Q10" s="19" t="str">
        <f t="shared" si="4"/>
        <v>2</v>
      </c>
      <c r="R10" s="17" t="s">
        <v>2</v>
      </c>
      <c r="S10" s="18" t="s">
        <v>76</v>
      </c>
      <c r="T10" s="19">
        <f t="shared" si="5"/>
        <v>0</v>
      </c>
      <c r="U10" s="17" t="s">
        <v>77</v>
      </c>
      <c r="V10" s="18" t="s">
        <v>2</v>
      </c>
      <c r="W10" s="19">
        <f t="shared" si="6"/>
        <v>0</v>
      </c>
      <c r="X10" s="17" t="s">
        <v>19</v>
      </c>
      <c r="Y10" s="18" t="s">
        <v>77</v>
      </c>
      <c r="Z10" s="19" t="str">
        <f t="shared" si="7"/>
        <v>2</v>
      </c>
      <c r="AA10" s="17" t="s">
        <v>76</v>
      </c>
      <c r="AB10" s="18" t="s">
        <v>77</v>
      </c>
      <c r="AC10" s="19" t="str">
        <f t="shared" si="8"/>
        <v>3</v>
      </c>
      <c r="AD10" s="28"/>
      <c r="AE10" s="26"/>
      <c r="AF10" s="19"/>
      <c r="AG10" s="21">
        <f t="shared" si="9"/>
        <v>20</v>
      </c>
      <c r="AH10" s="22">
        <f>'2.Spieltag '!AJ10</f>
        <v>21</v>
      </c>
      <c r="AI10" s="23">
        <f>'2.Spieltag '!AK10</f>
        <v>19</v>
      </c>
      <c r="AJ10" s="24">
        <f t="shared" si="10"/>
        <v>41</v>
      </c>
      <c r="AK10" s="25">
        <f t="shared" si="11"/>
        <v>18</v>
      </c>
      <c r="AL10" s="1"/>
    </row>
    <row r="11" spans="1:42" ht="24.9" customHeight="1" thickBot="1" x14ac:dyDescent="0.3">
      <c r="A11" s="29">
        <f t="shared" si="0"/>
        <v>11</v>
      </c>
      <c r="B11" s="21" t="str">
        <f>'2.Spieltag 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19</v>
      </c>
      <c r="G11" s="18" t="s">
        <v>76</v>
      </c>
      <c r="H11" s="88">
        <f t="shared" si="12"/>
        <v>8</v>
      </c>
      <c r="I11" s="17" t="s">
        <v>2</v>
      </c>
      <c r="J11" s="18" t="s">
        <v>77</v>
      </c>
      <c r="K11" s="19">
        <f t="shared" si="2"/>
        <v>0</v>
      </c>
      <c r="L11" s="17" t="s">
        <v>19</v>
      </c>
      <c r="M11" s="18" t="s">
        <v>76</v>
      </c>
      <c r="N11" s="68">
        <f t="shared" si="3"/>
        <v>0</v>
      </c>
      <c r="O11" s="17" t="s">
        <v>20</v>
      </c>
      <c r="P11" s="18" t="s">
        <v>76</v>
      </c>
      <c r="Q11" s="19" t="str">
        <f t="shared" si="4"/>
        <v>2</v>
      </c>
      <c r="R11" s="17" t="s">
        <v>19</v>
      </c>
      <c r="S11" s="18" t="s">
        <v>76</v>
      </c>
      <c r="T11" s="19">
        <f t="shared" si="5"/>
        <v>0</v>
      </c>
      <c r="U11" s="17" t="s">
        <v>76</v>
      </c>
      <c r="V11" s="18" t="s">
        <v>79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19</v>
      </c>
      <c r="AB11" s="18" t="s">
        <v>77</v>
      </c>
      <c r="AC11" s="19" t="str">
        <f t="shared" si="8"/>
        <v>2</v>
      </c>
      <c r="AD11" s="27"/>
      <c r="AE11" s="26"/>
      <c r="AF11" s="19"/>
      <c r="AG11" s="21">
        <f t="shared" si="9"/>
        <v>14</v>
      </c>
      <c r="AH11" s="22">
        <f>'2.Spieltag '!AJ11</f>
        <v>34</v>
      </c>
      <c r="AI11" s="23">
        <f>'2.Spieltag '!AK11</f>
        <v>7</v>
      </c>
      <c r="AJ11" s="24">
        <f t="shared" si="10"/>
        <v>48</v>
      </c>
      <c r="AK11" s="25">
        <f t="shared" si="11"/>
        <v>11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8</v>
      </c>
      <c r="B12" s="21" t="str">
        <f>'2.Spieltag '!B12</f>
        <v>Franzi04</v>
      </c>
      <c r="C12" s="17" t="s">
        <v>76</v>
      </c>
      <c r="D12" s="18" t="s">
        <v>19</v>
      </c>
      <c r="E12" s="19" t="str">
        <f t="shared" si="1"/>
        <v>2</v>
      </c>
      <c r="F12" s="17" t="s">
        <v>19</v>
      </c>
      <c r="G12" s="18" t="s">
        <v>76</v>
      </c>
      <c r="H12" s="88">
        <f t="shared" si="12"/>
        <v>8</v>
      </c>
      <c r="I12" s="17" t="s">
        <v>19</v>
      </c>
      <c r="J12" s="18" t="s">
        <v>76</v>
      </c>
      <c r="K12" s="19">
        <f t="shared" si="2"/>
        <v>0</v>
      </c>
      <c r="L12" s="17" t="s">
        <v>19</v>
      </c>
      <c r="M12" s="18" t="s">
        <v>77</v>
      </c>
      <c r="N12" s="68">
        <f t="shared" si="3"/>
        <v>0</v>
      </c>
      <c r="O12" s="17" t="s">
        <v>2</v>
      </c>
      <c r="P12" s="18" t="s">
        <v>77</v>
      </c>
      <c r="Q12" s="19" t="str">
        <f t="shared" si="4"/>
        <v>2</v>
      </c>
      <c r="R12" s="17" t="s">
        <v>19</v>
      </c>
      <c r="S12" s="18" t="s">
        <v>76</v>
      </c>
      <c r="T12" s="19">
        <f t="shared" si="5"/>
        <v>0</v>
      </c>
      <c r="U12" s="17" t="s">
        <v>77</v>
      </c>
      <c r="V12" s="18" t="s">
        <v>2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3</v>
      </c>
      <c r="AA12" s="17" t="s">
        <v>19</v>
      </c>
      <c r="AB12" s="18" t="s">
        <v>76</v>
      </c>
      <c r="AC12" s="19" t="str">
        <f t="shared" si="8"/>
        <v>5</v>
      </c>
      <c r="AD12" s="28"/>
      <c r="AE12" s="26"/>
      <c r="AF12" s="19"/>
      <c r="AG12" s="21">
        <f t="shared" si="9"/>
        <v>20</v>
      </c>
      <c r="AH12" s="22">
        <f>'2.Spieltag '!AJ12</f>
        <v>31</v>
      </c>
      <c r="AI12" s="23">
        <f>'2.Spieltag '!AK12</f>
        <v>11</v>
      </c>
      <c r="AJ12" s="24">
        <f t="shared" si="10"/>
        <v>51</v>
      </c>
      <c r="AK12" s="25">
        <f t="shared" si="11"/>
        <v>8</v>
      </c>
      <c r="AL12" s="1"/>
      <c r="AP12" s="69"/>
    </row>
    <row r="13" spans="1:42" ht="24.9" customHeight="1" thickBot="1" x14ac:dyDescent="0.3">
      <c r="A13" s="29">
        <f t="shared" si="0"/>
        <v>8</v>
      </c>
      <c r="B13" s="21" t="str">
        <f>'2.Spieltag '!B13</f>
        <v>Gudrun</v>
      </c>
      <c r="C13" s="17" t="s">
        <v>76</v>
      </c>
      <c r="D13" s="18" t="s">
        <v>19</v>
      </c>
      <c r="E13" s="19" t="str">
        <f t="shared" si="1"/>
        <v>2</v>
      </c>
      <c r="F13" s="17" t="s">
        <v>2</v>
      </c>
      <c r="G13" s="18" t="s">
        <v>76</v>
      </c>
      <c r="H13" s="88">
        <f t="shared" si="12"/>
        <v>8</v>
      </c>
      <c r="I13" s="17" t="s">
        <v>19</v>
      </c>
      <c r="J13" s="18" t="s">
        <v>19</v>
      </c>
      <c r="K13" s="19" t="str">
        <f t="shared" si="2"/>
        <v>3</v>
      </c>
      <c r="L13" s="17" t="s">
        <v>2</v>
      </c>
      <c r="M13" s="18" t="s">
        <v>76</v>
      </c>
      <c r="N13" s="68">
        <f t="shared" si="3"/>
        <v>0</v>
      </c>
      <c r="O13" s="17" t="s">
        <v>79</v>
      </c>
      <c r="P13" s="18" t="s">
        <v>77</v>
      </c>
      <c r="Q13" s="19" t="str">
        <f t="shared" si="4"/>
        <v>2</v>
      </c>
      <c r="R13" s="17" t="s">
        <v>19</v>
      </c>
      <c r="S13" s="18" t="s">
        <v>76</v>
      </c>
      <c r="T13" s="19">
        <f t="shared" si="5"/>
        <v>0</v>
      </c>
      <c r="U13" s="17" t="s">
        <v>77</v>
      </c>
      <c r="V13" s="18" t="s">
        <v>2</v>
      </c>
      <c r="W13" s="19">
        <f t="shared" si="6"/>
        <v>0</v>
      </c>
      <c r="X13" s="17" t="s">
        <v>76</v>
      </c>
      <c r="Y13" s="18" t="s">
        <v>19</v>
      </c>
      <c r="Z13" s="19">
        <f t="shared" si="7"/>
        <v>0</v>
      </c>
      <c r="AA13" s="17" t="s">
        <v>2</v>
      </c>
      <c r="AB13" s="18" t="s">
        <v>76</v>
      </c>
      <c r="AC13" s="19" t="str">
        <f t="shared" si="8"/>
        <v>2</v>
      </c>
      <c r="AD13" s="28"/>
      <c r="AE13" s="26"/>
      <c r="AF13" s="19"/>
      <c r="AG13" s="21">
        <f t="shared" si="9"/>
        <v>17</v>
      </c>
      <c r="AH13" s="22">
        <f>'2.Spieltag '!AJ13</f>
        <v>34</v>
      </c>
      <c r="AI13" s="23">
        <f>'2.Spieltag '!AK13</f>
        <v>7</v>
      </c>
      <c r="AJ13" s="24">
        <f t="shared" si="10"/>
        <v>51</v>
      </c>
      <c r="AK13" s="25">
        <f t="shared" si="11"/>
        <v>8</v>
      </c>
      <c r="AL13" s="1"/>
    </row>
    <row r="14" spans="1:42" ht="24.9" customHeight="1" thickBot="1" x14ac:dyDescent="0.3">
      <c r="A14" s="29">
        <f t="shared" si="0"/>
        <v>13</v>
      </c>
      <c r="B14" s="21" t="str">
        <f>'2.Spieltag 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76</v>
      </c>
      <c r="H14" s="88">
        <f t="shared" si="12"/>
        <v>8</v>
      </c>
      <c r="I14" s="17" t="s">
        <v>2</v>
      </c>
      <c r="J14" s="18" t="s">
        <v>76</v>
      </c>
      <c r="K14" s="19">
        <f t="shared" si="2"/>
        <v>0</v>
      </c>
      <c r="L14" s="17" t="s">
        <v>19</v>
      </c>
      <c r="M14" s="18" t="s">
        <v>19</v>
      </c>
      <c r="N14" s="68">
        <f t="shared" si="3"/>
        <v>0</v>
      </c>
      <c r="O14" s="17" t="s">
        <v>79</v>
      </c>
      <c r="P14" s="18" t="s">
        <v>77</v>
      </c>
      <c r="Q14" s="19" t="str">
        <f t="shared" si="4"/>
        <v>2</v>
      </c>
      <c r="R14" s="17" t="s">
        <v>76</v>
      </c>
      <c r="S14" s="18" t="s">
        <v>76</v>
      </c>
      <c r="T14" s="19" t="str">
        <f t="shared" si="5"/>
        <v>3</v>
      </c>
      <c r="U14" s="17" t="s">
        <v>76</v>
      </c>
      <c r="V14" s="18" t="s">
        <v>79</v>
      </c>
      <c r="W14" s="19">
        <f t="shared" si="6"/>
        <v>0</v>
      </c>
      <c r="X14" s="17" t="s">
        <v>19</v>
      </c>
      <c r="Y14" s="18" t="s">
        <v>76</v>
      </c>
      <c r="Z14" s="19" t="str">
        <f t="shared" si="7"/>
        <v>3</v>
      </c>
      <c r="AA14" s="17" t="s">
        <v>19</v>
      </c>
      <c r="AB14" s="18" t="s">
        <v>19</v>
      </c>
      <c r="AC14" s="19">
        <f t="shared" si="8"/>
        <v>0</v>
      </c>
      <c r="AD14" s="28"/>
      <c r="AE14" s="26"/>
      <c r="AF14" s="19"/>
      <c r="AG14" s="21">
        <f t="shared" si="9"/>
        <v>21</v>
      </c>
      <c r="AH14" s="22">
        <f>'2.Spieltag '!AJ14</f>
        <v>24</v>
      </c>
      <c r="AI14" s="23">
        <f>'2.Spieltag '!AK14</f>
        <v>17</v>
      </c>
      <c r="AJ14" s="24">
        <f t="shared" si="10"/>
        <v>45</v>
      </c>
      <c r="AK14" s="25">
        <f t="shared" si="11"/>
        <v>13</v>
      </c>
      <c r="AL14" s="1"/>
    </row>
    <row r="15" spans="1:42" ht="24.9" customHeight="1" thickBot="1" x14ac:dyDescent="0.3">
      <c r="A15" s="29">
        <f t="shared" si="0"/>
        <v>3</v>
      </c>
      <c r="B15" s="21" t="str">
        <f>'2.Spieltag '!B15</f>
        <v>Lola04</v>
      </c>
      <c r="C15" s="17" t="s">
        <v>76</v>
      </c>
      <c r="D15" s="18" t="s">
        <v>76</v>
      </c>
      <c r="E15" s="19">
        <f t="shared" si="1"/>
        <v>0</v>
      </c>
      <c r="F15" s="17" t="s">
        <v>19</v>
      </c>
      <c r="G15" s="18" t="s">
        <v>77</v>
      </c>
      <c r="H15" s="88">
        <f t="shared" si="12"/>
        <v>8</v>
      </c>
      <c r="I15" s="17" t="s">
        <v>2</v>
      </c>
      <c r="J15" s="18" t="s">
        <v>77</v>
      </c>
      <c r="K15" s="19">
        <f t="shared" si="2"/>
        <v>0</v>
      </c>
      <c r="L15" s="17" t="s">
        <v>2</v>
      </c>
      <c r="M15" s="18" t="s">
        <v>76</v>
      </c>
      <c r="N15" s="68">
        <f t="shared" si="3"/>
        <v>0</v>
      </c>
      <c r="O15" s="17" t="s">
        <v>79</v>
      </c>
      <c r="P15" s="18" t="s">
        <v>77</v>
      </c>
      <c r="Q15" s="19" t="str">
        <f t="shared" si="4"/>
        <v>2</v>
      </c>
      <c r="R15" s="17" t="s">
        <v>2</v>
      </c>
      <c r="S15" s="18" t="s">
        <v>19</v>
      </c>
      <c r="T15" s="19">
        <f t="shared" si="5"/>
        <v>0</v>
      </c>
      <c r="U15" s="17" t="s">
        <v>77</v>
      </c>
      <c r="V15" s="18" t="s">
        <v>19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3</v>
      </c>
      <c r="AA15" s="17" t="s">
        <v>19</v>
      </c>
      <c r="AB15" s="18" t="s">
        <v>76</v>
      </c>
      <c r="AC15" s="19" t="str">
        <f t="shared" si="8"/>
        <v>5</v>
      </c>
      <c r="AD15" s="28"/>
      <c r="AE15" s="26"/>
      <c r="AF15" s="19"/>
      <c r="AG15" s="21">
        <f t="shared" si="9"/>
        <v>18</v>
      </c>
      <c r="AH15" s="22">
        <f>'2.Spieltag '!AJ15</f>
        <v>40</v>
      </c>
      <c r="AI15" s="23">
        <f>'2.Spieltag '!AK15</f>
        <v>4</v>
      </c>
      <c r="AJ15" s="24">
        <f t="shared" si="10"/>
        <v>58</v>
      </c>
      <c r="AK15" s="25">
        <f t="shared" si="11"/>
        <v>3</v>
      </c>
      <c r="AL15" s="1"/>
    </row>
    <row r="16" spans="1:42" ht="24.9" customHeight="1" thickBot="1" x14ac:dyDescent="0.3">
      <c r="A16" s="29">
        <f t="shared" si="0"/>
        <v>3</v>
      </c>
      <c r="B16" s="21" t="str">
        <f>'2.Spieltag 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76</v>
      </c>
      <c r="H16" s="88">
        <f t="shared" si="12"/>
        <v>8</v>
      </c>
      <c r="I16" s="17" t="s">
        <v>2</v>
      </c>
      <c r="J16" s="18" t="s">
        <v>76</v>
      </c>
      <c r="K16" s="19">
        <f t="shared" si="2"/>
        <v>0</v>
      </c>
      <c r="L16" s="17" t="s">
        <v>19</v>
      </c>
      <c r="M16" s="18" t="s">
        <v>76</v>
      </c>
      <c r="N16" s="68">
        <f t="shared" si="3"/>
        <v>0</v>
      </c>
      <c r="O16" s="17" t="s">
        <v>2</v>
      </c>
      <c r="P16" s="18" t="s">
        <v>77</v>
      </c>
      <c r="Q16" s="19" t="str">
        <f t="shared" si="4"/>
        <v>2</v>
      </c>
      <c r="R16" s="17" t="s">
        <v>19</v>
      </c>
      <c r="S16" s="18" t="s">
        <v>76</v>
      </c>
      <c r="T16" s="19">
        <f t="shared" si="5"/>
        <v>0</v>
      </c>
      <c r="U16" s="17" t="s">
        <v>76</v>
      </c>
      <c r="V16" s="18" t="s">
        <v>2</v>
      </c>
      <c r="W16" s="19">
        <f t="shared" si="6"/>
        <v>0</v>
      </c>
      <c r="X16" s="17" t="s">
        <v>19</v>
      </c>
      <c r="Y16" s="18" t="s">
        <v>76</v>
      </c>
      <c r="Z16" s="19" t="str">
        <f t="shared" si="7"/>
        <v>3</v>
      </c>
      <c r="AA16" s="17" t="s">
        <v>76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13</v>
      </c>
      <c r="AH16" s="22">
        <f>'2.Spieltag '!AJ16</f>
        <v>45</v>
      </c>
      <c r="AI16" s="23">
        <f>'2.Spieltag '!AK16</f>
        <v>3</v>
      </c>
      <c r="AJ16" s="24">
        <f t="shared" si="10"/>
        <v>58</v>
      </c>
      <c r="AK16" s="25">
        <f t="shared" si="11"/>
        <v>3</v>
      </c>
      <c r="AL16" s="1"/>
    </row>
    <row r="17" spans="1:38" ht="24.9" customHeight="1" thickBot="1" x14ac:dyDescent="0.3">
      <c r="A17" s="29">
        <f t="shared" si="0"/>
        <v>16</v>
      </c>
      <c r="B17" s="21" t="str">
        <f>'2.Spieltag 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19</v>
      </c>
      <c r="G17" s="18" t="s">
        <v>77</v>
      </c>
      <c r="H17" s="88">
        <f t="shared" si="12"/>
        <v>8</v>
      </c>
      <c r="I17" s="17" t="s">
        <v>19</v>
      </c>
      <c r="J17" s="18" t="s">
        <v>77</v>
      </c>
      <c r="K17" s="19">
        <f t="shared" si="2"/>
        <v>0</v>
      </c>
      <c r="L17" s="17" t="s">
        <v>19</v>
      </c>
      <c r="M17" s="18" t="s">
        <v>76</v>
      </c>
      <c r="N17" s="68">
        <f t="shared" si="3"/>
        <v>0</v>
      </c>
      <c r="O17" s="17" t="s">
        <v>79</v>
      </c>
      <c r="P17" s="18" t="s">
        <v>77</v>
      </c>
      <c r="Q17" s="19" t="str">
        <f t="shared" si="4"/>
        <v>2</v>
      </c>
      <c r="R17" s="17" t="s">
        <v>19</v>
      </c>
      <c r="S17" s="18" t="s">
        <v>77</v>
      </c>
      <c r="T17" s="19">
        <f t="shared" si="5"/>
        <v>0</v>
      </c>
      <c r="U17" s="17" t="s">
        <v>76</v>
      </c>
      <c r="V17" s="18" t="s">
        <v>2</v>
      </c>
      <c r="W17" s="19">
        <f t="shared" si="6"/>
        <v>0</v>
      </c>
      <c r="X17" s="17" t="s">
        <v>19</v>
      </c>
      <c r="Y17" s="18" t="s">
        <v>76</v>
      </c>
      <c r="Z17" s="19" t="str">
        <f t="shared" si="7"/>
        <v>3</v>
      </c>
      <c r="AA17" s="17" t="s">
        <v>19</v>
      </c>
      <c r="AB17" s="18" t="s">
        <v>77</v>
      </c>
      <c r="AC17" s="19" t="str">
        <f t="shared" si="8"/>
        <v>2</v>
      </c>
      <c r="AD17" s="28"/>
      <c r="AE17" s="26"/>
      <c r="AF17" s="19"/>
      <c r="AG17" s="21">
        <f t="shared" si="9"/>
        <v>18</v>
      </c>
      <c r="AH17" s="22">
        <f>'2.Spieltag '!AJ17</f>
        <v>26</v>
      </c>
      <c r="AI17" s="23">
        <f>'2.Spieltag '!AK17</f>
        <v>13</v>
      </c>
      <c r="AJ17" s="24">
        <f t="shared" si="10"/>
        <v>44</v>
      </c>
      <c r="AK17" s="25">
        <f t="shared" si="11"/>
        <v>16</v>
      </c>
      <c r="AL17" s="1"/>
    </row>
    <row r="18" spans="1:38" ht="24.9" customHeight="1" thickBot="1" x14ac:dyDescent="0.3">
      <c r="A18" s="29">
        <f t="shared" si="0"/>
        <v>8</v>
      </c>
      <c r="B18" s="21" t="str">
        <f>'2.Spieltag '!B18</f>
        <v>norman 04</v>
      </c>
      <c r="C18" s="17" t="s">
        <v>19</v>
      </c>
      <c r="D18" s="18" t="s">
        <v>19</v>
      </c>
      <c r="E18" s="19">
        <f t="shared" si="1"/>
        <v>0</v>
      </c>
      <c r="F18" s="17" t="s">
        <v>19</v>
      </c>
      <c r="G18" s="18" t="s">
        <v>76</v>
      </c>
      <c r="H18" s="88">
        <f t="shared" si="12"/>
        <v>8</v>
      </c>
      <c r="I18" s="17" t="s">
        <v>2</v>
      </c>
      <c r="J18" s="18" t="s">
        <v>76</v>
      </c>
      <c r="K18" s="19">
        <f t="shared" si="2"/>
        <v>0</v>
      </c>
      <c r="L18" s="17" t="s">
        <v>19</v>
      </c>
      <c r="M18" s="18" t="s">
        <v>76</v>
      </c>
      <c r="N18" s="68">
        <f t="shared" si="3"/>
        <v>0</v>
      </c>
      <c r="O18" s="17" t="s">
        <v>20</v>
      </c>
      <c r="P18" s="18" t="s">
        <v>77</v>
      </c>
      <c r="Q18" s="19" t="str">
        <f t="shared" si="4"/>
        <v>3</v>
      </c>
      <c r="R18" s="17" t="s">
        <v>19</v>
      </c>
      <c r="S18" s="18" t="s">
        <v>76</v>
      </c>
      <c r="T18" s="19">
        <f t="shared" si="5"/>
        <v>0</v>
      </c>
      <c r="U18" s="17" t="s">
        <v>77</v>
      </c>
      <c r="V18" s="18" t="s">
        <v>79</v>
      </c>
      <c r="W18" s="19">
        <f t="shared" si="6"/>
        <v>0</v>
      </c>
      <c r="X18" s="17" t="s">
        <v>2</v>
      </c>
      <c r="Y18" s="18" t="s">
        <v>76</v>
      </c>
      <c r="Z18" s="19" t="str">
        <f t="shared" si="7"/>
        <v>2</v>
      </c>
      <c r="AA18" s="17" t="s">
        <v>19</v>
      </c>
      <c r="AB18" s="18" t="s">
        <v>76</v>
      </c>
      <c r="AC18" s="19" t="str">
        <f t="shared" si="8"/>
        <v>5</v>
      </c>
      <c r="AD18" s="28"/>
      <c r="AE18" s="26"/>
      <c r="AF18" s="19"/>
      <c r="AG18" s="21">
        <f t="shared" si="9"/>
        <v>18</v>
      </c>
      <c r="AH18" s="22">
        <f>'2.Spieltag '!AJ18</f>
        <v>33</v>
      </c>
      <c r="AI18" s="23">
        <f>'2.Spieltag '!AK18</f>
        <v>10</v>
      </c>
      <c r="AJ18" s="24">
        <f t="shared" si="10"/>
        <v>51</v>
      </c>
      <c r="AK18" s="25">
        <f t="shared" si="11"/>
        <v>8</v>
      </c>
      <c r="AL18" s="1"/>
    </row>
    <row r="19" spans="1:38" ht="24.9" customHeight="1" thickBot="1" x14ac:dyDescent="0.3">
      <c r="A19" s="29">
        <f t="shared" si="0"/>
        <v>2</v>
      </c>
      <c r="B19" s="21" t="str">
        <f>'2.Spieltag '!B19</f>
        <v>Rainer04</v>
      </c>
      <c r="C19" s="17" t="s">
        <v>76</v>
      </c>
      <c r="D19" s="18" t="s">
        <v>19</v>
      </c>
      <c r="E19" s="19" t="str">
        <f t="shared" si="1"/>
        <v>2</v>
      </c>
      <c r="F19" s="17" t="s">
        <v>76</v>
      </c>
      <c r="G19" s="18" t="s">
        <v>77</v>
      </c>
      <c r="H19" s="88">
        <f t="shared" si="12"/>
        <v>8</v>
      </c>
      <c r="I19" s="17" t="s">
        <v>19</v>
      </c>
      <c r="J19" s="18" t="s">
        <v>76</v>
      </c>
      <c r="K19" s="19">
        <f t="shared" si="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20</v>
      </c>
      <c r="P19" s="18" t="s">
        <v>77</v>
      </c>
      <c r="Q19" s="19" t="str">
        <f t="shared" si="4"/>
        <v>3</v>
      </c>
      <c r="R19" s="17" t="s">
        <v>2</v>
      </c>
      <c r="S19" s="18" t="s">
        <v>76</v>
      </c>
      <c r="T19" s="19">
        <f t="shared" si="5"/>
        <v>0</v>
      </c>
      <c r="U19" s="17" t="s">
        <v>77</v>
      </c>
      <c r="V19" s="18" t="s">
        <v>2</v>
      </c>
      <c r="W19" s="19">
        <f t="shared" si="6"/>
        <v>0</v>
      </c>
      <c r="X19" s="17" t="s">
        <v>2</v>
      </c>
      <c r="Y19" s="18" t="s">
        <v>76</v>
      </c>
      <c r="Z19" s="19" t="str">
        <f t="shared" si="7"/>
        <v>2</v>
      </c>
      <c r="AA19" s="17" t="s">
        <v>19</v>
      </c>
      <c r="AB19" s="18" t="s">
        <v>76</v>
      </c>
      <c r="AC19" s="19" t="str">
        <f t="shared" si="8"/>
        <v>5</v>
      </c>
      <c r="AD19" s="28"/>
      <c r="AE19" s="26"/>
      <c r="AF19" s="19"/>
      <c r="AG19" s="21">
        <f t="shared" si="9"/>
        <v>22</v>
      </c>
      <c r="AH19" s="22">
        <f>'2.Spieltag '!AJ19</f>
        <v>47</v>
      </c>
      <c r="AI19" s="23">
        <f>'2.Spieltag '!AK19</f>
        <v>2</v>
      </c>
      <c r="AJ19" s="24">
        <f t="shared" si="10"/>
        <v>69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21</v>
      </c>
      <c r="B20" s="21" t="str">
        <f>'2.Spieltag '!B20</f>
        <v>Reinhold</v>
      </c>
      <c r="C20" s="17" t="s">
        <v>2</v>
      </c>
      <c r="D20" s="18" t="s">
        <v>2</v>
      </c>
      <c r="E20" s="19">
        <f t="shared" si="1"/>
        <v>0</v>
      </c>
      <c r="F20" s="17" t="s">
        <v>19</v>
      </c>
      <c r="G20" s="18" t="s">
        <v>77</v>
      </c>
      <c r="H20" s="88">
        <f t="shared" si="12"/>
        <v>8</v>
      </c>
      <c r="I20" s="17" t="s">
        <v>79</v>
      </c>
      <c r="J20" s="18" t="s">
        <v>19</v>
      </c>
      <c r="K20" s="19">
        <f t="shared" si="2"/>
        <v>0</v>
      </c>
      <c r="L20" s="17" t="s">
        <v>76</v>
      </c>
      <c r="M20" s="18" t="s">
        <v>76</v>
      </c>
      <c r="N20" s="68">
        <f t="shared" si="3"/>
        <v>0</v>
      </c>
      <c r="O20" s="17" t="s">
        <v>19</v>
      </c>
      <c r="P20" s="18" t="s">
        <v>76</v>
      </c>
      <c r="Q20" s="19" t="str">
        <f t="shared" si="4"/>
        <v>2</v>
      </c>
      <c r="R20" s="17" t="s">
        <v>20</v>
      </c>
      <c r="S20" s="18" t="s">
        <v>76</v>
      </c>
      <c r="T20" s="19">
        <f t="shared" si="5"/>
        <v>0</v>
      </c>
      <c r="U20" s="17" t="s">
        <v>77</v>
      </c>
      <c r="V20" s="18" t="s">
        <v>76</v>
      </c>
      <c r="W20" s="19">
        <f t="shared" si="6"/>
        <v>0</v>
      </c>
      <c r="X20" s="17" t="s">
        <v>19</v>
      </c>
      <c r="Y20" s="18" t="s">
        <v>76</v>
      </c>
      <c r="Z20" s="19" t="str">
        <f t="shared" si="7"/>
        <v>3</v>
      </c>
      <c r="AA20" s="17" t="s">
        <v>19</v>
      </c>
      <c r="AB20" s="18" t="s">
        <v>76</v>
      </c>
      <c r="AC20" s="19" t="str">
        <f t="shared" si="8"/>
        <v>5</v>
      </c>
      <c r="AD20" s="28"/>
      <c r="AE20" s="26"/>
      <c r="AF20" s="19"/>
      <c r="AG20" s="21">
        <f t="shared" si="9"/>
        <v>18</v>
      </c>
      <c r="AH20" s="22">
        <f>'2.Spieltag '!AJ20</f>
        <v>17</v>
      </c>
      <c r="AI20" s="23">
        <f>'2.Spieltag '!AK20</f>
        <v>22</v>
      </c>
      <c r="AJ20" s="24">
        <f t="shared" si="10"/>
        <v>35</v>
      </c>
      <c r="AK20" s="25">
        <f t="shared" si="11"/>
        <v>21</v>
      </c>
      <c r="AL20" s="1"/>
    </row>
    <row r="21" spans="1:38" ht="24.9" customHeight="1" thickBot="1" x14ac:dyDescent="0.3">
      <c r="A21" s="29">
        <f t="shared" si="0"/>
        <v>13</v>
      </c>
      <c r="B21" s="21" t="str">
        <f>'2.Spieltag '!B21</f>
        <v>Ricardo04</v>
      </c>
      <c r="C21" s="17" t="s">
        <v>76</v>
      </c>
      <c r="D21" s="18" t="s">
        <v>19</v>
      </c>
      <c r="E21" s="19" t="str">
        <f t="shared" si="1"/>
        <v>2</v>
      </c>
      <c r="F21" s="17" t="s">
        <v>19</v>
      </c>
      <c r="G21" s="18" t="s">
        <v>77</v>
      </c>
      <c r="H21" s="88">
        <f t="shared" si="12"/>
        <v>8</v>
      </c>
      <c r="I21" s="17" t="s">
        <v>19</v>
      </c>
      <c r="J21" s="18" t="s">
        <v>77</v>
      </c>
      <c r="K21" s="19">
        <f t="shared" si="2"/>
        <v>0</v>
      </c>
      <c r="L21" s="17" t="s">
        <v>76</v>
      </c>
      <c r="M21" s="18" t="s">
        <v>76</v>
      </c>
      <c r="N21" s="68">
        <f t="shared" si="3"/>
        <v>0</v>
      </c>
      <c r="O21" s="17" t="s">
        <v>20</v>
      </c>
      <c r="P21" s="18" t="s">
        <v>77</v>
      </c>
      <c r="Q21" s="19" t="str">
        <f t="shared" si="4"/>
        <v>3</v>
      </c>
      <c r="R21" s="17" t="s">
        <v>19</v>
      </c>
      <c r="S21" s="18" t="s">
        <v>76</v>
      </c>
      <c r="T21" s="19">
        <f t="shared" si="5"/>
        <v>0</v>
      </c>
      <c r="U21" s="17" t="s">
        <v>77</v>
      </c>
      <c r="V21" s="18" t="s">
        <v>79</v>
      </c>
      <c r="W21" s="19">
        <f t="shared" si="6"/>
        <v>0</v>
      </c>
      <c r="X21" s="17" t="s">
        <v>19</v>
      </c>
      <c r="Y21" s="18" t="s">
        <v>77</v>
      </c>
      <c r="Z21" s="19" t="str">
        <f t="shared" si="7"/>
        <v>2</v>
      </c>
      <c r="AA21" s="17" t="s">
        <v>19</v>
      </c>
      <c r="AB21" s="18" t="s">
        <v>76</v>
      </c>
      <c r="AC21" s="19" t="str">
        <f t="shared" si="8"/>
        <v>5</v>
      </c>
      <c r="AD21" s="28"/>
      <c r="AE21" s="26"/>
      <c r="AF21" s="19"/>
      <c r="AG21" s="21">
        <f t="shared" si="9"/>
        <v>20</v>
      </c>
      <c r="AH21" s="22">
        <f>'2.Spieltag '!AJ21</f>
        <v>25</v>
      </c>
      <c r="AI21" s="23">
        <f>'2.Spieltag '!AK21</f>
        <v>14</v>
      </c>
      <c r="AJ21" s="24">
        <f t="shared" si="10"/>
        <v>45</v>
      </c>
      <c r="AK21" s="25">
        <f t="shared" si="11"/>
        <v>13</v>
      </c>
      <c r="AL21" s="1"/>
    </row>
    <row r="22" spans="1:38" ht="24.9" customHeight="1" thickBot="1" x14ac:dyDescent="0.3">
      <c r="A22" s="29">
        <f t="shared" si="0"/>
        <v>23</v>
      </c>
      <c r="B22" s="21" t="str">
        <f>'2.Spieltag '!B22</f>
        <v>SchalkeKalle</v>
      </c>
      <c r="C22" s="17" t="s">
        <v>76</v>
      </c>
      <c r="D22" s="18" t="s">
        <v>76</v>
      </c>
      <c r="E22" s="19">
        <f t="shared" si="1"/>
        <v>0</v>
      </c>
      <c r="F22" s="17" t="s">
        <v>76</v>
      </c>
      <c r="G22" s="18" t="s">
        <v>77</v>
      </c>
      <c r="H22" s="88">
        <f t="shared" si="12"/>
        <v>8</v>
      </c>
      <c r="I22" s="17" t="s">
        <v>2</v>
      </c>
      <c r="J22" s="18" t="s">
        <v>76</v>
      </c>
      <c r="K22" s="19">
        <f t="shared" si="2"/>
        <v>0</v>
      </c>
      <c r="L22" s="17" t="s">
        <v>19</v>
      </c>
      <c r="M22" s="18" t="s">
        <v>76</v>
      </c>
      <c r="N22" s="68">
        <f t="shared" si="3"/>
        <v>0</v>
      </c>
      <c r="O22" s="17" t="s">
        <v>79</v>
      </c>
      <c r="P22" s="18" t="s">
        <v>77</v>
      </c>
      <c r="Q22" s="19" t="str">
        <f t="shared" si="4"/>
        <v>2</v>
      </c>
      <c r="R22" s="17" t="s">
        <v>2</v>
      </c>
      <c r="S22" s="18" t="s">
        <v>76</v>
      </c>
      <c r="T22" s="19">
        <f t="shared" si="5"/>
        <v>0</v>
      </c>
      <c r="U22" s="17" t="s">
        <v>76</v>
      </c>
      <c r="V22" s="18" t="s">
        <v>2</v>
      </c>
      <c r="W22" s="19">
        <f t="shared" si="6"/>
        <v>0</v>
      </c>
      <c r="X22" s="17" t="s">
        <v>76</v>
      </c>
      <c r="Y22" s="18" t="s">
        <v>76</v>
      </c>
      <c r="Z22" s="19">
        <f t="shared" si="7"/>
        <v>0</v>
      </c>
      <c r="AA22" s="17" t="s">
        <v>19</v>
      </c>
      <c r="AB22" s="18" t="s">
        <v>77</v>
      </c>
      <c r="AC22" s="19" t="str">
        <f t="shared" si="8"/>
        <v>2</v>
      </c>
      <c r="AD22" s="28"/>
      <c r="AE22" s="26"/>
      <c r="AF22" s="19"/>
      <c r="AG22" s="21">
        <f>E22+K22+Q22+T22+N22+H22+W22+Z22+AC22+AF22</f>
        <v>12</v>
      </c>
      <c r="AH22" s="22">
        <f>'2.Spieltag '!AJ22</f>
        <v>11</v>
      </c>
      <c r="AI22" s="23">
        <f>'2.Spieltag '!AK22</f>
        <v>23</v>
      </c>
      <c r="AJ22" s="24">
        <f t="shared" si="10"/>
        <v>23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'2.Spieltag '!B23</f>
        <v>Schalt04</v>
      </c>
      <c r="C23" s="17" t="s">
        <v>76</v>
      </c>
      <c r="D23" s="18" t="s">
        <v>19</v>
      </c>
      <c r="E23" s="19" t="str">
        <f t="shared" si="1"/>
        <v>2</v>
      </c>
      <c r="F23" s="17" t="s">
        <v>19</v>
      </c>
      <c r="G23" s="18" t="s">
        <v>76</v>
      </c>
      <c r="H23" s="88">
        <f t="shared" si="12"/>
        <v>8</v>
      </c>
      <c r="I23" s="17" t="s">
        <v>76</v>
      </c>
      <c r="J23" s="18" t="s">
        <v>77</v>
      </c>
      <c r="K23" s="19">
        <f t="shared" si="2"/>
        <v>0</v>
      </c>
      <c r="L23" s="17" t="s">
        <v>76</v>
      </c>
      <c r="M23" s="18" t="s">
        <v>19</v>
      </c>
      <c r="N23" s="68" t="str">
        <f t="shared" si="3"/>
        <v>5</v>
      </c>
      <c r="O23" s="17" t="s">
        <v>98</v>
      </c>
      <c r="P23" s="18" t="s">
        <v>77</v>
      </c>
      <c r="Q23" s="19" t="str">
        <f t="shared" si="4"/>
        <v>2</v>
      </c>
      <c r="R23" s="17" t="s">
        <v>19</v>
      </c>
      <c r="S23" s="18" t="s">
        <v>19</v>
      </c>
      <c r="T23" s="19" t="str">
        <f t="shared" si="5"/>
        <v>3</v>
      </c>
      <c r="U23" s="17" t="s">
        <v>77</v>
      </c>
      <c r="V23" s="18" t="s">
        <v>76</v>
      </c>
      <c r="W23" s="19">
        <f t="shared" si="6"/>
        <v>0</v>
      </c>
      <c r="X23" s="17" t="s">
        <v>2</v>
      </c>
      <c r="Y23" s="18" t="s">
        <v>76</v>
      </c>
      <c r="Z23" s="19" t="str">
        <f t="shared" si="7"/>
        <v>2</v>
      </c>
      <c r="AA23" s="17" t="s">
        <v>2</v>
      </c>
      <c r="AB23" s="18" t="s">
        <v>76</v>
      </c>
      <c r="AC23" s="19" t="str">
        <f t="shared" si="8"/>
        <v>2</v>
      </c>
      <c r="AD23" s="28"/>
      <c r="AE23" s="26"/>
      <c r="AF23" s="19"/>
      <c r="AG23" s="21">
        <f>E23+H23+K23+N23+Q23+T23+W23+Z23+AC23+AF23</f>
        <v>24</v>
      </c>
      <c r="AH23" s="22">
        <f>'2.Spieltag '!AJ23</f>
        <v>49</v>
      </c>
      <c r="AI23" s="23">
        <f>'2.Spieltag '!AK23</f>
        <v>1</v>
      </c>
      <c r="AJ23" s="24">
        <f t="shared" si="10"/>
        <v>73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12</v>
      </c>
      <c r="B24" s="21" t="str">
        <f>'2.Spieltag '!B24</f>
        <v>shiny</v>
      </c>
      <c r="C24" s="17" t="s">
        <v>76</v>
      </c>
      <c r="D24" s="18" t="s">
        <v>19</v>
      </c>
      <c r="E24" s="19" t="str">
        <f t="shared" si="1"/>
        <v>2</v>
      </c>
      <c r="F24" s="17" t="s">
        <v>79</v>
      </c>
      <c r="G24" s="18" t="s">
        <v>76</v>
      </c>
      <c r="H24" s="88">
        <f t="shared" si="12"/>
        <v>12</v>
      </c>
      <c r="I24" s="17" t="s">
        <v>2</v>
      </c>
      <c r="J24" s="18" t="s">
        <v>76</v>
      </c>
      <c r="K24" s="19">
        <f t="shared" si="2"/>
        <v>0</v>
      </c>
      <c r="L24" s="17" t="s">
        <v>19</v>
      </c>
      <c r="M24" s="18" t="s">
        <v>19</v>
      </c>
      <c r="N24" s="68">
        <f t="shared" si="3"/>
        <v>0</v>
      </c>
      <c r="O24" s="17" t="s">
        <v>20</v>
      </c>
      <c r="P24" s="18" t="s">
        <v>77</v>
      </c>
      <c r="Q24" s="19" t="str">
        <f t="shared" si="4"/>
        <v>3</v>
      </c>
      <c r="R24" s="17" t="s">
        <v>2</v>
      </c>
      <c r="S24" s="18" t="s">
        <v>19</v>
      </c>
      <c r="T24" s="19">
        <f t="shared" si="5"/>
        <v>0</v>
      </c>
      <c r="U24" s="17" t="s">
        <v>77</v>
      </c>
      <c r="V24" s="18" t="s">
        <v>79</v>
      </c>
      <c r="W24" s="19">
        <f t="shared" si="6"/>
        <v>0</v>
      </c>
      <c r="X24" s="17" t="s">
        <v>79</v>
      </c>
      <c r="Y24" s="18" t="s">
        <v>76</v>
      </c>
      <c r="Z24" s="19" t="str">
        <f t="shared" si="7"/>
        <v>2</v>
      </c>
      <c r="AA24" s="17" t="s">
        <v>2</v>
      </c>
      <c r="AB24" s="18" t="s">
        <v>76</v>
      </c>
      <c r="AC24" s="19" t="str">
        <f t="shared" si="8"/>
        <v>2</v>
      </c>
      <c r="AD24" s="28"/>
      <c r="AE24" s="26"/>
      <c r="AF24" s="19"/>
      <c r="AG24" s="21">
        <f>E24+H24+K24+N24+Q24+T24+W24+Z24+AC24+AF24</f>
        <v>21</v>
      </c>
      <c r="AH24" s="22">
        <f>'2.Spieltag '!AJ24</f>
        <v>25</v>
      </c>
      <c r="AI24" s="23">
        <f>'2.Spieltag '!AK24</f>
        <v>14</v>
      </c>
      <c r="AJ24" s="24">
        <f t="shared" si="10"/>
        <v>46</v>
      </c>
      <c r="AK24" s="25">
        <f t="shared" si="11"/>
        <v>12</v>
      </c>
      <c r="AL24" s="1"/>
    </row>
    <row r="25" spans="1:38" ht="24.9" customHeight="1" thickBot="1" x14ac:dyDescent="0.3">
      <c r="A25" s="29">
        <f t="shared" si="0"/>
        <v>18</v>
      </c>
      <c r="B25" s="21" t="str">
        <f>'2.Spieltag '!B25</f>
        <v>Silfa04</v>
      </c>
      <c r="C25" s="17" t="s">
        <v>2</v>
      </c>
      <c r="D25" s="18" t="s">
        <v>19</v>
      </c>
      <c r="E25" s="19">
        <f t="shared" si="1"/>
        <v>0</v>
      </c>
      <c r="F25" s="17" t="s">
        <v>76</v>
      </c>
      <c r="G25" s="18" t="s">
        <v>77</v>
      </c>
      <c r="H25" s="88">
        <f t="shared" si="12"/>
        <v>8</v>
      </c>
      <c r="I25" s="17" t="s">
        <v>19</v>
      </c>
      <c r="J25" s="18" t="s">
        <v>77</v>
      </c>
      <c r="K25" s="19">
        <f t="shared" si="2"/>
        <v>0</v>
      </c>
      <c r="L25" s="17" t="s">
        <v>76</v>
      </c>
      <c r="M25" s="18" t="s">
        <v>2</v>
      </c>
      <c r="N25" s="68" t="str">
        <f t="shared" si="3"/>
        <v>2</v>
      </c>
      <c r="O25" s="17" t="s">
        <v>2</v>
      </c>
      <c r="P25" s="18" t="s">
        <v>77</v>
      </c>
      <c r="Q25" s="19" t="str">
        <f t="shared" si="4"/>
        <v>2</v>
      </c>
      <c r="R25" s="17" t="s">
        <v>79</v>
      </c>
      <c r="S25" s="18" t="s">
        <v>76</v>
      </c>
      <c r="T25" s="19">
        <f t="shared" si="5"/>
        <v>0</v>
      </c>
      <c r="U25" s="17" t="s">
        <v>77</v>
      </c>
      <c r="V25" s="18" t="s">
        <v>20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19</v>
      </c>
      <c r="AB25" s="18" t="s">
        <v>76</v>
      </c>
      <c r="AC25" s="19" t="str">
        <f t="shared" si="8"/>
        <v>5</v>
      </c>
      <c r="AD25" s="28"/>
      <c r="AE25" s="26"/>
      <c r="AF25" s="19"/>
      <c r="AG25" s="21">
        <f>E25+K25+Q25+T25+N25+H25+W25+Z25+AC25+AF25</f>
        <v>17</v>
      </c>
      <c r="AH25" s="22">
        <f>'2.Spieltag '!AJ25</f>
        <v>24</v>
      </c>
      <c r="AI25" s="23">
        <f>'2.Spieltag '!AK25</f>
        <v>17</v>
      </c>
      <c r="AJ25" s="24">
        <f t="shared" si="10"/>
        <v>41</v>
      </c>
      <c r="AK25" s="25">
        <f t="shared" si="11"/>
        <v>18</v>
      </c>
      <c r="AL25" s="1"/>
    </row>
    <row r="26" spans="1:38" ht="24.9" customHeight="1" thickBot="1" x14ac:dyDescent="0.3">
      <c r="A26" s="29">
        <f t="shared" si="0"/>
        <v>16</v>
      </c>
      <c r="B26" s="21" t="str">
        <f>'2.Spieltag '!B26</f>
        <v>Silja04</v>
      </c>
      <c r="C26" s="17" t="s">
        <v>76</v>
      </c>
      <c r="D26" s="18" t="s">
        <v>19</v>
      </c>
      <c r="E26" s="19" t="str">
        <f t="shared" si="1"/>
        <v>2</v>
      </c>
      <c r="F26" s="17" t="s">
        <v>19</v>
      </c>
      <c r="G26" s="18" t="s">
        <v>76</v>
      </c>
      <c r="H26" s="88">
        <f t="shared" si="12"/>
        <v>8</v>
      </c>
      <c r="I26" s="17" t="s">
        <v>76</v>
      </c>
      <c r="J26" s="18" t="s">
        <v>76</v>
      </c>
      <c r="K26" s="19" t="str">
        <f t="shared" si="2"/>
        <v>5</v>
      </c>
      <c r="L26" s="17" t="s">
        <v>19</v>
      </c>
      <c r="M26" s="18" t="s">
        <v>77</v>
      </c>
      <c r="N26" s="68">
        <f t="shared" si="3"/>
        <v>0</v>
      </c>
      <c r="O26" s="17" t="s">
        <v>2</v>
      </c>
      <c r="P26" s="18" t="s">
        <v>77</v>
      </c>
      <c r="Q26" s="19" t="str">
        <f t="shared" si="4"/>
        <v>2</v>
      </c>
      <c r="R26" s="17" t="s">
        <v>2</v>
      </c>
      <c r="S26" s="18" t="s">
        <v>76</v>
      </c>
      <c r="T26" s="19">
        <f t="shared" si="5"/>
        <v>0</v>
      </c>
      <c r="U26" s="17" t="s">
        <v>77</v>
      </c>
      <c r="V26" s="18" t="s">
        <v>79</v>
      </c>
      <c r="W26" s="19">
        <f t="shared" si="6"/>
        <v>0</v>
      </c>
      <c r="X26" s="17" t="s">
        <v>19</v>
      </c>
      <c r="Y26" s="18" t="s">
        <v>19</v>
      </c>
      <c r="Z26" s="19">
        <f t="shared" si="7"/>
        <v>0</v>
      </c>
      <c r="AA26" s="17" t="s">
        <v>19</v>
      </c>
      <c r="AB26" s="18" t="s">
        <v>77</v>
      </c>
      <c r="AC26" s="19" t="str">
        <f t="shared" si="8"/>
        <v>2</v>
      </c>
      <c r="AD26" s="28"/>
      <c r="AE26" s="26"/>
      <c r="AF26" s="19"/>
      <c r="AG26" s="21">
        <f>E26+K26+Q26+T26+N26+H26+W26+Z26+AC26+AF26</f>
        <v>19</v>
      </c>
      <c r="AH26" s="22">
        <f>'2.Spieltag '!AJ26</f>
        <v>25</v>
      </c>
      <c r="AI26" s="23">
        <f>'2.Spieltag '!AK26</f>
        <v>14</v>
      </c>
      <c r="AJ26" s="24">
        <f t="shared" si="10"/>
        <v>44</v>
      </c>
      <c r="AK26" s="25">
        <f t="shared" si="11"/>
        <v>16</v>
      </c>
      <c r="AL26" s="1"/>
    </row>
    <row r="27" spans="1:38" ht="28.2" customHeight="1" thickBot="1" x14ac:dyDescent="0.3">
      <c r="A27" s="29">
        <f t="shared" si="0"/>
        <v>3</v>
      </c>
      <c r="B27" s="21" t="str">
        <f>'2.Spieltag '!B27</f>
        <v>SkillFailer</v>
      </c>
      <c r="C27" s="17" t="s">
        <v>76</v>
      </c>
      <c r="D27" s="18" t="s">
        <v>19</v>
      </c>
      <c r="E27" s="19" t="str">
        <f t="shared" si="1"/>
        <v>2</v>
      </c>
      <c r="F27" s="17" t="s">
        <v>19</v>
      </c>
      <c r="G27" s="18" t="s">
        <v>76</v>
      </c>
      <c r="H27" s="88">
        <f t="shared" si="12"/>
        <v>8</v>
      </c>
      <c r="I27" s="17" t="s">
        <v>19</v>
      </c>
      <c r="J27" s="18" t="s">
        <v>76</v>
      </c>
      <c r="K27" s="19">
        <f t="shared" si="2"/>
        <v>0</v>
      </c>
      <c r="L27" s="17" t="s">
        <v>76</v>
      </c>
      <c r="M27" s="18" t="s">
        <v>19</v>
      </c>
      <c r="N27" s="68" t="str">
        <f t="shared" si="3"/>
        <v>5</v>
      </c>
      <c r="O27" s="17" t="s">
        <v>2</v>
      </c>
      <c r="P27" s="18" t="s">
        <v>77</v>
      </c>
      <c r="Q27" s="19" t="str">
        <f t="shared" si="4"/>
        <v>2</v>
      </c>
      <c r="R27" s="17" t="s">
        <v>19</v>
      </c>
      <c r="S27" s="18" t="s">
        <v>76</v>
      </c>
      <c r="T27" s="19">
        <f t="shared" si="5"/>
        <v>0</v>
      </c>
      <c r="U27" s="17" t="s">
        <v>77</v>
      </c>
      <c r="V27" s="18" t="s">
        <v>79</v>
      </c>
      <c r="W27" s="19">
        <f t="shared" si="6"/>
        <v>0</v>
      </c>
      <c r="X27" s="17" t="s">
        <v>76</v>
      </c>
      <c r="Y27" s="18" t="s">
        <v>19</v>
      </c>
      <c r="Z27" s="19">
        <f t="shared" si="7"/>
        <v>0</v>
      </c>
      <c r="AA27" s="17" t="s">
        <v>2</v>
      </c>
      <c r="AB27" s="18" t="s">
        <v>77</v>
      </c>
      <c r="AC27" s="19" t="str">
        <f t="shared" si="8"/>
        <v>2</v>
      </c>
      <c r="AD27" s="28"/>
      <c r="AE27" s="26"/>
      <c r="AF27" s="19"/>
      <c r="AG27" s="21">
        <f>E27+H27+K27+N27+Q27+T27+W27+Z27+AC27+AF27</f>
        <v>19</v>
      </c>
      <c r="AH27" s="22">
        <f>'2.Spieltag '!AJ27</f>
        <v>39</v>
      </c>
      <c r="AI27" s="23">
        <f>'2.Spieltag '!AK27</f>
        <v>5</v>
      </c>
      <c r="AJ27" s="24">
        <f t="shared" si="10"/>
        <v>58</v>
      </c>
      <c r="AK27" s="25">
        <f t="shared" si="11"/>
        <v>3</v>
      </c>
      <c r="AL27" s="1"/>
    </row>
    <row r="28" spans="1:38" ht="24.9" customHeight="1" thickBot="1" x14ac:dyDescent="0.3">
      <c r="A28" s="29">
        <f t="shared" si="0"/>
        <v>22</v>
      </c>
      <c r="B28" s="21" t="str">
        <f>'2.Spieltag '!B28</f>
        <v>Skopp04</v>
      </c>
      <c r="C28" s="17" t="s">
        <v>76</v>
      </c>
      <c r="D28" s="18" t="s">
        <v>19</v>
      </c>
      <c r="E28" s="19" t="str">
        <f t="shared" si="1"/>
        <v>2</v>
      </c>
      <c r="F28" s="17" t="s">
        <v>2</v>
      </c>
      <c r="G28" s="18" t="s">
        <v>76</v>
      </c>
      <c r="H28" s="88">
        <f t="shared" si="12"/>
        <v>8</v>
      </c>
      <c r="I28" s="17" t="s">
        <v>19</v>
      </c>
      <c r="J28" s="18" t="s">
        <v>77</v>
      </c>
      <c r="K28" s="19">
        <f t="shared" si="2"/>
        <v>0</v>
      </c>
      <c r="L28" s="17" t="s">
        <v>76</v>
      </c>
      <c r="M28" s="18" t="s">
        <v>77</v>
      </c>
      <c r="N28" s="68">
        <f t="shared" si="3"/>
        <v>0</v>
      </c>
      <c r="O28" s="17" t="s">
        <v>20</v>
      </c>
      <c r="P28" s="18" t="s">
        <v>77</v>
      </c>
      <c r="Q28" s="19" t="str">
        <f t="shared" si="4"/>
        <v>3</v>
      </c>
      <c r="R28" s="17" t="s">
        <v>19</v>
      </c>
      <c r="S28" s="18" t="s">
        <v>76</v>
      </c>
      <c r="T28" s="19">
        <f t="shared" si="5"/>
        <v>0</v>
      </c>
      <c r="U28" s="17" t="s">
        <v>77</v>
      </c>
      <c r="V28" s="18" t="s">
        <v>2</v>
      </c>
      <c r="W28" s="19">
        <f t="shared" si="6"/>
        <v>0</v>
      </c>
      <c r="X28" s="17" t="s">
        <v>76</v>
      </c>
      <c r="Y28" s="18" t="s">
        <v>76</v>
      </c>
      <c r="Z28" s="19">
        <f t="shared" si="7"/>
        <v>0</v>
      </c>
      <c r="AA28" s="17" t="s">
        <v>19</v>
      </c>
      <c r="AB28" s="18" t="s">
        <v>2</v>
      </c>
      <c r="AC28" s="19">
        <f t="shared" si="8"/>
        <v>0</v>
      </c>
      <c r="AD28" s="28"/>
      <c r="AE28" s="26"/>
      <c r="AF28" s="19"/>
      <c r="AG28" s="21">
        <f>E28+H28+K28+N28+Q28+T28+W28+Z28+AC28+AF28</f>
        <v>13</v>
      </c>
      <c r="AH28" s="22">
        <f>'2.Spieltag '!AJ28</f>
        <v>21</v>
      </c>
      <c r="AI28" s="23">
        <f>'2.Spieltag '!AK28</f>
        <v>19</v>
      </c>
      <c r="AJ28" s="24">
        <f t="shared" si="10"/>
        <v>34</v>
      </c>
      <c r="AK28" s="25">
        <f t="shared" si="11"/>
        <v>22</v>
      </c>
      <c r="AL28" s="1"/>
    </row>
    <row r="29" spans="1:38" ht="24.9" customHeight="1" thickBot="1" x14ac:dyDescent="0.3">
      <c r="A29" s="29">
        <f t="shared" si="0"/>
        <v>20</v>
      </c>
      <c r="B29" s="21" t="str">
        <f>'2.Spieltag '!B29</f>
        <v>Tanja 04</v>
      </c>
      <c r="C29" s="17" t="s">
        <v>76</v>
      </c>
      <c r="D29" s="18" t="s">
        <v>2</v>
      </c>
      <c r="E29" s="19" t="str">
        <f t="shared" si="1"/>
        <v>5</v>
      </c>
      <c r="F29" s="17" t="s">
        <v>76</v>
      </c>
      <c r="G29" s="18" t="s">
        <v>77</v>
      </c>
      <c r="H29" s="88">
        <f t="shared" si="12"/>
        <v>8</v>
      </c>
      <c r="I29" s="17" t="s">
        <v>2</v>
      </c>
      <c r="J29" s="18" t="s">
        <v>76</v>
      </c>
      <c r="K29" s="19">
        <f t="shared" si="2"/>
        <v>0</v>
      </c>
      <c r="L29" s="17" t="s">
        <v>76</v>
      </c>
      <c r="M29" s="18" t="s">
        <v>76</v>
      </c>
      <c r="N29" s="68">
        <f t="shared" si="3"/>
        <v>0</v>
      </c>
      <c r="O29" s="17" t="s">
        <v>2</v>
      </c>
      <c r="P29" s="18" t="s">
        <v>77</v>
      </c>
      <c r="Q29" s="19" t="str">
        <f t="shared" si="4"/>
        <v>2</v>
      </c>
      <c r="R29" s="17" t="s">
        <v>19</v>
      </c>
      <c r="S29" s="18" t="s">
        <v>76</v>
      </c>
      <c r="T29" s="19">
        <f t="shared" si="5"/>
        <v>0</v>
      </c>
      <c r="U29" s="17" t="s">
        <v>77</v>
      </c>
      <c r="V29" s="18" t="s">
        <v>2</v>
      </c>
      <c r="W29" s="19">
        <f t="shared" si="6"/>
        <v>0</v>
      </c>
      <c r="X29" s="17" t="s">
        <v>19</v>
      </c>
      <c r="Y29" s="18" t="s">
        <v>77</v>
      </c>
      <c r="Z29" s="19" t="str">
        <f t="shared" si="7"/>
        <v>2</v>
      </c>
      <c r="AA29" s="17" t="s">
        <v>19</v>
      </c>
      <c r="AB29" s="18" t="s">
        <v>77</v>
      </c>
      <c r="AC29" s="19" t="str">
        <f t="shared" si="8"/>
        <v>2</v>
      </c>
      <c r="AD29" s="28"/>
      <c r="AE29" s="26"/>
      <c r="AF29" s="19"/>
      <c r="AG29" s="21">
        <f>E29+K29+Q29+T29+N29+H29+W29+Z29+AC29+AF29</f>
        <v>19</v>
      </c>
      <c r="AH29" s="22">
        <f>'2.Spieltag '!AJ29</f>
        <v>20</v>
      </c>
      <c r="AI29" s="23">
        <f>'2.Spieltag '!AK29</f>
        <v>21</v>
      </c>
      <c r="AJ29" s="24">
        <f t="shared" si="10"/>
        <v>39</v>
      </c>
      <c r="AK29" s="25">
        <f t="shared" si="11"/>
        <v>20</v>
      </c>
      <c r="AL29" s="1"/>
    </row>
    <row r="30" spans="1:38" ht="24.9" customHeight="1" thickBot="1" x14ac:dyDescent="0.3">
      <c r="A30" s="29">
        <f t="shared" si="0"/>
        <v>3</v>
      </c>
      <c r="B30" s="21" t="str">
        <f>'2.Spieltag '!B30</f>
        <v>UltraGE</v>
      </c>
      <c r="C30" s="17" t="s">
        <v>76</v>
      </c>
      <c r="D30" s="18" t="s">
        <v>2</v>
      </c>
      <c r="E30" s="19" t="str">
        <f t="shared" si="1"/>
        <v>5</v>
      </c>
      <c r="F30" s="17" t="s">
        <v>19</v>
      </c>
      <c r="G30" s="18" t="s">
        <v>76</v>
      </c>
      <c r="H30" s="88">
        <f t="shared" si="12"/>
        <v>8</v>
      </c>
      <c r="I30" s="17" t="s">
        <v>76</v>
      </c>
      <c r="J30" s="18" t="s">
        <v>19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 t="s">
        <v>79</v>
      </c>
      <c r="P30" s="18" t="s">
        <v>76</v>
      </c>
      <c r="Q30" s="19" t="str">
        <f t="shared" si="4"/>
        <v>2</v>
      </c>
      <c r="R30" s="17" t="s">
        <v>19</v>
      </c>
      <c r="S30" s="18" t="s">
        <v>76</v>
      </c>
      <c r="T30" s="19">
        <f t="shared" si="5"/>
        <v>0</v>
      </c>
      <c r="U30" s="17" t="s">
        <v>77</v>
      </c>
      <c r="V30" s="18" t="s">
        <v>2</v>
      </c>
      <c r="W30" s="19">
        <f t="shared" si="6"/>
        <v>0</v>
      </c>
      <c r="X30" s="17" t="s">
        <v>19</v>
      </c>
      <c r="Y30" s="18" t="s">
        <v>76</v>
      </c>
      <c r="Z30" s="19" t="str">
        <f t="shared" si="7"/>
        <v>3</v>
      </c>
      <c r="AA30" s="17" t="s">
        <v>2</v>
      </c>
      <c r="AB30" s="18" t="s">
        <v>76</v>
      </c>
      <c r="AC30" s="19" t="str">
        <f t="shared" si="8"/>
        <v>2</v>
      </c>
      <c r="AD30" s="28"/>
      <c r="AE30" s="26"/>
      <c r="AF30" s="19"/>
      <c r="AG30" s="21">
        <f>E30+K30+Q30+T30+N30+H30+W30+Z30+AC30+AF30</f>
        <v>20</v>
      </c>
      <c r="AH30" s="22">
        <f>'2.Spieltag '!AJ30</f>
        <v>38</v>
      </c>
      <c r="AI30" s="23">
        <f>'2.Spieltag '!AK30</f>
        <v>6</v>
      </c>
      <c r="AJ30" s="24">
        <f t="shared" si="10"/>
        <v>58</v>
      </c>
      <c r="AK30" s="25">
        <f t="shared" si="11"/>
        <v>3</v>
      </c>
      <c r="AL30" s="1"/>
    </row>
    <row r="31" spans="1:38" ht="24.9" customHeight="1" thickBot="1" x14ac:dyDescent="0.3">
      <c r="A31" s="29">
        <f t="shared" si="0"/>
        <v>24</v>
      </c>
      <c r="B31" s="21">
        <f>'2.Spieltag '!B31</f>
        <v>0</v>
      </c>
      <c r="C31" s="17"/>
      <c r="D31" s="18"/>
      <c r="E31" s="19"/>
      <c r="F31" s="17"/>
      <c r="G31" s="18"/>
      <c r="H31" s="88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>
        <f>E31+K31+Q31+T31+N31+H31+W31+Z31+AC31+AF31</f>
        <v>0</v>
      </c>
      <c r="AH31" s="22">
        <f>'2.Spieltag '!AJ31</f>
        <v>0</v>
      </c>
      <c r="AI31" s="23">
        <f>'2.Spieltag '!AK31</f>
        <v>24</v>
      </c>
      <c r="AJ31" s="24">
        <f t="shared" si="10"/>
        <v>0</v>
      </c>
      <c r="AK31" s="25">
        <f t="shared" si="11"/>
        <v>24</v>
      </c>
      <c r="AL31" s="1"/>
    </row>
    <row r="32" spans="1:38" ht="13.2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30">
    <sortCondition ref="A8:A30"/>
    <sortCondition ref="B8:B30"/>
  </sortState>
  <phoneticPr fontId="0" type="noConversion"/>
  <conditionalFormatting sqref="B8:B31">
    <cfRule type="expression" dxfId="120" priority="19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9" priority="125" rank="3"/>
  </conditionalFormatting>
  <conditionalFormatting sqref="C5:Z5 C6:K6 M4:AA4 C4:K4 J1:J3 L4:L6 M6:AA6">
    <cfRule type="cellIs" dxfId="118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P39"/>
  <sheetViews>
    <sheetView topLeftCell="B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customWidth="1"/>
    <col min="6" max="6" width="3.44140625" style="13" customWidth="1"/>
    <col min="7" max="7" width="3.44140625" style="1" customWidth="1"/>
    <col min="8" max="8" width="4.44140625" style="61" customWidth="1"/>
    <col min="9" max="10" width="3.44140625" style="1" customWidth="1"/>
    <col min="11" max="11" width="4.44140625" style="6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11</v>
      </c>
      <c r="F1" s="70" t="s">
        <v>58</v>
      </c>
      <c r="I1" s="70" t="s">
        <v>12</v>
      </c>
      <c r="L1" s="70" t="s">
        <v>74</v>
      </c>
      <c r="O1" s="70" t="s">
        <v>16</v>
      </c>
      <c r="R1" s="70" t="s">
        <v>17</v>
      </c>
      <c r="U1" s="70" t="s">
        <v>71</v>
      </c>
      <c r="X1" s="70" t="s">
        <v>21</v>
      </c>
      <c r="AA1" s="70" t="s">
        <v>73</v>
      </c>
      <c r="AC1" s="71"/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C2" s="72"/>
      <c r="AD2" s="70"/>
      <c r="AE2" s="72"/>
      <c r="AF2" s="72"/>
    </row>
    <row r="3" spans="1:42" ht="11.4" x14ac:dyDescent="0.2">
      <c r="B3" s="16"/>
      <c r="C3" s="70" t="s">
        <v>14</v>
      </c>
      <c r="F3" s="70" t="s">
        <v>13</v>
      </c>
      <c r="I3" s="70" t="s">
        <v>68</v>
      </c>
      <c r="L3" s="70" t="s">
        <v>15</v>
      </c>
      <c r="O3" s="70" t="s">
        <v>57</v>
      </c>
      <c r="R3" s="70" t="s">
        <v>72</v>
      </c>
      <c r="U3" s="70" t="s">
        <v>56</v>
      </c>
      <c r="X3" s="70" t="s">
        <v>18</v>
      </c>
      <c r="AA3" s="70" t="s">
        <v>59</v>
      </c>
      <c r="AC3" s="71"/>
      <c r="AD3" s="70"/>
      <c r="AE3" s="71"/>
      <c r="AF3" s="71"/>
    </row>
    <row r="4" spans="1:42" ht="16.2" thickBot="1" x14ac:dyDescent="0.35">
      <c r="A4" s="2" t="s">
        <v>50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'28.Spieltag'!B8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'28.Spieltag'!AJ8</f>
        <v>554</v>
      </c>
      <c r="AI8" s="29">
        <f>'28.Spieltag'!AK8</f>
        <v>1</v>
      </c>
      <c r="AJ8" s="24">
        <f t="shared" ref="AJ8" si="11">AG8+AH8</f>
        <v>599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'28.Spieltag'!B9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'28.Spieltag'!AJ9</f>
        <v>544</v>
      </c>
      <c r="AI9" s="29">
        <f>'28.Spieltag'!AK9</f>
        <v>2</v>
      </c>
      <c r="AJ9" s="24">
        <f t="shared" ref="AJ9:AJ29" si="14">AG9+AH9</f>
        <v>589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'28.Spieltag'!B10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'28.Spieltag'!AJ10</f>
        <v>536</v>
      </c>
      <c r="AI10" s="29">
        <f>'28.Spieltag'!AK10</f>
        <v>3</v>
      </c>
      <c r="AJ10" s="24">
        <f t="shared" si="14"/>
        <v>581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'28.Spieltag'!B11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'28.Spieltag'!AJ11</f>
        <v>523</v>
      </c>
      <c r="AI11" s="29">
        <f>'28.Spieltag'!AK11</f>
        <v>4</v>
      </c>
      <c r="AJ11" s="24">
        <f t="shared" si="14"/>
        <v>568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'28.Spieltag'!B12</f>
        <v>Franzi04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'28.Spieltag'!AJ12</f>
        <v>519</v>
      </c>
      <c r="AI12" s="29">
        <f>'28.Spieltag'!AK12</f>
        <v>5</v>
      </c>
      <c r="AJ12" s="24">
        <f t="shared" si="14"/>
        <v>564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'28.Spieltag'!B13</f>
        <v>cilli37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'28.Spieltag'!AJ13</f>
        <v>511</v>
      </c>
      <c r="AI13" s="29">
        <f>'28.Spieltag'!AK13</f>
        <v>6</v>
      </c>
      <c r="AJ13" s="24">
        <f t="shared" si="14"/>
        <v>556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'28.Spieltag'!B14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'28.Spieltag'!AJ14</f>
        <v>507</v>
      </c>
      <c r="AI14" s="29">
        <f>'28.Spieltag'!AK14</f>
        <v>7</v>
      </c>
      <c r="AJ14" s="24">
        <f t="shared" si="14"/>
        <v>552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'28.Spieltag'!B15</f>
        <v>Schalt04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'28.Spieltag'!AJ15</f>
        <v>505</v>
      </c>
      <c r="AI15" s="29">
        <f>'28.Spieltag'!AK15</f>
        <v>8</v>
      </c>
      <c r="AJ15" s="24">
        <f t="shared" si="14"/>
        <v>550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'28.Spieltag'!B16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'28.Spieltag'!AJ16</f>
        <v>502</v>
      </c>
      <c r="AI16" s="29">
        <f>'28.Spieltag'!AK16</f>
        <v>9</v>
      </c>
      <c r="AJ16" s="24">
        <f t="shared" si="14"/>
        <v>547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'28.Spieltag'!B17</f>
        <v>FlorianS04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'28.Spieltag'!AJ17</f>
        <v>489</v>
      </c>
      <c r="AI17" s="29">
        <f>'28.Spieltag'!AK17</f>
        <v>10</v>
      </c>
      <c r="AJ17" s="24">
        <f t="shared" si="14"/>
        <v>534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'28.Spieltag'!B18</f>
        <v>Archie04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'28.Spieltag'!AJ18</f>
        <v>488</v>
      </c>
      <c r="AI18" s="29">
        <f>'28.Spieltag'!AK18</f>
        <v>11</v>
      </c>
      <c r="AJ18" s="24">
        <f t="shared" si="14"/>
        <v>533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'28.Spieltag'!B19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'28.Spieltag'!AJ19</f>
        <v>486</v>
      </c>
      <c r="AI19" s="29">
        <f>'28.Spieltag'!AK19</f>
        <v>12</v>
      </c>
      <c r="AJ19" s="24">
        <f t="shared" si="14"/>
        <v>531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'28.Spieltag'!B20</f>
        <v>Hans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'28.Spieltag'!AJ20</f>
        <v>484</v>
      </c>
      <c r="AI20" s="29">
        <f>'28.Spieltag'!AK20</f>
        <v>13</v>
      </c>
      <c r="AJ20" s="24">
        <f t="shared" si="14"/>
        <v>529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'28.Spieltag'!B21</f>
        <v>Tanja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'28.Spieltag'!AJ21</f>
        <v>481</v>
      </c>
      <c r="AI21" s="29">
        <f>'28.Spieltag'!AK21</f>
        <v>14</v>
      </c>
      <c r="AJ21" s="24">
        <f t="shared" si="14"/>
        <v>526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'28.Spieltag'!B22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'28.Spieltag'!AJ22</f>
        <v>480</v>
      </c>
      <c r="AI22" s="29">
        <f>'28.Spieltag'!AK22</f>
        <v>15</v>
      </c>
      <c r="AJ22" s="24">
        <f t="shared" si="14"/>
        <v>525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'28.Spieltag'!B23</f>
        <v>Silfa04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'28.Spieltag'!AJ23</f>
        <v>476</v>
      </c>
      <c r="AI23" s="29">
        <f>'28.Spieltag'!AK23</f>
        <v>16</v>
      </c>
      <c r="AJ23" s="24">
        <f t="shared" si="14"/>
        <v>521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'28.Spieltag'!B24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'28.Spieltag'!AJ24</f>
        <v>471</v>
      </c>
      <c r="AI24" s="29">
        <f>'28.Spieltag'!AK24</f>
        <v>17</v>
      </c>
      <c r="AJ24" s="24">
        <f t="shared" si="14"/>
        <v>516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'28.Spieltag'!B25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'28.Spieltag'!AJ25</f>
        <v>465</v>
      </c>
      <c r="AI25" s="29">
        <f>'28.Spieltag'!AK25</f>
        <v>18</v>
      </c>
      <c r="AJ25" s="24">
        <f t="shared" si="14"/>
        <v>510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'28.Spieltag'!B26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'28.Spieltag'!AJ26</f>
        <v>463</v>
      </c>
      <c r="AI26" s="29">
        <f>'28.Spieltag'!AK26</f>
        <v>19</v>
      </c>
      <c r="AJ26" s="24">
        <f t="shared" si="14"/>
        <v>508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'28.Spieltag'!B27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'28.Spieltag'!AJ27</f>
        <v>460</v>
      </c>
      <c r="AI27" s="29">
        <f>'28.Spieltag'!AK27</f>
        <v>20</v>
      </c>
      <c r="AJ27" s="24">
        <f t="shared" si="14"/>
        <v>505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20</v>
      </c>
      <c r="B28" s="21" t="str">
        <f>'28.Spieltag'!B28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'28.Spieltag'!AJ28</f>
        <v>460</v>
      </c>
      <c r="AI28" s="29">
        <f>'28.Spieltag'!AK28</f>
        <v>20</v>
      </c>
      <c r="AJ28" s="24">
        <f t="shared" si="14"/>
        <v>505</v>
      </c>
      <c r="AK28" s="25">
        <f t="shared" si="15"/>
        <v>20</v>
      </c>
      <c r="AL28" s="1"/>
    </row>
    <row r="29" spans="1:38" ht="28.2" customHeight="1" thickBot="1" x14ac:dyDescent="0.3">
      <c r="A29" s="29">
        <f t="shared" si="12"/>
        <v>22</v>
      </c>
      <c r="B29" s="21" t="str">
        <f>'28.Spieltag'!B29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'28.Spieltag'!AJ29</f>
        <v>443</v>
      </c>
      <c r="AI29" s="29">
        <f>'28.Spieltag'!AK29</f>
        <v>22</v>
      </c>
      <c r="AJ29" s="24">
        <f t="shared" si="14"/>
        <v>488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22</v>
      </c>
      <c r="B30" s="21" t="str">
        <f>'28.Spieltag'!B30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'28.Spieltag'!AJ30</f>
        <v>443</v>
      </c>
      <c r="AI30" s="29">
        <f>'28.Spieltag'!AK30</f>
        <v>22</v>
      </c>
      <c r="AJ30" s="24">
        <f t="shared" ref="AJ30" si="17">AG30+AH30</f>
        <v>488</v>
      </c>
      <c r="AK30" s="25">
        <f t="shared" si="15"/>
        <v>22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'28.Spieltag'!B31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'28.Spieltag'!AJ31</f>
        <v>266</v>
      </c>
      <c r="AI31" s="29">
        <f>'28.Spieltag'!AK31</f>
        <v>24</v>
      </c>
      <c r="AJ31" s="24">
        <f t="shared" ref="AJ31" si="20">AG31+AH31</f>
        <v>311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24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3" priority="97" rank="3"/>
  </conditionalFormatting>
  <conditionalFormatting sqref="C6:AB6 C2:AB3">
    <cfRule type="cellIs" dxfId="22" priority="2" operator="equal">
      <formula>"Schalke 04"</formula>
    </cfRule>
  </conditionalFormatting>
  <conditionalFormatting sqref="C3 F3 I3 C1 F1 I1 L3 R3 U3 X3 AA3 L1 O3 O1 R1 U1 X1 AA1">
    <cfRule type="cellIs" dxfId="21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72</v>
      </c>
      <c r="F1" s="70" t="s">
        <v>13</v>
      </c>
      <c r="I1" s="70" t="s">
        <v>58</v>
      </c>
      <c r="L1" s="70" t="s">
        <v>56</v>
      </c>
      <c r="O1" s="70" t="s">
        <v>14</v>
      </c>
      <c r="R1" s="70" t="s">
        <v>15</v>
      </c>
      <c r="U1" s="70" t="s">
        <v>57</v>
      </c>
      <c r="X1" s="70" t="s">
        <v>59</v>
      </c>
      <c r="AA1" s="70" t="s">
        <v>68</v>
      </c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1.4" x14ac:dyDescent="0.2">
      <c r="B3" s="16"/>
      <c r="C3" s="70" t="s">
        <v>11</v>
      </c>
      <c r="F3" s="70" t="s">
        <v>12</v>
      </c>
      <c r="I3" s="70" t="s">
        <v>17</v>
      </c>
      <c r="L3" s="70" t="s">
        <v>73</v>
      </c>
      <c r="O3" s="70" t="s">
        <v>16</v>
      </c>
      <c r="R3" s="70" t="s">
        <v>71</v>
      </c>
      <c r="U3" s="70" t="s">
        <v>21</v>
      </c>
      <c r="X3" s="70" t="s">
        <v>74</v>
      </c>
      <c r="AA3" s="70" t="s">
        <v>18</v>
      </c>
      <c r="AD3" s="70"/>
      <c r="AE3" s="71"/>
      <c r="AF3" s="71"/>
    </row>
    <row r="4" spans="1:42" ht="16.2" thickBot="1" x14ac:dyDescent="0.35">
      <c r="A4" s="2" t="s">
        <v>51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'29.Spieltag'!B8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'29.Spieltag'!AJ8</f>
        <v>599</v>
      </c>
      <c r="AI8" s="29">
        <f>'29.Spieltag'!AK8</f>
        <v>1</v>
      </c>
      <c r="AJ8" s="24">
        <f t="shared" ref="AJ8" si="11">AG8+AH8</f>
        <v>644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'29.Spieltag'!B9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'29.Spieltag'!AJ9</f>
        <v>589</v>
      </c>
      <c r="AI9" s="29">
        <f>'29.Spieltag'!AK9</f>
        <v>2</v>
      </c>
      <c r="AJ9" s="24">
        <f t="shared" ref="AJ9:AJ29" si="14">AG9+AH9</f>
        <v>634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'29.Spieltag'!B10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'29.Spieltag'!AJ10</f>
        <v>581</v>
      </c>
      <c r="AI10" s="29">
        <f>'29.Spieltag'!AK10</f>
        <v>3</v>
      </c>
      <c r="AJ10" s="24">
        <f t="shared" si="14"/>
        <v>626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'29.Spieltag'!B11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'29.Spieltag'!AJ11</f>
        <v>568</v>
      </c>
      <c r="AI11" s="29">
        <f>'29.Spieltag'!AK11</f>
        <v>4</v>
      </c>
      <c r="AJ11" s="24">
        <f t="shared" si="14"/>
        <v>613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'29.Spieltag'!B12</f>
        <v>Franzi04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'29.Spieltag'!AJ12</f>
        <v>564</v>
      </c>
      <c r="AI12" s="29">
        <f>'29.Spieltag'!AK12</f>
        <v>5</v>
      </c>
      <c r="AJ12" s="24">
        <f t="shared" si="14"/>
        <v>609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'29.Spieltag'!B13</f>
        <v>cilli37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'29.Spieltag'!AJ13</f>
        <v>556</v>
      </c>
      <c r="AI13" s="29">
        <f>'29.Spieltag'!AK13</f>
        <v>6</v>
      </c>
      <c r="AJ13" s="24">
        <f t="shared" si="14"/>
        <v>601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'29.Spieltag'!B14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'29.Spieltag'!AJ14</f>
        <v>552</v>
      </c>
      <c r="AI14" s="29">
        <f>'29.Spieltag'!AK14</f>
        <v>7</v>
      </c>
      <c r="AJ14" s="24">
        <f t="shared" si="14"/>
        <v>597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'29.Spieltag'!B15</f>
        <v>Schalt04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'29.Spieltag'!AJ15</f>
        <v>550</v>
      </c>
      <c r="AI15" s="29">
        <f>'29.Spieltag'!AK15</f>
        <v>8</v>
      </c>
      <c r="AJ15" s="24">
        <f t="shared" si="14"/>
        <v>595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'29.Spieltag'!B16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'29.Spieltag'!AJ16</f>
        <v>547</v>
      </c>
      <c r="AI16" s="29">
        <f>'29.Spieltag'!AK16</f>
        <v>9</v>
      </c>
      <c r="AJ16" s="24">
        <f t="shared" si="14"/>
        <v>592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'29.Spieltag'!B17</f>
        <v>FlorianS04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'29.Spieltag'!AJ17</f>
        <v>534</v>
      </c>
      <c r="AI17" s="29">
        <f>'29.Spieltag'!AK17</f>
        <v>10</v>
      </c>
      <c r="AJ17" s="24">
        <f t="shared" si="14"/>
        <v>579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'29.Spieltag'!B18</f>
        <v>Archie04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'29.Spieltag'!AJ18</f>
        <v>533</v>
      </c>
      <c r="AI18" s="29">
        <f>'29.Spieltag'!AK18</f>
        <v>11</v>
      </c>
      <c r="AJ18" s="24">
        <f t="shared" si="14"/>
        <v>578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'29.Spieltag'!B19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'29.Spieltag'!AJ19</f>
        <v>531</v>
      </c>
      <c r="AI19" s="29">
        <f>'29.Spieltag'!AK19</f>
        <v>12</v>
      </c>
      <c r="AJ19" s="24">
        <f t="shared" si="14"/>
        <v>576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'29.Spieltag'!B20</f>
        <v>Hans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'29.Spieltag'!AJ20</f>
        <v>529</v>
      </c>
      <c r="AI20" s="29">
        <f>'29.Spieltag'!AK20</f>
        <v>13</v>
      </c>
      <c r="AJ20" s="24">
        <f t="shared" si="14"/>
        <v>574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'29.Spieltag'!B21</f>
        <v>Tanja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'29.Spieltag'!AJ21</f>
        <v>526</v>
      </c>
      <c r="AI21" s="29">
        <f>'29.Spieltag'!AK21</f>
        <v>14</v>
      </c>
      <c r="AJ21" s="24">
        <f t="shared" si="14"/>
        <v>571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'29.Spieltag'!B22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'29.Spieltag'!AJ22</f>
        <v>525</v>
      </c>
      <c r="AI22" s="29">
        <f>'29.Spieltag'!AK22</f>
        <v>15</v>
      </c>
      <c r="AJ22" s="24">
        <f t="shared" si="14"/>
        <v>570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'29.Spieltag'!B23</f>
        <v>Silfa04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'29.Spieltag'!AJ23</f>
        <v>521</v>
      </c>
      <c r="AI23" s="29">
        <f>'29.Spieltag'!AK23</f>
        <v>16</v>
      </c>
      <c r="AJ23" s="24">
        <f t="shared" si="14"/>
        <v>566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'29.Spieltag'!B24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'29.Spieltag'!AJ24</f>
        <v>516</v>
      </c>
      <c r="AI24" s="29">
        <f>'29.Spieltag'!AK24</f>
        <v>17</v>
      </c>
      <c r="AJ24" s="24">
        <f t="shared" si="14"/>
        <v>561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'29.Spieltag'!B25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'29.Spieltag'!AJ25</f>
        <v>510</v>
      </c>
      <c r="AI25" s="29">
        <f>'29.Spieltag'!AK25</f>
        <v>18</v>
      </c>
      <c r="AJ25" s="24">
        <f t="shared" si="14"/>
        <v>555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'29.Spieltag'!B26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'29.Spieltag'!AJ26</f>
        <v>508</v>
      </c>
      <c r="AI26" s="29">
        <f>'29.Spieltag'!AK26</f>
        <v>19</v>
      </c>
      <c r="AJ26" s="24">
        <f t="shared" si="14"/>
        <v>553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'29.Spieltag'!B27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'29.Spieltag'!AJ27</f>
        <v>505</v>
      </c>
      <c r="AI27" s="29">
        <f>'29.Spieltag'!AK27</f>
        <v>20</v>
      </c>
      <c r="AJ27" s="24">
        <f t="shared" si="14"/>
        <v>550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20</v>
      </c>
      <c r="B28" s="21" t="str">
        <f>'29.Spieltag'!B28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'29.Spieltag'!AJ28</f>
        <v>505</v>
      </c>
      <c r="AI28" s="29">
        <f>'29.Spieltag'!AK28</f>
        <v>20</v>
      </c>
      <c r="AJ28" s="24">
        <f t="shared" si="14"/>
        <v>550</v>
      </c>
      <c r="AK28" s="25">
        <f t="shared" si="15"/>
        <v>20</v>
      </c>
      <c r="AL28" s="1"/>
    </row>
    <row r="29" spans="1:38" ht="28.2" customHeight="1" thickBot="1" x14ac:dyDescent="0.3">
      <c r="A29" s="29">
        <f t="shared" si="12"/>
        <v>22</v>
      </c>
      <c r="B29" s="21" t="str">
        <f>'29.Spieltag'!B29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'29.Spieltag'!AJ29</f>
        <v>488</v>
      </c>
      <c r="AI29" s="29">
        <f>'29.Spieltag'!AK29</f>
        <v>22</v>
      </c>
      <c r="AJ29" s="24">
        <f t="shared" si="14"/>
        <v>533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22</v>
      </c>
      <c r="B30" s="21" t="str">
        <f>'29.Spieltag'!B30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'29.Spieltag'!AJ30</f>
        <v>488</v>
      </c>
      <c r="AI30" s="29">
        <f>'29.Spieltag'!AK30</f>
        <v>22</v>
      </c>
      <c r="AJ30" s="24">
        <f t="shared" ref="AJ30" si="17">AG30+AH30</f>
        <v>533</v>
      </c>
      <c r="AK30" s="25">
        <f t="shared" si="15"/>
        <v>22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'29.Spieltag'!B31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'29.Spieltag'!AJ31</f>
        <v>311</v>
      </c>
      <c r="AI31" s="29">
        <f>'29.Spieltag'!AK31</f>
        <v>24</v>
      </c>
      <c r="AJ31" s="24">
        <f t="shared" ref="AJ31" si="20">AG31+AH31</f>
        <v>356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20" priority="20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9" priority="96" rank="3"/>
  </conditionalFormatting>
  <conditionalFormatting sqref="C6:AB6 C2:AB3">
    <cfRule type="cellIs" dxfId="18" priority="2" operator="equal">
      <formula>"Schalke 04"</formula>
    </cfRule>
  </conditionalFormatting>
  <conditionalFormatting sqref="C3 C1 F3 I3 L3 O3 R3 U3 X3 AA3 F1 I1 L1 O1 R1 U1 X1 AA1">
    <cfRule type="cellIs" dxfId="17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74</v>
      </c>
      <c r="F1" s="70" t="s">
        <v>16</v>
      </c>
      <c r="I1" s="70" t="s">
        <v>11</v>
      </c>
      <c r="L1" s="70" t="s">
        <v>12</v>
      </c>
      <c r="O1" s="70" t="s">
        <v>68</v>
      </c>
      <c r="R1" s="70" t="s">
        <v>71</v>
      </c>
      <c r="U1" s="70" t="s">
        <v>73</v>
      </c>
      <c r="X1" s="70" t="s">
        <v>21</v>
      </c>
      <c r="AA1" s="70" t="s">
        <v>18</v>
      </c>
      <c r="AC1" s="71"/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C2" s="72"/>
      <c r="AD2" s="70"/>
      <c r="AE2" s="72"/>
      <c r="AF2" s="72"/>
    </row>
    <row r="3" spans="1:42" ht="11.4" x14ac:dyDescent="0.2">
      <c r="B3" s="16"/>
      <c r="C3" s="70" t="s">
        <v>14</v>
      </c>
      <c r="F3" s="70" t="s">
        <v>58</v>
      </c>
      <c r="I3" s="70" t="s">
        <v>13</v>
      </c>
      <c r="L3" s="70" t="s">
        <v>17</v>
      </c>
      <c r="O3" s="70" t="s">
        <v>15</v>
      </c>
      <c r="R3" s="70" t="s">
        <v>57</v>
      </c>
      <c r="U3" s="70" t="s">
        <v>72</v>
      </c>
      <c r="X3" s="70" t="s">
        <v>56</v>
      </c>
      <c r="Y3" s="71"/>
      <c r="Z3" s="71"/>
      <c r="AA3" s="70" t="s">
        <v>59</v>
      </c>
      <c r="AB3" s="71"/>
      <c r="AC3" s="71"/>
      <c r="AD3" s="70"/>
      <c r="AE3" s="71"/>
      <c r="AF3" s="71"/>
    </row>
    <row r="4" spans="1:42" ht="16.2" thickBot="1" x14ac:dyDescent="0.35">
      <c r="A4" s="2" t="s">
        <v>52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'30.Spieltag'!B8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'30.Spieltag'!AJ8</f>
        <v>644</v>
      </c>
      <c r="AI8" s="29">
        <f>'30.Spieltag'!AK8</f>
        <v>1</v>
      </c>
      <c r="AJ8" s="24">
        <f t="shared" ref="AJ8" si="11">AG8+AH8</f>
        <v>689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'30.Spieltag'!B9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'30.Spieltag'!AJ9</f>
        <v>634</v>
      </c>
      <c r="AI9" s="29">
        <f>'30.Spieltag'!AK9</f>
        <v>2</v>
      </c>
      <c r="AJ9" s="24">
        <f t="shared" ref="AJ9:AJ29" si="14">AG9+AH9</f>
        <v>679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'30.Spieltag'!B10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'30.Spieltag'!AJ10</f>
        <v>626</v>
      </c>
      <c r="AI10" s="29">
        <f>'30.Spieltag'!AK10</f>
        <v>3</v>
      </c>
      <c r="AJ10" s="24">
        <f t="shared" si="14"/>
        <v>671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'30.Spieltag'!B11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'30.Spieltag'!AJ11</f>
        <v>613</v>
      </c>
      <c r="AI11" s="29">
        <f>'30.Spieltag'!AK11</f>
        <v>4</v>
      </c>
      <c r="AJ11" s="24">
        <f t="shared" si="14"/>
        <v>658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'30.Spieltag'!B12</f>
        <v>Franzi04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'30.Spieltag'!AJ12</f>
        <v>609</v>
      </c>
      <c r="AI12" s="29">
        <f>'30.Spieltag'!AK12</f>
        <v>5</v>
      </c>
      <c r="AJ12" s="24">
        <f t="shared" si="14"/>
        <v>654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'30.Spieltag'!B13</f>
        <v>cilli37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'30.Spieltag'!AJ13</f>
        <v>601</v>
      </c>
      <c r="AI13" s="29">
        <f>'30.Spieltag'!AK13</f>
        <v>6</v>
      </c>
      <c r="AJ13" s="24">
        <f t="shared" si="14"/>
        <v>646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'30.Spieltag'!B14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'30.Spieltag'!AJ14</f>
        <v>597</v>
      </c>
      <c r="AI14" s="29">
        <f>'30.Spieltag'!AK14</f>
        <v>7</v>
      </c>
      <c r="AJ14" s="24">
        <f t="shared" si="14"/>
        <v>642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'30.Spieltag'!B15</f>
        <v>Schalt04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'30.Spieltag'!AJ15</f>
        <v>595</v>
      </c>
      <c r="AI15" s="29">
        <f>'30.Spieltag'!AK15</f>
        <v>8</v>
      </c>
      <c r="AJ15" s="24">
        <f t="shared" si="14"/>
        <v>640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'30.Spieltag'!B16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'30.Spieltag'!AJ16</f>
        <v>592</v>
      </c>
      <c r="AI16" s="29">
        <f>'30.Spieltag'!AK16</f>
        <v>9</v>
      </c>
      <c r="AJ16" s="24">
        <f t="shared" si="14"/>
        <v>637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'30.Spieltag'!B17</f>
        <v>FlorianS04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'30.Spieltag'!AJ17</f>
        <v>579</v>
      </c>
      <c r="AI17" s="29">
        <f>'30.Spieltag'!AK17</f>
        <v>10</v>
      </c>
      <c r="AJ17" s="24">
        <f t="shared" si="14"/>
        <v>624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'30.Spieltag'!B18</f>
        <v>Archie04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'30.Spieltag'!AJ18</f>
        <v>578</v>
      </c>
      <c r="AI18" s="29">
        <f>'30.Spieltag'!AK18</f>
        <v>11</v>
      </c>
      <c r="AJ18" s="24">
        <f t="shared" si="14"/>
        <v>623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'30.Spieltag'!B19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'30.Spieltag'!AJ19</f>
        <v>576</v>
      </c>
      <c r="AI19" s="29">
        <f>'30.Spieltag'!AK19</f>
        <v>12</v>
      </c>
      <c r="AJ19" s="24">
        <f t="shared" si="14"/>
        <v>621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'30.Spieltag'!B20</f>
        <v>Hans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'30.Spieltag'!AJ20</f>
        <v>574</v>
      </c>
      <c r="AI20" s="29">
        <f>'30.Spieltag'!AK20</f>
        <v>13</v>
      </c>
      <c r="AJ20" s="24">
        <f t="shared" si="14"/>
        <v>619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'30.Spieltag'!B21</f>
        <v>Tanja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'30.Spieltag'!AJ21</f>
        <v>571</v>
      </c>
      <c r="AI21" s="29">
        <f>'30.Spieltag'!AK21</f>
        <v>14</v>
      </c>
      <c r="AJ21" s="24">
        <f t="shared" si="14"/>
        <v>616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'30.Spieltag'!B22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'30.Spieltag'!AJ22</f>
        <v>570</v>
      </c>
      <c r="AI22" s="29">
        <f>'30.Spieltag'!AK22</f>
        <v>15</v>
      </c>
      <c r="AJ22" s="24">
        <f t="shared" si="14"/>
        <v>615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'30.Spieltag'!B23</f>
        <v>Silfa04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'30.Spieltag'!AJ23</f>
        <v>566</v>
      </c>
      <c r="AI23" s="29">
        <f>'30.Spieltag'!AK23</f>
        <v>16</v>
      </c>
      <c r="AJ23" s="24">
        <f t="shared" si="14"/>
        <v>611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'30.Spieltag'!B24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'30.Spieltag'!AJ24</f>
        <v>561</v>
      </c>
      <c r="AI24" s="29">
        <f>'30.Spieltag'!AK24</f>
        <v>17</v>
      </c>
      <c r="AJ24" s="24">
        <f t="shared" si="14"/>
        <v>606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'30.Spieltag'!B25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'30.Spieltag'!AJ25</f>
        <v>555</v>
      </c>
      <c r="AI25" s="29">
        <f>'30.Spieltag'!AK25</f>
        <v>18</v>
      </c>
      <c r="AJ25" s="24">
        <f t="shared" si="14"/>
        <v>600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'30.Spieltag'!B26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'30.Spieltag'!AJ26</f>
        <v>553</v>
      </c>
      <c r="AI26" s="29">
        <f>'30.Spieltag'!AK26</f>
        <v>19</v>
      </c>
      <c r="AJ26" s="24">
        <f t="shared" si="14"/>
        <v>598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'30.Spieltag'!B27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'30.Spieltag'!AJ27</f>
        <v>550</v>
      </c>
      <c r="AI27" s="29">
        <f>'30.Spieltag'!AK27</f>
        <v>20</v>
      </c>
      <c r="AJ27" s="24">
        <f t="shared" si="14"/>
        <v>595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20</v>
      </c>
      <c r="B28" s="21" t="str">
        <f>'30.Spieltag'!B28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'30.Spieltag'!AJ28</f>
        <v>550</v>
      </c>
      <c r="AI28" s="29">
        <f>'30.Spieltag'!AK28</f>
        <v>20</v>
      </c>
      <c r="AJ28" s="24">
        <f t="shared" si="14"/>
        <v>595</v>
      </c>
      <c r="AK28" s="25">
        <f t="shared" si="15"/>
        <v>20</v>
      </c>
      <c r="AL28" s="1"/>
    </row>
    <row r="29" spans="1:38" ht="28.2" customHeight="1" thickBot="1" x14ac:dyDescent="0.3">
      <c r="A29" s="29">
        <f t="shared" si="12"/>
        <v>22</v>
      </c>
      <c r="B29" s="21" t="str">
        <f>'30.Spieltag'!B29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'30.Spieltag'!AJ29</f>
        <v>533</v>
      </c>
      <c r="AI29" s="29">
        <f>'30.Spieltag'!AK29</f>
        <v>22</v>
      </c>
      <c r="AJ29" s="24">
        <f t="shared" si="14"/>
        <v>578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22</v>
      </c>
      <c r="B30" s="21" t="str">
        <f>'30.Spieltag'!B30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'30.Spieltag'!AJ30</f>
        <v>533</v>
      </c>
      <c r="AI30" s="29">
        <f>'30.Spieltag'!AK30</f>
        <v>22</v>
      </c>
      <c r="AJ30" s="24">
        <f t="shared" ref="AJ30" si="17">AG30+AH30</f>
        <v>578</v>
      </c>
      <c r="AK30" s="25">
        <f t="shared" si="15"/>
        <v>22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'30.Spieltag'!B31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'30.Spieltag'!AJ31</f>
        <v>356</v>
      </c>
      <c r="AI31" s="29">
        <f>'30.Spieltag'!AK31</f>
        <v>24</v>
      </c>
      <c r="AJ31" s="24">
        <f t="shared" ref="AJ31" si="20">AG31+AH31</f>
        <v>401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J26">
    <sortCondition ref="A8:A26"/>
  </sortState>
  <phoneticPr fontId="0" type="noConversion"/>
  <conditionalFormatting sqref="B8:B31">
    <cfRule type="expression" dxfId="16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5" priority="95" rank="3"/>
  </conditionalFormatting>
  <conditionalFormatting sqref="C6:AB6 C2:AB3">
    <cfRule type="cellIs" dxfId="14" priority="2" operator="equal">
      <formula>"Schalke 04"</formula>
    </cfRule>
  </conditionalFormatting>
  <conditionalFormatting sqref="C3 I3 F3 L3 R3 O3 U3 X3:AB3 F1 C1 I1 L1 O1 R1 U1 X1 AA1">
    <cfRule type="cellIs" dxfId="13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57</v>
      </c>
      <c r="F1" s="70" t="s">
        <v>59</v>
      </c>
      <c r="I1" s="70" t="s">
        <v>14</v>
      </c>
      <c r="L1" s="70" t="s">
        <v>13</v>
      </c>
      <c r="O1" s="70" t="s">
        <v>17</v>
      </c>
      <c r="R1" s="70" t="s">
        <v>58</v>
      </c>
      <c r="U1" s="70" t="s">
        <v>15</v>
      </c>
      <c r="X1" s="70" t="s">
        <v>72</v>
      </c>
      <c r="AA1" s="70" t="s">
        <v>56</v>
      </c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1.4" x14ac:dyDescent="0.2">
      <c r="B3" s="16"/>
      <c r="C3" s="70" t="s">
        <v>11</v>
      </c>
      <c r="F3" s="70" t="s">
        <v>68</v>
      </c>
      <c r="I3" s="70" t="s">
        <v>12</v>
      </c>
      <c r="L3" s="70" t="s">
        <v>73</v>
      </c>
      <c r="O3" s="70" t="s">
        <v>16</v>
      </c>
      <c r="R3" s="70" t="s">
        <v>71</v>
      </c>
      <c r="U3" s="70" t="s">
        <v>21</v>
      </c>
      <c r="X3" s="70" t="s">
        <v>74</v>
      </c>
      <c r="AA3" s="70" t="s">
        <v>18</v>
      </c>
      <c r="AD3" s="70"/>
      <c r="AE3" s="71"/>
      <c r="AF3" s="71"/>
    </row>
    <row r="4" spans="1:42" ht="16.2" thickBot="1" x14ac:dyDescent="0.35">
      <c r="A4" s="2" t="s">
        <v>53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'31.Spieltag'!B8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'31.Spieltag'!AJ8</f>
        <v>689</v>
      </c>
      <c r="AI8" s="29">
        <f>'31.Spieltag'!AK8</f>
        <v>1</v>
      </c>
      <c r="AJ8" s="24">
        <f t="shared" ref="AJ8" si="11">AG8+AH8</f>
        <v>734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'31.Spieltag'!B9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'31.Spieltag'!AJ9</f>
        <v>679</v>
      </c>
      <c r="AI9" s="29">
        <f>'31.Spieltag'!AK9</f>
        <v>2</v>
      </c>
      <c r="AJ9" s="24">
        <f t="shared" ref="AJ9:AJ29" si="14">AG9+AH9</f>
        <v>724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'31.Spieltag'!B10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'31.Spieltag'!AJ10</f>
        <v>671</v>
      </c>
      <c r="AI10" s="29">
        <f>'31.Spieltag'!AK10</f>
        <v>3</v>
      </c>
      <c r="AJ10" s="24">
        <f t="shared" si="14"/>
        <v>716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'31.Spieltag'!B11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'31.Spieltag'!AJ11</f>
        <v>658</v>
      </c>
      <c r="AI11" s="29">
        <f>'31.Spieltag'!AK11</f>
        <v>4</v>
      </c>
      <c r="AJ11" s="24">
        <f t="shared" si="14"/>
        <v>703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'31.Spieltag'!B12</f>
        <v>Franzi04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'31.Spieltag'!AJ12</f>
        <v>654</v>
      </c>
      <c r="AI12" s="29">
        <f>'31.Spieltag'!AK12</f>
        <v>5</v>
      </c>
      <c r="AJ12" s="24">
        <f t="shared" si="14"/>
        <v>699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'31.Spieltag'!B13</f>
        <v>cilli37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'31.Spieltag'!AJ13</f>
        <v>646</v>
      </c>
      <c r="AI13" s="29">
        <f>'31.Spieltag'!AK13</f>
        <v>6</v>
      </c>
      <c r="AJ13" s="24">
        <f t="shared" si="14"/>
        <v>691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'31.Spieltag'!B14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'31.Spieltag'!AJ14</f>
        <v>642</v>
      </c>
      <c r="AI14" s="29">
        <f>'31.Spieltag'!AK14</f>
        <v>7</v>
      </c>
      <c r="AJ14" s="24">
        <f t="shared" si="14"/>
        <v>687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'31.Spieltag'!B15</f>
        <v>Schalt04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'31.Spieltag'!AJ15</f>
        <v>640</v>
      </c>
      <c r="AI15" s="29">
        <f>'31.Spieltag'!AK15</f>
        <v>8</v>
      </c>
      <c r="AJ15" s="24">
        <f t="shared" si="14"/>
        <v>685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'31.Spieltag'!B16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'31.Spieltag'!AJ16</f>
        <v>637</v>
      </c>
      <c r="AI16" s="29">
        <f>'31.Spieltag'!AK16</f>
        <v>9</v>
      </c>
      <c r="AJ16" s="24">
        <f t="shared" si="14"/>
        <v>682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'31.Spieltag'!B17</f>
        <v>FlorianS04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'31.Spieltag'!AJ17</f>
        <v>624</v>
      </c>
      <c r="AI17" s="29">
        <f>'31.Spieltag'!AK17</f>
        <v>10</v>
      </c>
      <c r="AJ17" s="24">
        <f t="shared" si="14"/>
        <v>669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'31.Spieltag'!B18</f>
        <v>Archie04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'31.Spieltag'!AJ18</f>
        <v>623</v>
      </c>
      <c r="AI18" s="29">
        <f>'31.Spieltag'!AK18</f>
        <v>11</v>
      </c>
      <c r="AJ18" s="24">
        <f t="shared" si="14"/>
        <v>668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'31.Spieltag'!B19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'31.Spieltag'!AJ19</f>
        <v>621</v>
      </c>
      <c r="AI19" s="29">
        <f>'31.Spieltag'!AK19</f>
        <v>12</v>
      </c>
      <c r="AJ19" s="24">
        <f t="shared" si="14"/>
        <v>666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'31.Spieltag'!B20</f>
        <v>Hans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'31.Spieltag'!AJ20</f>
        <v>619</v>
      </c>
      <c r="AI20" s="29">
        <f>'31.Spieltag'!AK20</f>
        <v>13</v>
      </c>
      <c r="AJ20" s="24">
        <f t="shared" si="14"/>
        <v>664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'31.Spieltag'!B21</f>
        <v>Tanja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'31.Spieltag'!AJ21</f>
        <v>616</v>
      </c>
      <c r="AI21" s="29">
        <f>'31.Spieltag'!AK21</f>
        <v>14</v>
      </c>
      <c r="AJ21" s="24">
        <f t="shared" si="14"/>
        <v>661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'31.Spieltag'!B22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'31.Spieltag'!AJ22</f>
        <v>615</v>
      </c>
      <c r="AI22" s="29">
        <f>'31.Spieltag'!AK22</f>
        <v>15</v>
      </c>
      <c r="AJ22" s="24">
        <f t="shared" si="14"/>
        <v>660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'31.Spieltag'!B23</f>
        <v>Silfa04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'31.Spieltag'!AJ23</f>
        <v>611</v>
      </c>
      <c r="AI23" s="29">
        <f>'31.Spieltag'!AK23</f>
        <v>16</v>
      </c>
      <c r="AJ23" s="24">
        <f t="shared" si="14"/>
        <v>656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'31.Spieltag'!B24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'31.Spieltag'!AJ24</f>
        <v>606</v>
      </c>
      <c r="AI24" s="29">
        <f>'31.Spieltag'!AK24</f>
        <v>17</v>
      </c>
      <c r="AJ24" s="24">
        <f t="shared" si="14"/>
        <v>651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'31.Spieltag'!B25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'31.Spieltag'!AJ25</f>
        <v>600</v>
      </c>
      <c r="AI25" s="29">
        <f>'31.Spieltag'!AK25</f>
        <v>18</v>
      </c>
      <c r="AJ25" s="24">
        <f t="shared" si="14"/>
        <v>645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'31.Spieltag'!B26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'31.Spieltag'!AJ26</f>
        <v>598</v>
      </c>
      <c r="AI26" s="29">
        <f>'31.Spieltag'!AK26</f>
        <v>19</v>
      </c>
      <c r="AJ26" s="24">
        <f t="shared" si="14"/>
        <v>643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'31.Spieltag'!B27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'31.Spieltag'!AJ27</f>
        <v>595</v>
      </c>
      <c r="AI27" s="29">
        <f>'31.Spieltag'!AK27</f>
        <v>20</v>
      </c>
      <c r="AJ27" s="24">
        <f t="shared" si="14"/>
        <v>640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20</v>
      </c>
      <c r="B28" s="21" t="str">
        <f>'31.Spieltag'!B28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'31.Spieltag'!AJ28</f>
        <v>595</v>
      </c>
      <c r="AI28" s="29">
        <f>'31.Spieltag'!AK28</f>
        <v>20</v>
      </c>
      <c r="AJ28" s="24">
        <f t="shared" si="14"/>
        <v>640</v>
      </c>
      <c r="AK28" s="25">
        <f t="shared" si="15"/>
        <v>20</v>
      </c>
      <c r="AL28" s="1"/>
    </row>
    <row r="29" spans="1:38" ht="28.2" customHeight="1" thickBot="1" x14ac:dyDescent="0.3">
      <c r="A29" s="29">
        <f t="shared" si="12"/>
        <v>22</v>
      </c>
      <c r="B29" s="21" t="str">
        <f>'31.Spieltag'!B29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'31.Spieltag'!AJ29</f>
        <v>578</v>
      </c>
      <c r="AI29" s="29">
        <f>'31.Spieltag'!AK29</f>
        <v>22</v>
      </c>
      <c r="AJ29" s="24">
        <f t="shared" si="14"/>
        <v>623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22</v>
      </c>
      <c r="B30" s="21" t="str">
        <f>'31.Spieltag'!B30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'31.Spieltag'!AJ30</f>
        <v>578</v>
      </c>
      <c r="AI30" s="29">
        <f>'31.Spieltag'!AK30</f>
        <v>22</v>
      </c>
      <c r="AJ30" s="24">
        <f t="shared" ref="AJ30" si="17">AG30+AH30</f>
        <v>623</v>
      </c>
      <c r="AK30" s="25">
        <f t="shared" si="15"/>
        <v>22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'31.Spieltag'!B31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'31.Spieltag'!AJ31</f>
        <v>401</v>
      </c>
      <c r="AI31" s="29">
        <f>'31.Spieltag'!AK31</f>
        <v>24</v>
      </c>
      <c r="AJ31" s="24">
        <f t="shared" ref="AJ31" si="20">AG31+AH31</f>
        <v>446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12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" priority="94" rank="3"/>
  </conditionalFormatting>
  <conditionalFormatting sqref="C6:AB6 C2:AB3">
    <cfRule type="cellIs" dxfId="10" priority="2" operator="equal">
      <formula>"Schalke 04"</formula>
    </cfRule>
  </conditionalFormatting>
  <conditionalFormatting sqref="C3 C1 F3 L3 I3 O3 R3 U3 AA3 X3 I1 F1 L1 O1 R1 U1 X1 AA1">
    <cfRule type="cellIs" dxfId="9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21</v>
      </c>
      <c r="F1" s="70" t="s">
        <v>12</v>
      </c>
      <c r="I1" s="70" t="s">
        <v>71</v>
      </c>
      <c r="L1" s="70" t="s">
        <v>74</v>
      </c>
      <c r="O1" s="70" t="s">
        <v>59</v>
      </c>
      <c r="R1" s="70" t="s">
        <v>11</v>
      </c>
      <c r="U1" s="70" t="s">
        <v>73</v>
      </c>
      <c r="X1" s="70" t="s">
        <v>18</v>
      </c>
      <c r="AA1" s="70" t="s">
        <v>68</v>
      </c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1.4" x14ac:dyDescent="0.2">
      <c r="B3" s="16"/>
      <c r="C3" s="70" t="s">
        <v>14</v>
      </c>
      <c r="F3" s="70" t="s">
        <v>58</v>
      </c>
      <c r="I3" s="70" t="s">
        <v>13</v>
      </c>
      <c r="L3" s="70" t="s">
        <v>17</v>
      </c>
      <c r="O3" s="70" t="s">
        <v>15</v>
      </c>
      <c r="R3" s="70" t="s">
        <v>16</v>
      </c>
      <c r="U3" s="70" t="s">
        <v>57</v>
      </c>
      <c r="X3" s="70" t="s">
        <v>72</v>
      </c>
      <c r="AA3" s="70" t="s">
        <v>56</v>
      </c>
      <c r="AD3" s="70"/>
      <c r="AE3" s="71"/>
      <c r="AF3" s="71"/>
    </row>
    <row r="4" spans="1:42" ht="16.2" thickBot="1" x14ac:dyDescent="0.35">
      <c r="A4" s="2" t="s">
        <v>54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'32.Spieltag'!B8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'32.Spieltag'!AJ8</f>
        <v>734</v>
      </c>
      <c r="AI8" s="29">
        <f>'32.Spieltag'!AK8</f>
        <v>1</v>
      </c>
      <c r="AJ8" s="24">
        <f t="shared" ref="AJ8" si="11">AG8+AH8</f>
        <v>779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'32.Spieltag'!B9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'32.Spieltag'!AJ9</f>
        <v>724</v>
      </c>
      <c r="AI9" s="29">
        <f>'32.Spieltag'!AK9</f>
        <v>2</v>
      </c>
      <c r="AJ9" s="24">
        <f t="shared" ref="AJ9:AJ29" si="14">AG9+AH9</f>
        <v>769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'32.Spieltag'!B10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'32.Spieltag'!AJ10</f>
        <v>716</v>
      </c>
      <c r="AI10" s="29">
        <f>'32.Spieltag'!AK10</f>
        <v>3</v>
      </c>
      <c r="AJ10" s="24">
        <f t="shared" si="14"/>
        <v>761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'32.Spieltag'!B11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'32.Spieltag'!AJ11</f>
        <v>703</v>
      </c>
      <c r="AI11" s="29">
        <f>'32.Spieltag'!AK11</f>
        <v>4</v>
      </c>
      <c r="AJ11" s="24">
        <f t="shared" si="14"/>
        <v>748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'32.Spieltag'!B12</f>
        <v>Franzi04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'32.Spieltag'!AJ12</f>
        <v>699</v>
      </c>
      <c r="AI12" s="29">
        <f>'32.Spieltag'!AK12</f>
        <v>5</v>
      </c>
      <c r="AJ12" s="24">
        <f t="shared" si="14"/>
        <v>744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'32.Spieltag'!B13</f>
        <v>cilli37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'32.Spieltag'!AJ13</f>
        <v>691</v>
      </c>
      <c r="AI13" s="29">
        <f>'32.Spieltag'!AK13</f>
        <v>6</v>
      </c>
      <c r="AJ13" s="24">
        <f t="shared" si="14"/>
        <v>736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'32.Spieltag'!B14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'32.Spieltag'!AJ14</f>
        <v>687</v>
      </c>
      <c r="AI14" s="29">
        <f>'32.Spieltag'!AK14</f>
        <v>7</v>
      </c>
      <c r="AJ14" s="24">
        <f t="shared" si="14"/>
        <v>732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'32.Spieltag'!B15</f>
        <v>Schalt04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'32.Spieltag'!AJ15</f>
        <v>685</v>
      </c>
      <c r="AI15" s="29">
        <f>'32.Spieltag'!AK15</f>
        <v>8</v>
      </c>
      <c r="AJ15" s="24">
        <f t="shared" si="14"/>
        <v>730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'32.Spieltag'!B16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'32.Spieltag'!AJ16</f>
        <v>682</v>
      </c>
      <c r="AI16" s="29">
        <f>'32.Spieltag'!AK16</f>
        <v>9</v>
      </c>
      <c r="AJ16" s="24">
        <f t="shared" si="14"/>
        <v>727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'32.Spieltag'!B17</f>
        <v>FlorianS04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'32.Spieltag'!AJ17</f>
        <v>669</v>
      </c>
      <c r="AI17" s="29">
        <f>'32.Spieltag'!AK17</f>
        <v>10</v>
      </c>
      <c r="AJ17" s="24">
        <f t="shared" si="14"/>
        <v>714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'32.Spieltag'!B18</f>
        <v>Archie04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'32.Spieltag'!AJ18</f>
        <v>668</v>
      </c>
      <c r="AI18" s="29">
        <f>'32.Spieltag'!AK18</f>
        <v>11</v>
      </c>
      <c r="AJ18" s="24">
        <f t="shared" si="14"/>
        <v>713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'32.Spieltag'!B19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'32.Spieltag'!AJ19</f>
        <v>666</v>
      </c>
      <c r="AI19" s="29">
        <f>'32.Spieltag'!AK19</f>
        <v>12</v>
      </c>
      <c r="AJ19" s="24">
        <f t="shared" si="14"/>
        <v>711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'32.Spieltag'!B20</f>
        <v>Hans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'32.Spieltag'!AJ20</f>
        <v>664</v>
      </c>
      <c r="AI20" s="29">
        <f>'32.Spieltag'!AK20</f>
        <v>13</v>
      </c>
      <c r="AJ20" s="24">
        <f t="shared" si="14"/>
        <v>709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'32.Spieltag'!B21</f>
        <v>Tanja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'32.Spieltag'!AJ21</f>
        <v>661</v>
      </c>
      <c r="AI21" s="29">
        <f>'32.Spieltag'!AK21</f>
        <v>14</v>
      </c>
      <c r="AJ21" s="24">
        <f t="shared" si="14"/>
        <v>706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'32.Spieltag'!B22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'32.Spieltag'!AJ22</f>
        <v>660</v>
      </c>
      <c r="AI22" s="29">
        <f>'32.Spieltag'!AK22</f>
        <v>15</v>
      </c>
      <c r="AJ22" s="24">
        <f t="shared" si="14"/>
        <v>705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'32.Spieltag'!B23</f>
        <v>Silfa04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'32.Spieltag'!AJ23</f>
        <v>656</v>
      </c>
      <c r="AI23" s="29">
        <f>'32.Spieltag'!AK23</f>
        <v>16</v>
      </c>
      <c r="AJ23" s="24">
        <f t="shared" si="14"/>
        <v>701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'32.Spieltag'!B24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'32.Spieltag'!AJ24</f>
        <v>651</v>
      </c>
      <c r="AI24" s="29">
        <f>'32.Spieltag'!AK24</f>
        <v>17</v>
      </c>
      <c r="AJ24" s="24">
        <f t="shared" si="14"/>
        <v>696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'32.Spieltag'!B25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'32.Spieltag'!AJ25</f>
        <v>645</v>
      </c>
      <c r="AI25" s="29">
        <f>'32.Spieltag'!AK25</f>
        <v>18</v>
      </c>
      <c r="AJ25" s="24">
        <f t="shared" si="14"/>
        <v>690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'32.Spieltag'!B26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'32.Spieltag'!AJ26</f>
        <v>643</v>
      </c>
      <c r="AI26" s="29">
        <f>'32.Spieltag'!AK26</f>
        <v>19</v>
      </c>
      <c r="AJ26" s="24">
        <f t="shared" si="14"/>
        <v>688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'32.Spieltag'!B27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'32.Spieltag'!AJ27</f>
        <v>640</v>
      </c>
      <c r="AI27" s="29">
        <f>'32.Spieltag'!AK27</f>
        <v>20</v>
      </c>
      <c r="AJ27" s="24">
        <f t="shared" si="14"/>
        <v>685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20</v>
      </c>
      <c r="B28" s="21" t="str">
        <f>'32.Spieltag'!B28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'32.Spieltag'!AJ28</f>
        <v>640</v>
      </c>
      <c r="AI28" s="29">
        <f>'32.Spieltag'!AK28</f>
        <v>20</v>
      </c>
      <c r="AJ28" s="24">
        <f t="shared" si="14"/>
        <v>685</v>
      </c>
      <c r="AK28" s="25">
        <f t="shared" si="15"/>
        <v>20</v>
      </c>
      <c r="AL28" s="1"/>
    </row>
    <row r="29" spans="1:38" ht="28.2" customHeight="1" thickBot="1" x14ac:dyDescent="0.3">
      <c r="A29" s="29">
        <f t="shared" si="12"/>
        <v>22</v>
      </c>
      <c r="B29" s="21" t="str">
        <f>'32.Spieltag'!B29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'32.Spieltag'!AJ29</f>
        <v>623</v>
      </c>
      <c r="AI29" s="29">
        <f>'32.Spieltag'!AK29</f>
        <v>22</v>
      </c>
      <c r="AJ29" s="24">
        <f t="shared" si="14"/>
        <v>668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22</v>
      </c>
      <c r="B30" s="21" t="str">
        <f>'32.Spieltag'!B30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'32.Spieltag'!AJ30</f>
        <v>623</v>
      </c>
      <c r="AI30" s="29">
        <f>'32.Spieltag'!AK30</f>
        <v>22</v>
      </c>
      <c r="AJ30" s="24">
        <f t="shared" ref="AJ30" si="17">AG30+AH30</f>
        <v>668</v>
      </c>
      <c r="AK30" s="25">
        <f t="shared" si="15"/>
        <v>22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'32.Spieltag'!B31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'32.Spieltag'!AJ31</f>
        <v>446</v>
      </c>
      <c r="AI31" s="29">
        <f>'32.Spieltag'!AK31</f>
        <v>24</v>
      </c>
      <c r="AJ31" s="24">
        <f t="shared" ref="AJ31" si="20">AG31+AH31</f>
        <v>491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" priority="93" rank="3"/>
  </conditionalFormatting>
  <conditionalFormatting sqref="C6:AB6 C2:AB3">
    <cfRule type="cellIs" dxfId="6" priority="2" operator="equal">
      <formula>"Schalke 04"</formula>
    </cfRule>
  </conditionalFormatting>
  <conditionalFormatting sqref="C3 F3 I3 L3 O3 R3 U3 X3 AA3 C1 F1 I1 L1 O1 R1 U1 X1 AA1">
    <cfRule type="cellIs" dxfId="5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44140625" style="1" bestFit="1" customWidth="1"/>
    <col min="35" max="35" width="5" style="1" customWidth="1"/>
    <col min="36" max="36" width="5.88671875" style="1" bestFit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58</v>
      </c>
      <c r="F1" s="70" t="s">
        <v>72</v>
      </c>
      <c r="I1" s="70" t="s">
        <v>16</v>
      </c>
      <c r="L1" s="70" t="s">
        <v>14</v>
      </c>
      <c r="O1" s="70" t="s">
        <v>17</v>
      </c>
      <c r="R1" s="70" t="s">
        <v>13</v>
      </c>
      <c r="S1" s="71"/>
      <c r="T1" s="71"/>
      <c r="U1" s="70" t="s">
        <v>57</v>
      </c>
      <c r="V1" s="71"/>
      <c r="X1" s="70" t="s">
        <v>15</v>
      </c>
      <c r="AA1" s="70" t="s">
        <v>56</v>
      </c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1.4" x14ac:dyDescent="0.2">
      <c r="B3" s="16"/>
      <c r="C3" s="70" t="s">
        <v>11</v>
      </c>
      <c r="F3" s="70" t="s">
        <v>68</v>
      </c>
      <c r="I3" s="70" t="s">
        <v>12</v>
      </c>
      <c r="L3" s="70" t="s">
        <v>73</v>
      </c>
      <c r="O3" s="70" t="s">
        <v>71</v>
      </c>
      <c r="R3" s="70" t="s">
        <v>21</v>
      </c>
      <c r="U3" s="70" t="s">
        <v>74</v>
      </c>
      <c r="X3" s="70" t="s">
        <v>18</v>
      </c>
      <c r="AA3" s="70" t="s">
        <v>59</v>
      </c>
      <c r="AD3" s="70"/>
      <c r="AE3" s="71"/>
      <c r="AF3" s="71"/>
    </row>
    <row r="4" spans="1:42" ht="16.2" thickBot="1" x14ac:dyDescent="0.35">
      <c r="A4" s="2" t="s">
        <v>55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'33.Spieltag'!B8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'33.Spieltag'!AJ8</f>
        <v>779</v>
      </c>
      <c r="AI8" s="29">
        <f>'33.Spieltag'!AK8</f>
        <v>1</v>
      </c>
      <c r="AJ8" s="24">
        <f t="shared" ref="AJ8" si="11">AG8+AH8</f>
        <v>824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'33.Spieltag'!B9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'33.Spieltag'!AJ9</f>
        <v>769</v>
      </c>
      <c r="AI9" s="29">
        <f>'33.Spieltag'!AK9</f>
        <v>2</v>
      </c>
      <c r="AJ9" s="24">
        <f t="shared" ref="AJ9:AJ29" si="14">AG9+AH9</f>
        <v>814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'33.Spieltag'!B10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'33.Spieltag'!AJ10</f>
        <v>761</v>
      </c>
      <c r="AI10" s="29">
        <f>'33.Spieltag'!AK10</f>
        <v>3</v>
      </c>
      <c r="AJ10" s="24">
        <f t="shared" si="14"/>
        <v>806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'33.Spieltag'!B11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'33.Spieltag'!AJ11</f>
        <v>748</v>
      </c>
      <c r="AI11" s="29">
        <f>'33.Spieltag'!AK11</f>
        <v>4</v>
      </c>
      <c r="AJ11" s="24">
        <f t="shared" si="14"/>
        <v>793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'33.Spieltag'!B12</f>
        <v>Franzi04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'33.Spieltag'!AJ12</f>
        <v>744</v>
      </c>
      <c r="AI12" s="29">
        <f>'33.Spieltag'!AK12</f>
        <v>5</v>
      </c>
      <c r="AJ12" s="24">
        <f t="shared" si="14"/>
        <v>789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'33.Spieltag'!B13</f>
        <v>cilli37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'33.Spieltag'!AJ13</f>
        <v>736</v>
      </c>
      <c r="AI13" s="29">
        <f>'33.Spieltag'!AK13</f>
        <v>6</v>
      </c>
      <c r="AJ13" s="24">
        <f t="shared" si="14"/>
        <v>781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'33.Spieltag'!B14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'33.Spieltag'!AJ14</f>
        <v>732</v>
      </c>
      <c r="AI14" s="29">
        <f>'33.Spieltag'!AK14</f>
        <v>7</v>
      </c>
      <c r="AJ14" s="24">
        <f t="shared" si="14"/>
        <v>777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'33.Spieltag'!B15</f>
        <v>Schalt04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'33.Spieltag'!AJ15</f>
        <v>730</v>
      </c>
      <c r="AI15" s="29">
        <f>'33.Spieltag'!AK15</f>
        <v>8</v>
      </c>
      <c r="AJ15" s="24">
        <f t="shared" si="14"/>
        <v>775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'33.Spieltag'!B16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'33.Spieltag'!AJ16</f>
        <v>727</v>
      </c>
      <c r="AI16" s="29">
        <f>'33.Spieltag'!AK16</f>
        <v>9</v>
      </c>
      <c r="AJ16" s="24">
        <f t="shared" si="14"/>
        <v>772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'33.Spieltag'!B17</f>
        <v>FlorianS04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'33.Spieltag'!AJ17</f>
        <v>714</v>
      </c>
      <c r="AI17" s="29">
        <f>'33.Spieltag'!AK17</f>
        <v>10</v>
      </c>
      <c r="AJ17" s="24">
        <f t="shared" si="14"/>
        <v>759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'33.Spieltag'!B18</f>
        <v>Archie04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'33.Spieltag'!AJ18</f>
        <v>713</v>
      </c>
      <c r="AI18" s="29">
        <f>'33.Spieltag'!AK18</f>
        <v>11</v>
      </c>
      <c r="AJ18" s="24">
        <f t="shared" si="14"/>
        <v>758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'33.Spieltag'!B19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'33.Spieltag'!AJ19</f>
        <v>711</v>
      </c>
      <c r="AI19" s="29">
        <f>'33.Spieltag'!AK19</f>
        <v>12</v>
      </c>
      <c r="AJ19" s="24">
        <f t="shared" si="14"/>
        <v>756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'33.Spieltag'!B20</f>
        <v>Hans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'33.Spieltag'!AJ20</f>
        <v>709</v>
      </c>
      <c r="AI20" s="29">
        <f>'33.Spieltag'!AK20</f>
        <v>13</v>
      </c>
      <c r="AJ20" s="24">
        <f t="shared" si="14"/>
        <v>754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'33.Spieltag'!B21</f>
        <v>Tanja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'33.Spieltag'!AJ21</f>
        <v>706</v>
      </c>
      <c r="AI21" s="29">
        <f>'33.Spieltag'!AK21</f>
        <v>14</v>
      </c>
      <c r="AJ21" s="24">
        <f t="shared" si="14"/>
        <v>751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'33.Spieltag'!B22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'33.Spieltag'!AJ22</f>
        <v>705</v>
      </c>
      <c r="AI22" s="29">
        <f>'33.Spieltag'!AK22</f>
        <v>15</v>
      </c>
      <c r="AJ22" s="24">
        <f t="shared" si="14"/>
        <v>750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'33.Spieltag'!B23</f>
        <v>Silfa04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'33.Spieltag'!AJ23</f>
        <v>701</v>
      </c>
      <c r="AI23" s="29">
        <f>'33.Spieltag'!AK23</f>
        <v>16</v>
      </c>
      <c r="AJ23" s="24">
        <f t="shared" si="14"/>
        <v>746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'33.Spieltag'!B24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'33.Spieltag'!AJ24</f>
        <v>696</v>
      </c>
      <c r="AI24" s="29">
        <f>'33.Spieltag'!AK24</f>
        <v>17</v>
      </c>
      <c r="AJ24" s="24">
        <f t="shared" si="14"/>
        <v>741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'33.Spieltag'!B25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'33.Spieltag'!AJ25</f>
        <v>690</v>
      </c>
      <c r="AI25" s="29">
        <f>'33.Spieltag'!AK25</f>
        <v>18</v>
      </c>
      <c r="AJ25" s="24">
        <f t="shared" si="14"/>
        <v>735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'33.Spieltag'!B26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'33.Spieltag'!AJ26</f>
        <v>688</v>
      </c>
      <c r="AI26" s="29">
        <f>'33.Spieltag'!AK26</f>
        <v>19</v>
      </c>
      <c r="AJ26" s="24">
        <f t="shared" si="14"/>
        <v>733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'33.Spieltag'!B27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'33.Spieltag'!AJ27</f>
        <v>685</v>
      </c>
      <c r="AI27" s="29">
        <f>'33.Spieltag'!AK27</f>
        <v>20</v>
      </c>
      <c r="AJ27" s="24">
        <f t="shared" si="14"/>
        <v>730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20</v>
      </c>
      <c r="B28" s="21" t="str">
        <f>'33.Spieltag'!B28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'33.Spieltag'!AJ28</f>
        <v>685</v>
      </c>
      <c r="AI28" s="29">
        <f>'33.Spieltag'!AK28</f>
        <v>20</v>
      </c>
      <c r="AJ28" s="24">
        <f t="shared" si="14"/>
        <v>730</v>
      </c>
      <c r="AK28" s="25">
        <f t="shared" si="15"/>
        <v>20</v>
      </c>
      <c r="AL28" s="1"/>
    </row>
    <row r="29" spans="1:38" ht="28.2" customHeight="1" thickBot="1" x14ac:dyDescent="0.3">
      <c r="A29" s="29">
        <f t="shared" si="12"/>
        <v>22</v>
      </c>
      <c r="B29" s="21" t="str">
        <f>'33.Spieltag'!B29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'33.Spieltag'!AJ29</f>
        <v>668</v>
      </c>
      <c r="AI29" s="29">
        <f>'33.Spieltag'!AK29</f>
        <v>22</v>
      </c>
      <c r="AJ29" s="24">
        <f t="shared" si="14"/>
        <v>713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22</v>
      </c>
      <c r="B30" s="21" t="str">
        <f>'33.Spieltag'!B30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'33.Spieltag'!AJ30</f>
        <v>668</v>
      </c>
      <c r="AI30" s="29">
        <f>'33.Spieltag'!AK30</f>
        <v>22</v>
      </c>
      <c r="AJ30" s="24">
        <f t="shared" ref="AJ30" si="17">AG30+AH30</f>
        <v>713</v>
      </c>
      <c r="AK30" s="25">
        <f t="shared" si="15"/>
        <v>22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'33.Spieltag'!B31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'33.Spieltag'!AJ31</f>
        <v>491</v>
      </c>
      <c r="AI31" s="29">
        <f>'33.Spieltag'!AK31</f>
        <v>24</v>
      </c>
      <c r="AJ31" s="24">
        <f t="shared" ref="AJ31" si="20">AG31+AH31</f>
        <v>536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" priority="92" rank="3"/>
  </conditionalFormatting>
  <conditionalFormatting sqref="AD1:AF3 C6:AF6 AC4:AF5 C2:AB3">
    <cfRule type="cellIs" dxfId="2" priority="2" operator="equal">
      <formula>"Schalke 04"</formula>
    </cfRule>
  </conditionalFormatting>
  <conditionalFormatting sqref="C3 C1 F3 F1 L3 I3 O3 R3 U3 X3 AA3 O1 L1 I1 R1:V1 X1 AA1">
    <cfRule type="cellIs" dxfId="1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40"/>
  <sheetViews>
    <sheetView topLeftCell="A17" workbookViewId="0">
      <selection activeCell="B26" sqref="B2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19.886718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B2" s="16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25</v>
      </c>
      <c r="B4" s="16"/>
      <c r="C4" s="70" t="s">
        <v>68</v>
      </c>
      <c r="F4" s="70" t="s">
        <v>73</v>
      </c>
      <c r="G4" s="71"/>
      <c r="H4" s="71"/>
      <c r="I4" s="70" t="s">
        <v>72</v>
      </c>
      <c r="J4" s="71"/>
      <c r="K4" s="71"/>
      <c r="L4" s="70" t="s">
        <v>15</v>
      </c>
      <c r="M4" s="71"/>
      <c r="N4" s="71"/>
      <c r="O4" s="70" t="s">
        <v>56</v>
      </c>
      <c r="P4" s="71"/>
      <c r="Q4" s="71"/>
      <c r="R4" s="70" t="s">
        <v>21</v>
      </c>
      <c r="S4" s="71"/>
      <c r="T4" s="71"/>
      <c r="U4" s="70" t="s">
        <v>59</v>
      </c>
      <c r="V4" s="71"/>
      <c r="W4" s="71"/>
      <c r="X4" s="70" t="s">
        <v>18</v>
      </c>
      <c r="Y4" s="71"/>
      <c r="Z4" s="71"/>
      <c r="AA4" s="70" t="s">
        <v>74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16</v>
      </c>
      <c r="F6" s="70" t="s">
        <v>17</v>
      </c>
      <c r="G6" s="71"/>
      <c r="H6" s="71"/>
      <c r="I6" s="70" t="s">
        <v>14</v>
      </c>
      <c r="J6" s="71"/>
      <c r="K6" s="71"/>
      <c r="L6" s="70" t="s">
        <v>13</v>
      </c>
      <c r="M6" s="71"/>
      <c r="N6" s="71"/>
      <c r="O6" s="70" t="s">
        <v>57</v>
      </c>
      <c r="P6" s="71"/>
      <c r="Q6" s="71"/>
      <c r="R6" s="70" t="s">
        <v>71</v>
      </c>
      <c r="S6" s="71"/>
      <c r="T6" s="71"/>
      <c r="U6" s="70" t="s">
        <v>12</v>
      </c>
      <c r="V6" s="71"/>
      <c r="W6" s="71"/>
      <c r="X6" s="70" t="s">
        <v>58</v>
      </c>
      <c r="Y6" s="71"/>
      <c r="Z6" s="71"/>
      <c r="AA6" s="70" t="s">
        <v>11</v>
      </c>
      <c r="AB6" s="71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76</v>
      </c>
      <c r="E7" s="80" t="s">
        <v>1</v>
      </c>
      <c r="F7" s="79" t="s">
        <v>77</v>
      </c>
      <c r="G7" s="79" t="s">
        <v>76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79</v>
      </c>
      <c r="M7" s="79" t="s">
        <v>77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19</v>
      </c>
      <c r="S7" s="79" t="s">
        <v>76</v>
      </c>
      <c r="T7" s="80" t="s">
        <v>1</v>
      </c>
      <c r="U7" s="79" t="s">
        <v>76</v>
      </c>
      <c r="V7" s="79" t="s">
        <v>76</v>
      </c>
      <c r="W7" s="80" t="s">
        <v>1</v>
      </c>
      <c r="X7" s="79" t="s">
        <v>77</v>
      </c>
      <c r="Y7" s="79" t="s">
        <v>2</v>
      </c>
      <c r="Z7" s="80" t="s">
        <v>1</v>
      </c>
      <c r="AA7" s="79" t="s">
        <v>76</v>
      </c>
      <c r="AB7" s="79" t="s">
        <v>20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8</v>
      </c>
      <c r="B8" s="21" t="str">
        <f>'3.Spieltag'!B8</f>
        <v>Archie04</v>
      </c>
      <c r="C8" s="17" t="s">
        <v>76</v>
      </c>
      <c r="D8" s="18" t="s">
        <v>2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19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2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77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2</v>
      </c>
      <c r="AC8" s="88">
        <f>IF(OR(EXACT($AA$7,AA8)*(EXACT($AB$7,AB8)))=TRUE,$AO$9,IF(($AB$7-$AA$7=AB8-AA8),$AO$8,IF(OR(EXACT($AA$7&gt;$AB$7,AA8&gt;AB8)*EXACT($AA$7=$AB$7,AA8=AB8)*EXACT($AA$7&lt;$AB$7,AA8&lt;AB8)),$AO$7,0)))*2*2</f>
        <v>8</v>
      </c>
      <c r="AD8" s="28"/>
      <c r="AE8" s="26"/>
      <c r="AF8" s="19"/>
      <c r="AG8" s="21">
        <f t="shared" ref="AG8:AG30" si="9">E8+H8+K8+N8+Q8+T8+W8+Z8+AC8+AF8</f>
        <v>12</v>
      </c>
      <c r="AH8" s="22">
        <f>'3.Spieltag'!AJ8</f>
        <v>54</v>
      </c>
      <c r="AI8" s="23">
        <f>'3.Spieltag'!AK8</f>
        <v>7</v>
      </c>
      <c r="AJ8" s="24">
        <f t="shared" ref="AJ8:AJ30" si="10">AG8+AH8</f>
        <v>66</v>
      </c>
      <c r="AK8" s="25">
        <f t="shared" ref="AK8:AK30" si="11">RANK(AJ8,$AJ$8:$AJ$31)</f>
        <v>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13</v>
      </c>
      <c r="B9" s="21" t="str">
        <f>'3.Spieltag'!B9</f>
        <v>cilli37</v>
      </c>
      <c r="C9" s="17" t="s">
        <v>76</v>
      </c>
      <c r="D9" s="18" t="s">
        <v>19</v>
      </c>
      <c r="E9" s="19">
        <f t="shared" si="1"/>
        <v>0</v>
      </c>
      <c r="F9" s="17" t="s">
        <v>19</v>
      </c>
      <c r="G9" s="18" t="s">
        <v>2</v>
      </c>
      <c r="H9" s="19" t="str">
        <f t="shared" si="2"/>
        <v>3</v>
      </c>
      <c r="I9" s="17" t="s">
        <v>19</v>
      </c>
      <c r="J9" s="18" t="s">
        <v>19</v>
      </c>
      <c r="K9" s="19">
        <f t="shared" si="3"/>
        <v>0</v>
      </c>
      <c r="L9" s="17" t="s">
        <v>2</v>
      </c>
      <c r="M9" s="18" t="s">
        <v>19</v>
      </c>
      <c r="N9" s="68" t="str">
        <f t="shared" si="4"/>
        <v>2</v>
      </c>
      <c r="O9" s="17" t="s">
        <v>76</v>
      </c>
      <c r="P9" s="18" t="s">
        <v>19</v>
      </c>
      <c r="Q9" s="19">
        <f t="shared" si="5"/>
        <v>0</v>
      </c>
      <c r="R9" s="17" t="s">
        <v>19</v>
      </c>
      <c r="S9" s="18" t="s">
        <v>19</v>
      </c>
      <c r="T9" s="19">
        <f t="shared" si="6"/>
        <v>0</v>
      </c>
      <c r="U9" s="17" t="s">
        <v>19</v>
      </c>
      <c r="V9" s="18" t="s">
        <v>79</v>
      </c>
      <c r="W9" s="19">
        <f t="shared" si="7"/>
        <v>0</v>
      </c>
      <c r="X9" s="17" t="s">
        <v>2</v>
      </c>
      <c r="Y9" s="18" t="s">
        <v>76</v>
      </c>
      <c r="Z9" s="19">
        <f t="shared" si="8"/>
        <v>0</v>
      </c>
      <c r="AA9" s="17" t="s">
        <v>76</v>
      </c>
      <c r="AB9" s="18" t="s">
        <v>2</v>
      </c>
      <c r="AC9" s="88">
        <f t="shared" ref="AC9:AC30" si="12">IF(OR(EXACT($AA$7,AA9)*(EXACT($AB$7,AB9)))=TRUE,$AO$9,IF(($AB$7-$AA$7=AB9-AA9),$AO$8,IF(OR(EXACT($AA$7&gt;$AB$7,AA9&gt;AB9)*EXACT($AA$7=$AB$7,AA9=AB9)*EXACT($AA$7&lt;$AB$7,AA9&lt;AB9)),$AO$7,0)))*2*2</f>
        <v>8</v>
      </c>
      <c r="AD9" s="28"/>
      <c r="AE9" s="26"/>
      <c r="AF9" s="19"/>
      <c r="AG9" s="21">
        <f t="shared" si="9"/>
        <v>13</v>
      </c>
      <c r="AH9" s="22">
        <f>'3.Spieltag'!AJ9</f>
        <v>45</v>
      </c>
      <c r="AI9" s="23">
        <f>'3.Spieltag'!AK9</f>
        <v>13</v>
      </c>
      <c r="AJ9" s="24">
        <f t="shared" si="10"/>
        <v>58</v>
      </c>
      <c r="AK9" s="25">
        <f t="shared" si="11"/>
        <v>13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20</v>
      </c>
      <c r="B10" s="21" t="str">
        <f>'3.Spieltag'!B10</f>
        <v>fabian04</v>
      </c>
      <c r="C10" s="17" t="s">
        <v>77</v>
      </c>
      <c r="D10" s="18" t="s">
        <v>19</v>
      </c>
      <c r="E10" s="19">
        <f t="shared" si="1"/>
        <v>0</v>
      </c>
      <c r="F10" s="17" t="s">
        <v>76</v>
      </c>
      <c r="G10" s="18" t="s">
        <v>2</v>
      </c>
      <c r="H10" s="19" t="str">
        <f t="shared" si="2"/>
        <v>2</v>
      </c>
      <c r="I10" s="17" t="s">
        <v>19</v>
      </c>
      <c r="J10" s="18" t="s">
        <v>19</v>
      </c>
      <c r="K10" s="19">
        <f t="shared" si="3"/>
        <v>0</v>
      </c>
      <c r="L10" s="17" t="s">
        <v>2</v>
      </c>
      <c r="M10" s="18" t="s">
        <v>19</v>
      </c>
      <c r="N10" s="68" t="str">
        <f t="shared" si="4"/>
        <v>2</v>
      </c>
      <c r="O10" s="17" t="s">
        <v>76</v>
      </c>
      <c r="P10" s="18" t="s">
        <v>19</v>
      </c>
      <c r="Q10" s="19">
        <f t="shared" si="5"/>
        <v>0</v>
      </c>
      <c r="R10" s="17" t="s">
        <v>77</v>
      </c>
      <c r="S10" s="18" t="s">
        <v>77</v>
      </c>
      <c r="T10" s="19">
        <f t="shared" si="6"/>
        <v>0</v>
      </c>
      <c r="U10" s="17" t="s">
        <v>19</v>
      </c>
      <c r="V10" s="18" t="s">
        <v>76</v>
      </c>
      <c r="W10" s="19">
        <f t="shared" si="7"/>
        <v>0</v>
      </c>
      <c r="X10" s="17" t="s">
        <v>76</v>
      </c>
      <c r="Y10" s="18" t="s">
        <v>77</v>
      </c>
      <c r="Z10" s="19">
        <f t="shared" si="8"/>
        <v>0</v>
      </c>
      <c r="AA10" s="17" t="s">
        <v>77</v>
      </c>
      <c r="AB10" s="18" t="s">
        <v>19</v>
      </c>
      <c r="AC10" s="88">
        <f t="shared" si="12"/>
        <v>8</v>
      </c>
      <c r="AD10" s="28"/>
      <c r="AE10" s="26"/>
      <c r="AF10" s="19"/>
      <c r="AG10" s="21">
        <f t="shared" si="9"/>
        <v>12</v>
      </c>
      <c r="AH10" s="22">
        <f>'3.Spieltag'!AJ10</f>
        <v>41</v>
      </c>
      <c r="AI10" s="23">
        <f>'3.Spieltag'!AK10</f>
        <v>18</v>
      </c>
      <c r="AJ10" s="24">
        <f t="shared" si="10"/>
        <v>53</v>
      </c>
      <c r="AK10" s="25">
        <f t="shared" si="11"/>
        <v>20</v>
      </c>
      <c r="AL10" s="1"/>
    </row>
    <row r="11" spans="1:42" ht="24.9" customHeight="1" thickBot="1" x14ac:dyDescent="0.3">
      <c r="A11" s="29">
        <f t="shared" si="0"/>
        <v>13</v>
      </c>
      <c r="B11" s="21" t="str">
        <f>'3.Spieltag'!B11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76</v>
      </c>
      <c r="G11" s="18" t="s">
        <v>76</v>
      </c>
      <c r="H11" s="19">
        <f t="shared" si="2"/>
        <v>0</v>
      </c>
      <c r="I11" s="17" t="s">
        <v>19</v>
      </c>
      <c r="J11" s="18" t="s">
        <v>76</v>
      </c>
      <c r="K11" s="19">
        <f t="shared" si="3"/>
        <v>0</v>
      </c>
      <c r="L11" s="17" t="s">
        <v>2</v>
      </c>
      <c r="M11" s="18" t="s">
        <v>76</v>
      </c>
      <c r="N11" s="68" t="str">
        <f t="shared" si="4"/>
        <v>2</v>
      </c>
      <c r="O11" s="17" t="s">
        <v>76</v>
      </c>
      <c r="P11" s="18" t="s">
        <v>19</v>
      </c>
      <c r="Q11" s="19">
        <f t="shared" si="5"/>
        <v>0</v>
      </c>
      <c r="R11" s="17" t="s">
        <v>76</v>
      </c>
      <c r="S11" s="18" t="s">
        <v>76</v>
      </c>
      <c r="T11" s="19">
        <f t="shared" si="6"/>
        <v>0</v>
      </c>
      <c r="U11" s="17" t="s">
        <v>76</v>
      </c>
      <c r="V11" s="18" t="s">
        <v>19</v>
      </c>
      <c r="W11" s="19">
        <f t="shared" si="7"/>
        <v>0</v>
      </c>
      <c r="X11" s="17" t="s">
        <v>19</v>
      </c>
      <c r="Y11" s="18" t="s">
        <v>76</v>
      </c>
      <c r="Z11" s="19">
        <f t="shared" si="8"/>
        <v>0</v>
      </c>
      <c r="AA11" s="17" t="s">
        <v>19</v>
      </c>
      <c r="AB11" s="18" t="s">
        <v>2</v>
      </c>
      <c r="AC11" s="88">
        <f t="shared" si="12"/>
        <v>8</v>
      </c>
      <c r="AD11" s="28"/>
      <c r="AE11" s="26"/>
      <c r="AF11" s="19"/>
      <c r="AG11" s="21">
        <f t="shared" si="9"/>
        <v>10</v>
      </c>
      <c r="AH11" s="22">
        <f>'3.Spieltag'!AJ11</f>
        <v>48</v>
      </c>
      <c r="AI11" s="23">
        <f>'3.Spieltag'!AK11</f>
        <v>11</v>
      </c>
      <c r="AJ11" s="24">
        <f t="shared" si="10"/>
        <v>58</v>
      </c>
      <c r="AK11" s="25">
        <f t="shared" si="11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9</v>
      </c>
      <c r="B12" s="21" t="str">
        <f>'3.Spieltag'!B12</f>
        <v>Franzi04</v>
      </c>
      <c r="C12" s="17"/>
      <c r="D12" s="18"/>
      <c r="E12" s="19"/>
      <c r="F12" s="17" t="s">
        <v>76</v>
      </c>
      <c r="G12" s="18" t="s">
        <v>19</v>
      </c>
      <c r="H12" s="19" t="str">
        <f t="shared" si="2"/>
        <v>3</v>
      </c>
      <c r="I12" s="17" t="s">
        <v>19</v>
      </c>
      <c r="J12" s="18" t="s">
        <v>19</v>
      </c>
      <c r="K12" s="19">
        <f t="shared" si="3"/>
        <v>0</v>
      </c>
      <c r="L12" s="17" t="s">
        <v>19</v>
      </c>
      <c r="M12" s="18" t="s">
        <v>76</v>
      </c>
      <c r="N12" s="68" t="str">
        <f t="shared" si="4"/>
        <v>2</v>
      </c>
      <c r="O12" s="17" t="s">
        <v>76</v>
      </c>
      <c r="P12" s="18" t="s">
        <v>19</v>
      </c>
      <c r="Q12" s="19">
        <f t="shared" si="5"/>
        <v>0</v>
      </c>
      <c r="R12" s="17" t="s">
        <v>77</v>
      </c>
      <c r="S12" s="18" t="s">
        <v>19</v>
      </c>
      <c r="T12" s="19">
        <f t="shared" si="6"/>
        <v>0</v>
      </c>
      <c r="U12" s="17" t="s">
        <v>76</v>
      </c>
      <c r="V12" s="18" t="s">
        <v>2</v>
      </c>
      <c r="W12" s="19">
        <f t="shared" si="7"/>
        <v>0</v>
      </c>
      <c r="X12" s="17" t="s">
        <v>19</v>
      </c>
      <c r="Y12" s="18" t="s">
        <v>76</v>
      </c>
      <c r="Z12" s="19">
        <f t="shared" si="8"/>
        <v>0</v>
      </c>
      <c r="AA12" s="17" t="s">
        <v>77</v>
      </c>
      <c r="AB12" s="18" t="s">
        <v>19</v>
      </c>
      <c r="AC12" s="88">
        <f t="shared" si="12"/>
        <v>8</v>
      </c>
      <c r="AD12" s="28"/>
      <c r="AE12" s="26"/>
      <c r="AF12" s="19"/>
      <c r="AG12" s="21">
        <f t="shared" si="9"/>
        <v>13</v>
      </c>
      <c r="AH12" s="22">
        <f>'3.Spieltag'!AJ12</f>
        <v>51</v>
      </c>
      <c r="AI12" s="23">
        <f>'3.Spieltag'!AK12</f>
        <v>8</v>
      </c>
      <c r="AJ12" s="24">
        <f t="shared" si="10"/>
        <v>64</v>
      </c>
      <c r="AK12" s="25">
        <f t="shared" si="11"/>
        <v>9</v>
      </c>
      <c r="AL12" s="1"/>
      <c r="AP12" s="69"/>
    </row>
    <row r="13" spans="1:42" ht="24.9" customHeight="1" thickBot="1" x14ac:dyDescent="0.3">
      <c r="A13" s="29">
        <f t="shared" si="0"/>
        <v>10</v>
      </c>
      <c r="B13" s="21" t="str">
        <f>'3.Spieltag'!B13</f>
        <v>Gudrun</v>
      </c>
      <c r="C13" s="17" t="s">
        <v>19</v>
      </c>
      <c r="D13" s="18" t="s">
        <v>2</v>
      </c>
      <c r="E13" s="19">
        <f t="shared" si="1"/>
        <v>0</v>
      </c>
      <c r="F13" s="17" t="s">
        <v>19</v>
      </c>
      <c r="G13" s="18" t="s">
        <v>76</v>
      </c>
      <c r="H13" s="19">
        <f t="shared" si="2"/>
        <v>0</v>
      </c>
      <c r="I13" s="17" t="s">
        <v>76</v>
      </c>
      <c r="J13" s="18" t="s">
        <v>76</v>
      </c>
      <c r="K13" s="19">
        <f t="shared" si="3"/>
        <v>0</v>
      </c>
      <c r="L13" s="17" t="s">
        <v>19</v>
      </c>
      <c r="M13" s="18" t="s">
        <v>76</v>
      </c>
      <c r="N13" s="68" t="str">
        <f t="shared" si="4"/>
        <v>2</v>
      </c>
      <c r="O13" s="17" t="s">
        <v>76</v>
      </c>
      <c r="P13" s="18" t="s">
        <v>2</v>
      </c>
      <c r="Q13" s="19">
        <f t="shared" si="5"/>
        <v>0</v>
      </c>
      <c r="R13" s="17" t="s">
        <v>76</v>
      </c>
      <c r="S13" s="18" t="s">
        <v>19</v>
      </c>
      <c r="T13" s="19">
        <f t="shared" si="6"/>
        <v>0</v>
      </c>
      <c r="U13" s="17" t="s">
        <v>19</v>
      </c>
      <c r="V13" s="18" t="s">
        <v>2</v>
      </c>
      <c r="W13" s="19">
        <f t="shared" si="7"/>
        <v>0</v>
      </c>
      <c r="X13" s="17" t="s">
        <v>19</v>
      </c>
      <c r="Y13" s="18" t="s">
        <v>76</v>
      </c>
      <c r="Z13" s="19">
        <f t="shared" si="8"/>
        <v>0</v>
      </c>
      <c r="AA13" s="17" t="s">
        <v>77</v>
      </c>
      <c r="AB13" s="18" t="s">
        <v>19</v>
      </c>
      <c r="AC13" s="88">
        <f t="shared" si="12"/>
        <v>8</v>
      </c>
      <c r="AD13" s="28"/>
      <c r="AE13" s="26"/>
      <c r="AF13" s="19"/>
      <c r="AG13" s="21">
        <f t="shared" si="9"/>
        <v>10</v>
      </c>
      <c r="AH13" s="22">
        <f>'3.Spieltag'!AJ13</f>
        <v>51</v>
      </c>
      <c r="AI13" s="23">
        <f>'3.Spieltag'!AK13</f>
        <v>8</v>
      </c>
      <c r="AJ13" s="24">
        <f t="shared" si="10"/>
        <v>61</v>
      </c>
      <c r="AK13" s="25">
        <f t="shared" si="11"/>
        <v>10</v>
      </c>
      <c r="AL13" s="1"/>
    </row>
    <row r="14" spans="1:42" ht="24.9" customHeight="1" thickBot="1" x14ac:dyDescent="0.3">
      <c r="A14" s="29">
        <f t="shared" si="0"/>
        <v>20</v>
      </c>
      <c r="B14" s="21" t="str">
        <f>'3.Spieltag'!B14</f>
        <v>Hans 04</v>
      </c>
      <c r="C14" s="17" t="s">
        <v>19</v>
      </c>
      <c r="D14" s="18" t="s">
        <v>19</v>
      </c>
      <c r="E14" s="19" t="str">
        <f t="shared" si="1"/>
        <v>3</v>
      </c>
      <c r="F14" s="17" t="s">
        <v>19</v>
      </c>
      <c r="G14" s="18" t="s">
        <v>76</v>
      </c>
      <c r="H14" s="19">
        <f t="shared" si="2"/>
        <v>0</v>
      </c>
      <c r="I14" s="17" t="s">
        <v>2</v>
      </c>
      <c r="J14" s="18" t="s">
        <v>19</v>
      </c>
      <c r="K14" s="19">
        <f t="shared" si="3"/>
        <v>0</v>
      </c>
      <c r="L14" s="17" t="s">
        <v>2</v>
      </c>
      <c r="M14" s="18" t="s">
        <v>76</v>
      </c>
      <c r="N14" s="68" t="str">
        <f t="shared" si="4"/>
        <v>2</v>
      </c>
      <c r="O14" s="17" t="s">
        <v>76</v>
      </c>
      <c r="P14" s="18" t="s">
        <v>19</v>
      </c>
      <c r="Q14" s="19">
        <f t="shared" si="5"/>
        <v>0</v>
      </c>
      <c r="R14" s="17" t="s">
        <v>19</v>
      </c>
      <c r="S14" s="18" t="s">
        <v>19</v>
      </c>
      <c r="T14" s="19">
        <f t="shared" si="6"/>
        <v>0</v>
      </c>
      <c r="U14" s="17" t="s">
        <v>2</v>
      </c>
      <c r="V14" s="18" t="s">
        <v>2</v>
      </c>
      <c r="W14" s="19" t="str">
        <f t="shared" si="7"/>
        <v>3</v>
      </c>
      <c r="X14" s="17" t="s">
        <v>19</v>
      </c>
      <c r="Y14" s="18" t="s">
        <v>77</v>
      </c>
      <c r="Z14" s="19">
        <f t="shared" si="8"/>
        <v>0</v>
      </c>
      <c r="AA14" s="17" t="s">
        <v>19</v>
      </c>
      <c r="AB14" s="18" t="s">
        <v>19</v>
      </c>
      <c r="AC14" s="88">
        <f t="shared" si="12"/>
        <v>0</v>
      </c>
      <c r="AD14" s="28"/>
      <c r="AE14" s="26"/>
      <c r="AF14" s="19"/>
      <c r="AG14" s="21">
        <f t="shared" si="9"/>
        <v>8</v>
      </c>
      <c r="AH14" s="22">
        <f>'3.Spieltag'!AJ14</f>
        <v>45</v>
      </c>
      <c r="AI14" s="23">
        <f>'3.Spieltag'!AK14</f>
        <v>13</v>
      </c>
      <c r="AJ14" s="24">
        <f t="shared" si="10"/>
        <v>53</v>
      </c>
      <c r="AK14" s="25">
        <f t="shared" si="11"/>
        <v>20</v>
      </c>
      <c r="AL14" s="1"/>
    </row>
    <row r="15" spans="1:42" ht="24.9" customHeight="1" thickBot="1" x14ac:dyDescent="0.3">
      <c r="A15" s="29">
        <f t="shared" si="0"/>
        <v>3</v>
      </c>
      <c r="B15" s="21" t="str">
        <f>'3.Spieltag'!B15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>
        <f t="shared" si="2"/>
        <v>0</v>
      </c>
      <c r="I15" s="17" t="s">
        <v>19</v>
      </c>
      <c r="J15" s="18" t="s">
        <v>76</v>
      </c>
      <c r="K15" s="19">
        <f t="shared" si="3"/>
        <v>0</v>
      </c>
      <c r="L15" s="17" t="s">
        <v>19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19" t="str">
        <f t="shared" si="5"/>
        <v>5</v>
      </c>
      <c r="R15" s="17" t="s">
        <v>19</v>
      </c>
      <c r="S15" s="18" t="s">
        <v>76</v>
      </c>
      <c r="T15" s="19" t="str">
        <f t="shared" si="6"/>
        <v>5</v>
      </c>
      <c r="U15" s="17" t="s">
        <v>76</v>
      </c>
      <c r="V15" s="18" t="s">
        <v>76</v>
      </c>
      <c r="W15" s="19" t="str">
        <f t="shared" si="7"/>
        <v>5</v>
      </c>
      <c r="X15" s="17" t="s">
        <v>2</v>
      </c>
      <c r="Y15" s="18" t="s">
        <v>76</v>
      </c>
      <c r="Z15" s="19">
        <f t="shared" si="8"/>
        <v>0</v>
      </c>
      <c r="AA15" s="17" t="s">
        <v>76</v>
      </c>
      <c r="AB15" s="18" t="s">
        <v>19</v>
      </c>
      <c r="AC15" s="88">
        <f t="shared" si="12"/>
        <v>8</v>
      </c>
      <c r="AD15" s="28"/>
      <c r="AE15" s="26"/>
      <c r="AF15" s="19"/>
      <c r="AG15" s="21">
        <f t="shared" si="9"/>
        <v>25</v>
      </c>
      <c r="AH15" s="22">
        <f>'3.Spieltag'!AJ15</f>
        <v>58</v>
      </c>
      <c r="AI15" s="23">
        <f>'3.Spieltag'!AK15</f>
        <v>3</v>
      </c>
      <c r="AJ15" s="24">
        <f t="shared" si="10"/>
        <v>83</v>
      </c>
      <c r="AK15" s="25">
        <f t="shared" si="11"/>
        <v>3</v>
      </c>
      <c r="AL15" s="1"/>
    </row>
    <row r="16" spans="1:42" ht="24.9" customHeight="1" thickBot="1" x14ac:dyDescent="0.3">
      <c r="A16" s="29">
        <f t="shared" si="0"/>
        <v>4</v>
      </c>
      <c r="B16" s="21" t="str">
        <f>'3.Spieltag'!B16</f>
        <v>Master1</v>
      </c>
      <c r="C16" s="17" t="s">
        <v>19</v>
      </c>
      <c r="D16" s="18" t="s">
        <v>19</v>
      </c>
      <c r="E16" s="19" t="str">
        <f t="shared" si="1"/>
        <v>3</v>
      </c>
      <c r="F16" s="17" t="s">
        <v>76</v>
      </c>
      <c r="G16" s="18" t="s">
        <v>2</v>
      </c>
      <c r="H16" s="19" t="str">
        <f t="shared" si="2"/>
        <v>2</v>
      </c>
      <c r="I16" s="17" t="s">
        <v>76</v>
      </c>
      <c r="J16" s="18" t="s">
        <v>76</v>
      </c>
      <c r="K16" s="19">
        <f t="shared" si="3"/>
        <v>0</v>
      </c>
      <c r="L16" s="17" t="s">
        <v>19</v>
      </c>
      <c r="M16" s="18" t="s">
        <v>76</v>
      </c>
      <c r="N16" s="68" t="str">
        <f t="shared" si="4"/>
        <v>2</v>
      </c>
      <c r="O16" s="17" t="s">
        <v>76</v>
      </c>
      <c r="P16" s="18" t="s">
        <v>19</v>
      </c>
      <c r="Q16" s="19">
        <f t="shared" si="5"/>
        <v>0</v>
      </c>
      <c r="R16" s="17" t="s">
        <v>19</v>
      </c>
      <c r="S16" s="18" t="s">
        <v>76</v>
      </c>
      <c r="T16" s="19" t="str">
        <f t="shared" si="6"/>
        <v>5</v>
      </c>
      <c r="U16" s="17" t="s">
        <v>19</v>
      </c>
      <c r="V16" s="18" t="s">
        <v>19</v>
      </c>
      <c r="W16" s="19" t="str">
        <f t="shared" si="7"/>
        <v>3</v>
      </c>
      <c r="X16" s="17" t="s">
        <v>2</v>
      </c>
      <c r="Y16" s="18" t="s">
        <v>76</v>
      </c>
      <c r="Z16" s="19">
        <f t="shared" si="8"/>
        <v>0</v>
      </c>
      <c r="AA16" s="17" t="s">
        <v>76</v>
      </c>
      <c r="AB16" s="18" t="s">
        <v>19</v>
      </c>
      <c r="AC16" s="88">
        <f t="shared" si="12"/>
        <v>8</v>
      </c>
      <c r="AD16" s="28"/>
      <c r="AE16" s="26"/>
      <c r="AF16" s="19"/>
      <c r="AG16" s="21">
        <f t="shared" si="9"/>
        <v>23</v>
      </c>
      <c r="AH16" s="22">
        <f>'3.Spieltag'!AJ16</f>
        <v>58</v>
      </c>
      <c r="AI16" s="23">
        <f>'3.Spieltag'!AK16</f>
        <v>3</v>
      </c>
      <c r="AJ16" s="24">
        <f t="shared" si="10"/>
        <v>81</v>
      </c>
      <c r="AK16" s="25">
        <f t="shared" si="11"/>
        <v>4</v>
      </c>
      <c r="AL16" s="1"/>
    </row>
    <row r="17" spans="1:38" ht="24.9" customHeight="1" thickBot="1" x14ac:dyDescent="0.3">
      <c r="A17" s="29">
        <f t="shared" si="0"/>
        <v>17</v>
      </c>
      <c r="B17" s="21" t="str">
        <f>'3.Spieltag'!B17</f>
        <v>Mike04</v>
      </c>
      <c r="C17" s="17" t="s">
        <v>77</v>
      </c>
      <c r="D17" s="18" t="s">
        <v>19</v>
      </c>
      <c r="E17" s="19">
        <f t="shared" si="1"/>
        <v>0</v>
      </c>
      <c r="F17" s="17" t="s">
        <v>77</v>
      </c>
      <c r="G17" s="18" t="s">
        <v>19</v>
      </c>
      <c r="H17" s="19" t="str">
        <f t="shared" si="2"/>
        <v>2</v>
      </c>
      <c r="I17" s="17" t="s">
        <v>76</v>
      </c>
      <c r="J17" s="18" t="s">
        <v>76</v>
      </c>
      <c r="K17" s="19">
        <f t="shared" si="3"/>
        <v>0</v>
      </c>
      <c r="L17" s="17" t="s">
        <v>19</v>
      </c>
      <c r="M17" s="18" t="s">
        <v>77</v>
      </c>
      <c r="N17" s="68" t="str">
        <f t="shared" si="4"/>
        <v>2</v>
      </c>
      <c r="O17" s="17" t="s">
        <v>77</v>
      </c>
      <c r="P17" s="18" t="s">
        <v>19</v>
      </c>
      <c r="Q17" s="19">
        <f t="shared" si="5"/>
        <v>0</v>
      </c>
      <c r="R17" s="17" t="s">
        <v>76</v>
      </c>
      <c r="S17" s="18" t="s">
        <v>19</v>
      </c>
      <c r="T17" s="19">
        <f t="shared" si="6"/>
        <v>0</v>
      </c>
      <c r="U17" s="17" t="s">
        <v>77</v>
      </c>
      <c r="V17" s="18" t="s">
        <v>19</v>
      </c>
      <c r="W17" s="19">
        <f t="shared" si="7"/>
        <v>0</v>
      </c>
      <c r="X17" s="17" t="s">
        <v>19</v>
      </c>
      <c r="Y17" s="18" t="s">
        <v>77</v>
      </c>
      <c r="Z17" s="19">
        <f t="shared" si="8"/>
        <v>0</v>
      </c>
      <c r="AA17" s="17" t="s">
        <v>77</v>
      </c>
      <c r="AB17" s="18" t="s">
        <v>19</v>
      </c>
      <c r="AC17" s="88">
        <f t="shared" si="12"/>
        <v>8</v>
      </c>
      <c r="AD17" s="28"/>
      <c r="AE17" s="26"/>
      <c r="AF17" s="19"/>
      <c r="AG17" s="21">
        <f t="shared" si="9"/>
        <v>12</v>
      </c>
      <c r="AH17" s="22">
        <f>'3.Spieltag'!AJ17</f>
        <v>44</v>
      </c>
      <c r="AI17" s="23">
        <f>'3.Spieltag'!AK17</f>
        <v>16</v>
      </c>
      <c r="AJ17" s="24">
        <f t="shared" si="10"/>
        <v>56</v>
      </c>
      <c r="AK17" s="25">
        <f t="shared" si="11"/>
        <v>17</v>
      </c>
      <c r="AL17" s="1"/>
    </row>
    <row r="18" spans="1:38" ht="24.9" customHeight="1" thickBot="1" x14ac:dyDescent="0.3">
      <c r="A18" s="29">
        <f t="shared" si="0"/>
        <v>7</v>
      </c>
      <c r="B18" s="21" t="str">
        <f>'3.Spieltag'!B18</f>
        <v>norman 04</v>
      </c>
      <c r="C18" s="17" t="s">
        <v>76</v>
      </c>
      <c r="D18" s="18" t="s">
        <v>76</v>
      </c>
      <c r="E18" s="19" t="str">
        <f t="shared" si="1"/>
        <v>5</v>
      </c>
      <c r="F18" s="17" t="s">
        <v>76</v>
      </c>
      <c r="G18" s="18" t="s">
        <v>19</v>
      </c>
      <c r="H18" s="19" t="str">
        <f t="shared" si="2"/>
        <v>3</v>
      </c>
      <c r="I18" s="17" t="s">
        <v>76</v>
      </c>
      <c r="J18" s="18" t="s">
        <v>76</v>
      </c>
      <c r="K18" s="19">
        <f t="shared" si="3"/>
        <v>0</v>
      </c>
      <c r="L18" s="17" t="s">
        <v>2</v>
      </c>
      <c r="M18" s="18" t="s">
        <v>76</v>
      </c>
      <c r="N18" s="68" t="str">
        <f t="shared" si="4"/>
        <v>2</v>
      </c>
      <c r="O18" s="17" t="s">
        <v>76</v>
      </c>
      <c r="P18" s="18" t="s">
        <v>2</v>
      </c>
      <c r="Q18" s="19">
        <f t="shared" si="5"/>
        <v>0</v>
      </c>
      <c r="R18" s="17" t="s">
        <v>76</v>
      </c>
      <c r="S18" s="18" t="s">
        <v>19</v>
      </c>
      <c r="T18" s="19">
        <f t="shared" si="6"/>
        <v>0</v>
      </c>
      <c r="U18" s="17" t="s">
        <v>76</v>
      </c>
      <c r="V18" s="18" t="s">
        <v>19</v>
      </c>
      <c r="W18" s="19">
        <f t="shared" si="7"/>
        <v>0</v>
      </c>
      <c r="X18" s="17" t="s">
        <v>2</v>
      </c>
      <c r="Y18" s="18" t="s">
        <v>76</v>
      </c>
      <c r="Z18" s="19">
        <f t="shared" si="8"/>
        <v>0</v>
      </c>
      <c r="AA18" s="17" t="s">
        <v>76</v>
      </c>
      <c r="AB18" s="18" t="s">
        <v>19</v>
      </c>
      <c r="AC18" s="88">
        <f t="shared" si="12"/>
        <v>8</v>
      </c>
      <c r="AD18" s="28"/>
      <c r="AE18" s="26"/>
      <c r="AF18" s="19"/>
      <c r="AG18" s="21">
        <f t="shared" si="9"/>
        <v>18</v>
      </c>
      <c r="AH18" s="22">
        <f>'3.Spieltag'!AJ18</f>
        <v>51</v>
      </c>
      <c r="AI18" s="23">
        <f>'3.Spieltag'!AK18</f>
        <v>8</v>
      </c>
      <c r="AJ18" s="24">
        <f t="shared" si="10"/>
        <v>69</v>
      </c>
      <c r="AK18" s="25">
        <f t="shared" si="11"/>
        <v>7</v>
      </c>
      <c r="AL18" s="1"/>
    </row>
    <row r="19" spans="1:38" ht="24.9" customHeight="1" thickBot="1" x14ac:dyDescent="0.3">
      <c r="A19" s="29">
        <f t="shared" si="0"/>
        <v>2</v>
      </c>
      <c r="B19" s="21" t="str">
        <f>'3.Spieltag'!B19</f>
        <v>Rainer04</v>
      </c>
      <c r="C19" s="17" t="s">
        <v>76</v>
      </c>
      <c r="D19" s="18" t="s">
        <v>19</v>
      </c>
      <c r="E19" s="19">
        <f t="shared" si="1"/>
        <v>0</v>
      </c>
      <c r="F19" s="17" t="s">
        <v>76</v>
      </c>
      <c r="G19" s="18" t="s">
        <v>19</v>
      </c>
      <c r="H19" s="19" t="str">
        <f t="shared" si="2"/>
        <v>3</v>
      </c>
      <c r="I19" s="17" t="s">
        <v>76</v>
      </c>
      <c r="J19" s="18" t="s">
        <v>76</v>
      </c>
      <c r="K19" s="19">
        <f t="shared" si="3"/>
        <v>0</v>
      </c>
      <c r="L19" s="17" t="s">
        <v>2</v>
      </c>
      <c r="M19" s="18" t="s">
        <v>19</v>
      </c>
      <c r="N19" s="68" t="str">
        <f t="shared" si="4"/>
        <v>2</v>
      </c>
      <c r="O19" s="17" t="s">
        <v>76</v>
      </c>
      <c r="P19" s="18" t="s">
        <v>19</v>
      </c>
      <c r="Q19" s="19">
        <f t="shared" si="5"/>
        <v>0</v>
      </c>
      <c r="R19" s="17" t="s">
        <v>19</v>
      </c>
      <c r="S19" s="18" t="s">
        <v>77</v>
      </c>
      <c r="T19" s="19" t="str">
        <f t="shared" si="6"/>
        <v>2</v>
      </c>
      <c r="U19" s="17" t="s">
        <v>76</v>
      </c>
      <c r="V19" s="18" t="s">
        <v>19</v>
      </c>
      <c r="W19" s="19">
        <f t="shared" si="7"/>
        <v>0</v>
      </c>
      <c r="X19" s="17" t="s">
        <v>19</v>
      </c>
      <c r="Y19" s="18" t="s">
        <v>77</v>
      </c>
      <c r="Z19" s="19">
        <f t="shared" si="8"/>
        <v>0</v>
      </c>
      <c r="AA19" s="17" t="s">
        <v>76</v>
      </c>
      <c r="AB19" s="18" t="s">
        <v>19</v>
      </c>
      <c r="AC19" s="88">
        <f t="shared" si="12"/>
        <v>8</v>
      </c>
      <c r="AD19" s="28"/>
      <c r="AE19" s="26"/>
      <c r="AF19" s="19"/>
      <c r="AG19" s="21">
        <f t="shared" si="9"/>
        <v>15</v>
      </c>
      <c r="AH19" s="22">
        <f>'3.Spieltag'!AJ19</f>
        <v>69</v>
      </c>
      <c r="AI19" s="23">
        <f>'3.Spieltag'!AK19</f>
        <v>2</v>
      </c>
      <c r="AJ19" s="24">
        <f t="shared" si="10"/>
        <v>84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15</v>
      </c>
      <c r="B20" s="21" t="str">
        <f>'3.Spieltag'!B20</f>
        <v>Reinhold</v>
      </c>
      <c r="C20" s="17" t="s">
        <v>2</v>
      </c>
      <c r="D20" s="18" t="s">
        <v>19</v>
      </c>
      <c r="E20" s="19">
        <f t="shared" si="1"/>
        <v>0</v>
      </c>
      <c r="F20" s="17" t="s">
        <v>19</v>
      </c>
      <c r="G20" s="18" t="s">
        <v>79</v>
      </c>
      <c r="H20" s="19" t="str">
        <f t="shared" si="2"/>
        <v>2</v>
      </c>
      <c r="I20" s="17" t="s">
        <v>76</v>
      </c>
      <c r="J20" s="18" t="s">
        <v>76</v>
      </c>
      <c r="K20" s="19">
        <f t="shared" si="3"/>
        <v>0</v>
      </c>
      <c r="L20" s="17" t="s">
        <v>2</v>
      </c>
      <c r="M20" s="18" t="s">
        <v>76</v>
      </c>
      <c r="N20" s="68" t="str">
        <f t="shared" si="4"/>
        <v>2</v>
      </c>
      <c r="O20" s="17" t="s">
        <v>19</v>
      </c>
      <c r="P20" s="18" t="s">
        <v>76</v>
      </c>
      <c r="Q20" s="19" t="str">
        <f t="shared" si="5"/>
        <v>5</v>
      </c>
      <c r="R20" s="17" t="s">
        <v>19</v>
      </c>
      <c r="S20" s="18" t="s">
        <v>76</v>
      </c>
      <c r="T20" s="19" t="str">
        <f t="shared" si="6"/>
        <v>5</v>
      </c>
      <c r="U20" s="17" t="s">
        <v>19</v>
      </c>
      <c r="V20" s="18" t="s">
        <v>76</v>
      </c>
      <c r="W20" s="19">
        <f t="shared" si="7"/>
        <v>0</v>
      </c>
      <c r="X20" s="17" t="s">
        <v>19</v>
      </c>
      <c r="Y20" s="18" t="s">
        <v>19</v>
      </c>
      <c r="Z20" s="19">
        <f t="shared" si="8"/>
        <v>0</v>
      </c>
      <c r="AA20" s="17" t="s">
        <v>77</v>
      </c>
      <c r="AB20" s="18" t="s">
        <v>19</v>
      </c>
      <c r="AC20" s="88">
        <f t="shared" si="12"/>
        <v>8</v>
      </c>
      <c r="AD20" s="28"/>
      <c r="AE20" s="26"/>
      <c r="AF20" s="19"/>
      <c r="AG20" s="21">
        <f t="shared" si="9"/>
        <v>22</v>
      </c>
      <c r="AH20" s="22">
        <f>'3.Spieltag'!AJ20</f>
        <v>35</v>
      </c>
      <c r="AI20" s="23">
        <f>'3.Spieltag'!AK20</f>
        <v>21</v>
      </c>
      <c r="AJ20" s="24">
        <f t="shared" si="10"/>
        <v>57</v>
      </c>
      <c r="AK20" s="25">
        <f t="shared" si="11"/>
        <v>15</v>
      </c>
      <c r="AL20" s="1"/>
    </row>
    <row r="21" spans="1:38" ht="24.9" customHeight="1" thickBot="1" x14ac:dyDescent="0.3">
      <c r="A21" s="29">
        <f t="shared" si="0"/>
        <v>12</v>
      </c>
      <c r="B21" s="21" t="str">
        <f>'3.Spieltag'!B21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76</v>
      </c>
      <c r="G21" s="18" t="s">
        <v>2</v>
      </c>
      <c r="H21" s="19" t="str">
        <f t="shared" si="2"/>
        <v>2</v>
      </c>
      <c r="I21" s="17" t="s">
        <v>77</v>
      </c>
      <c r="J21" s="18" t="s">
        <v>76</v>
      </c>
      <c r="K21" s="19" t="str">
        <f t="shared" si="3"/>
        <v>3</v>
      </c>
      <c r="L21" s="17" t="s">
        <v>19</v>
      </c>
      <c r="M21" s="18" t="s">
        <v>77</v>
      </c>
      <c r="N21" s="68" t="str">
        <f t="shared" si="4"/>
        <v>2</v>
      </c>
      <c r="O21" s="17" t="s">
        <v>77</v>
      </c>
      <c r="P21" s="18" t="s">
        <v>2</v>
      </c>
      <c r="Q21" s="19">
        <f t="shared" si="5"/>
        <v>0</v>
      </c>
      <c r="R21" s="17" t="s">
        <v>76</v>
      </c>
      <c r="S21" s="18" t="s">
        <v>76</v>
      </c>
      <c r="T21" s="19">
        <f t="shared" si="6"/>
        <v>0</v>
      </c>
      <c r="U21" s="17" t="s">
        <v>76</v>
      </c>
      <c r="V21" s="18" t="s">
        <v>79</v>
      </c>
      <c r="W21" s="19">
        <f t="shared" si="7"/>
        <v>0</v>
      </c>
      <c r="X21" s="17" t="s">
        <v>19</v>
      </c>
      <c r="Y21" s="18" t="s">
        <v>77</v>
      </c>
      <c r="Z21" s="19">
        <f t="shared" si="8"/>
        <v>0</v>
      </c>
      <c r="AA21" s="17" t="s">
        <v>77</v>
      </c>
      <c r="AB21" s="18" t="s">
        <v>19</v>
      </c>
      <c r="AC21" s="88">
        <f t="shared" si="12"/>
        <v>8</v>
      </c>
      <c r="AD21" s="28"/>
      <c r="AE21" s="26"/>
      <c r="AF21" s="19"/>
      <c r="AG21" s="21">
        <f t="shared" si="9"/>
        <v>15</v>
      </c>
      <c r="AH21" s="22">
        <f>'3.Spieltag'!AJ21</f>
        <v>45</v>
      </c>
      <c r="AI21" s="23">
        <f>'3.Spieltag'!AK21</f>
        <v>13</v>
      </c>
      <c r="AJ21" s="24">
        <f t="shared" si="10"/>
        <v>60</v>
      </c>
      <c r="AK21" s="25">
        <f t="shared" si="11"/>
        <v>12</v>
      </c>
      <c r="AL21" s="1"/>
    </row>
    <row r="22" spans="1:38" ht="24.9" customHeight="1" thickBot="1" x14ac:dyDescent="0.3">
      <c r="A22" s="29">
        <f t="shared" si="0"/>
        <v>23</v>
      </c>
      <c r="B22" s="21" t="str">
        <f>'3.Spieltag'!B22</f>
        <v>SchalkeKalle</v>
      </c>
      <c r="C22" s="17" t="s">
        <v>76</v>
      </c>
      <c r="D22" s="18" t="s">
        <v>76</v>
      </c>
      <c r="E22" s="19" t="str">
        <f t="shared" si="1"/>
        <v>5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>
        <f t="shared" si="3"/>
        <v>0</v>
      </c>
      <c r="L22" s="17" t="s">
        <v>76</v>
      </c>
      <c r="M22" s="18" t="s">
        <v>2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76</v>
      </c>
      <c r="T22" s="19">
        <f t="shared" si="6"/>
        <v>0</v>
      </c>
      <c r="U22" s="17" t="s">
        <v>19</v>
      </c>
      <c r="V22" s="18" t="s">
        <v>19</v>
      </c>
      <c r="W22" s="19" t="str">
        <f t="shared" si="7"/>
        <v>3</v>
      </c>
      <c r="X22" s="17" t="s">
        <v>19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8">
        <f t="shared" si="12"/>
        <v>8</v>
      </c>
      <c r="AD22" s="28"/>
      <c r="AE22" s="26"/>
      <c r="AF22" s="19"/>
      <c r="AG22" s="21">
        <f t="shared" si="9"/>
        <v>16</v>
      </c>
      <c r="AH22" s="22">
        <f>'3.Spieltag'!AJ22</f>
        <v>23</v>
      </c>
      <c r="AI22" s="23">
        <f>'3.Spieltag'!AK22</f>
        <v>23</v>
      </c>
      <c r="AJ22" s="24">
        <f t="shared" si="10"/>
        <v>39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'3.Spieltag'!B23</f>
        <v>Schalt04</v>
      </c>
      <c r="C23" s="17" t="s">
        <v>76</v>
      </c>
      <c r="D23" s="18" t="s">
        <v>19</v>
      </c>
      <c r="E23" s="19">
        <f t="shared" si="1"/>
        <v>0</v>
      </c>
      <c r="F23" s="17" t="s">
        <v>19</v>
      </c>
      <c r="G23" s="18" t="s">
        <v>76</v>
      </c>
      <c r="H23" s="19">
        <f t="shared" si="2"/>
        <v>0</v>
      </c>
      <c r="I23" s="17" t="s">
        <v>77</v>
      </c>
      <c r="J23" s="18" t="s">
        <v>77</v>
      </c>
      <c r="K23" s="19">
        <f t="shared" si="3"/>
        <v>0</v>
      </c>
      <c r="L23" s="17" t="s">
        <v>19</v>
      </c>
      <c r="M23" s="18" t="s">
        <v>76</v>
      </c>
      <c r="N23" s="68" t="str">
        <f t="shared" si="4"/>
        <v>2</v>
      </c>
      <c r="O23" s="17" t="s">
        <v>77</v>
      </c>
      <c r="P23" s="18" t="s">
        <v>2</v>
      </c>
      <c r="Q23" s="19">
        <f t="shared" si="5"/>
        <v>0</v>
      </c>
      <c r="R23" s="17" t="s">
        <v>76</v>
      </c>
      <c r="S23" s="18" t="s">
        <v>77</v>
      </c>
      <c r="T23" s="19" t="str">
        <f t="shared" si="6"/>
        <v>3</v>
      </c>
      <c r="U23" s="17" t="s">
        <v>76</v>
      </c>
      <c r="V23" s="18" t="s">
        <v>2</v>
      </c>
      <c r="W23" s="19">
        <f t="shared" si="7"/>
        <v>0</v>
      </c>
      <c r="X23" s="17" t="s">
        <v>19</v>
      </c>
      <c r="Y23" s="18" t="s">
        <v>77</v>
      </c>
      <c r="Z23" s="19">
        <f t="shared" si="8"/>
        <v>0</v>
      </c>
      <c r="AA23" s="17" t="s">
        <v>77</v>
      </c>
      <c r="AB23" s="18" t="s">
        <v>76</v>
      </c>
      <c r="AC23" s="88">
        <f t="shared" si="12"/>
        <v>8</v>
      </c>
      <c r="AD23" s="28"/>
      <c r="AE23" s="26"/>
      <c r="AF23" s="19"/>
      <c r="AG23" s="21">
        <f t="shared" si="9"/>
        <v>13</v>
      </c>
      <c r="AH23" s="22">
        <f>'3.Spieltag'!AJ23</f>
        <v>73</v>
      </c>
      <c r="AI23" s="23">
        <f>'3.Spieltag'!AK23</f>
        <v>1</v>
      </c>
      <c r="AJ23" s="24">
        <f t="shared" si="10"/>
        <v>86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10</v>
      </c>
      <c r="B24" s="21" t="str">
        <f>'3.Spieltag'!B24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19">
        <f t="shared" si="3"/>
        <v>0</v>
      </c>
      <c r="L24" s="17" t="s">
        <v>19</v>
      </c>
      <c r="M24" s="18" t="s">
        <v>76</v>
      </c>
      <c r="N24" s="68" t="str">
        <f t="shared" si="4"/>
        <v>2</v>
      </c>
      <c r="O24" s="17" t="s">
        <v>76</v>
      </c>
      <c r="P24" s="18" t="s">
        <v>19</v>
      </c>
      <c r="Q24" s="19">
        <f t="shared" si="5"/>
        <v>0</v>
      </c>
      <c r="R24" s="17" t="s">
        <v>77</v>
      </c>
      <c r="S24" s="18" t="s">
        <v>76</v>
      </c>
      <c r="T24" s="19">
        <f t="shared" si="6"/>
        <v>0</v>
      </c>
      <c r="U24" s="17" t="s">
        <v>76</v>
      </c>
      <c r="V24" s="18" t="s">
        <v>76</v>
      </c>
      <c r="W24" s="19" t="str">
        <f t="shared" si="7"/>
        <v>5</v>
      </c>
      <c r="X24" s="17" t="s">
        <v>19</v>
      </c>
      <c r="Y24" s="18" t="s">
        <v>77</v>
      </c>
      <c r="Z24" s="19">
        <f t="shared" si="8"/>
        <v>0</v>
      </c>
      <c r="AA24" s="17" t="s">
        <v>77</v>
      </c>
      <c r="AB24" s="18" t="s">
        <v>76</v>
      </c>
      <c r="AC24" s="88">
        <f t="shared" si="12"/>
        <v>8</v>
      </c>
      <c r="AD24" s="28"/>
      <c r="AE24" s="26"/>
      <c r="AF24" s="19"/>
      <c r="AG24" s="21">
        <f t="shared" si="9"/>
        <v>15</v>
      </c>
      <c r="AH24" s="22">
        <f>'3.Spieltag'!AJ24</f>
        <v>46</v>
      </c>
      <c r="AI24" s="23">
        <f>'3.Spieltag'!AK24</f>
        <v>12</v>
      </c>
      <c r="AJ24" s="24">
        <f t="shared" si="10"/>
        <v>61</v>
      </c>
      <c r="AK24" s="25">
        <f t="shared" si="11"/>
        <v>10</v>
      </c>
      <c r="AL24" s="1"/>
    </row>
    <row r="25" spans="1:38" ht="24.9" customHeight="1" thickBot="1" x14ac:dyDescent="0.3">
      <c r="A25" s="29">
        <f t="shared" si="0"/>
        <v>19</v>
      </c>
      <c r="B25" s="21" t="str">
        <f>'3.Spieltag'!B25</f>
        <v>Silfa04</v>
      </c>
      <c r="C25" s="17" t="s">
        <v>76</v>
      </c>
      <c r="D25" s="18" t="s">
        <v>2</v>
      </c>
      <c r="E25" s="19">
        <f t="shared" si="1"/>
        <v>0</v>
      </c>
      <c r="F25" s="17" t="s">
        <v>19</v>
      </c>
      <c r="G25" s="18" t="s">
        <v>19</v>
      </c>
      <c r="H25" s="19">
        <f t="shared" si="2"/>
        <v>0</v>
      </c>
      <c r="I25" s="17" t="s">
        <v>77</v>
      </c>
      <c r="J25" s="18" t="s">
        <v>76</v>
      </c>
      <c r="K25" s="19" t="str">
        <f t="shared" si="3"/>
        <v>3</v>
      </c>
      <c r="L25" s="17" t="s">
        <v>79</v>
      </c>
      <c r="M25" s="18" t="s">
        <v>2</v>
      </c>
      <c r="N25" s="68" t="str">
        <f t="shared" si="4"/>
        <v>2</v>
      </c>
      <c r="O25" s="17" t="s">
        <v>77</v>
      </c>
      <c r="P25" s="18" t="s">
        <v>19</v>
      </c>
      <c r="Q25" s="19">
        <f t="shared" si="5"/>
        <v>0</v>
      </c>
      <c r="R25" s="17" t="s">
        <v>77</v>
      </c>
      <c r="S25" s="18" t="s">
        <v>76</v>
      </c>
      <c r="T25" s="19">
        <f t="shared" si="6"/>
        <v>0</v>
      </c>
      <c r="U25" s="17" t="s">
        <v>19</v>
      </c>
      <c r="V25" s="18" t="s">
        <v>76</v>
      </c>
      <c r="W25" s="19">
        <f t="shared" si="7"/>
        <v>0</v>
      </c>
      <c r="X25" s="17" t="s">
        <v>19</v>
      </c>
      <c r="Y25" s="18" t="s">
        <v>77</v>
      </c>
      <c r="Z25" s="19">
        <f t="shared" si="8"/>
        <v>0</v>
      </c>
      <c r="AA25" s="17" t="s">
        <v>77</v>
      </c>
      <c r="AB25" s="18" t="s">
        <v>76</v>
      </c>
      <c r="AC25" s="88">
        <f t="shared" si="12"/>
        <v>8</v>
      </c>
      <c r="AD25" s="28"/>
      <c r="AE25" s="26"/>
      <c r="AF25" s="19"/>
      <c r="AG25" s="21">
        <f t="shared" si="9"/>
        <v>13</v>
      </c>
      <c r="AH25" s="22">
        <f>'3.Spieltag'!AJ25</f>
        <v>41</v>
      </c>
      <c r="AI25" s="23">
        <f>'3.Spieltag'!AK25</f>
        <v>18</v>
      </c>
      <c r="AJ25" s="24">
        <f t="shared" si="10"/>
        <v>54</v>
      </c>
      <c r="AK25" s="25">
        <f t="shared" si="11"/>
        <v>19</v>
      </c>
      <c r="AL25" s="1"/>
    </row>
    <row r="26" spans="1:38" ht="24.9" customHeight="1" thickBot="1" x14ac:dyDescent="0.3">
      <c r="A26" s="29">
        <f t="shared" si="0"/>
        <v>15</v>
      </c>
      <c r="B26" s="21" t="str">
        <f>'3.Spieltag'!B26</f>
        <v>Silja04</v>
      </c>
      <c r="C26" s="17" t="s">
        <v>76</v>
      </c>
      <c r="D26" s="18" t="s">
        <v>19</v>
      </c>
      <c r="E26" s="19">
        <f t="shared" si="1"/>
        <v>0</v>
      </c>
      <c r="F26" s="17" t="s">
        <v>76</v>
      </c>
      <c r="G26" s="18" t="s">
        <v>19</v>
      </c>
      <c r="H26" s="19" t="str">
        <f t="shared" si="2"/>
        <v>3</v>
      </c>
      <c r="I26" s="17" t="s">
        <v>19</v>
      </c>
      <c r="J26" s="18" t="s">
        <v>19</v>
      </c>
      <c r="K26" s="19">
        <f t="shared" si="3"/>
        <v>0</v>
      </c>
      <c r="L26" s="17" t="s">
        <v>2</v>
      </c>
      <c r="M26" s="18" t="s">
        <v>19</v>
      </c>
      <c r="N26" s="68" t="str">
        <f t="shared" si="4"/>
        <v>2</v>
      </c>
      <c r="O26" s="17" t="s">
        <v>77</v>
      </c>
      <c r="P26" s="18" t="s">
        <v>76</v>
      </c>
      <c r="Q26" s="19">
        <f t="shared" si="5"/>
        <v>0</v>
      </c>
      <c r="R26" s="17" t="s">
        <v>77</v>
      </c>
      <c r="S26" s="18" t="s">
        <v>19</v>
      </c>
      <c r="T26" s="19">
        <f t="shared" si="6"/>
        <v>0</v>
      </c>
      <c r="U26" s="17" t="s">
        <v>76</v>
      </c>
      <c r="V26" s="18" t="s">
        <v>2</v>
      </c>
      <c r="W26" s="19">
        <f t="shared" si="7"/>
        <v>0</v>
      </c>
      <c r="X26" s="17" t="s">
        <v>76</v>
      </c>
      <c r="Y26" s="18" t="s">
        <v>76</v>
      </c>
      <c r="Z26" s="19">
        <f t="shared" si="8"/>
        <v>0</v>
      </c>
      <c r="AA26" s="17" t="s">
        <v>77</v>
      </c>
      <c r="AB26" s="18" t="s">
        <v>19</v>
      </c>
      <c r="AC26" s="88">
        <f t="shared" si="12"/>
        <v>8</v>
      </c>
      <c r="AD26" s="28"/>
      <c r="AE26" s="26"/>
      <c r="AF26" s="19"/>
      <c r="AG26" s="21">
        <f t="shared" si="9"/>
        <v>13</v>
      </c>
      <c r="AH26" s="22">
        <f>'3.Spieltag'!AJ26</f>
        <v>44</v>
      </c>
      <c r="AI26" s="23">
        <f>'3.Spieltag'!AK26</f>
        <v>16</v>
      </c>
      <c r="AJ26" s="24">
        <f t="shared" si="10"/>
        <v>57</v>
      </c>
      <c r="AK26" s="25">
        <f t="shared" si="11"/>
        <v>15</v>
      </c>
      <c r="AL26" s="1"/>
    </row>
    <row r="27" spans="1:38" ht="28.2" customHeight="1" thickBot="1" x14ac:dyDescent="0.3">
      <c r="A27" s="29">
        <f t="shared" si="0"/>
        <v>4</v>
      </c>
      <c r="B27" s="21" t="str">
        <f>'3.Spieltag'!B27</f>
        <v>SkillFailer</v>
      </c>
      <c r="C27" s="17"/>
      <c r="D27" s="18"/>
      <c r="E27" s="19"/>
      <c r="F27" s="17" t="s">
        <v>76</v>
      </c>
      <c r="G27" s="18" t="s">
        <v>19</v>
      </c>
      <c r="H27" s="19" t="str">
        <f t="shared" si="2"/>
        <v>3</v>
      </c>
      <c r="I27" s="17" t="s">
        <v>76</v>
      </c>
      <c r="J27" s="18" t="s">
        <v>19</v>
      </c>
      <c r="K27" s="19" t="str">
        <f t="shared" si="3"/>
        <v>5</v>
      </c>
      <c r="L27" s="17" t="s">
        <v>2</v>
      </c>
      <c r="M27" s="18" t="s">
        <v>76</v>
      </c>
      <c r="N27" s="68" t="str">
        <f t="shared" si="4"/>
        <v>2</v>
      </c>
      <c r="O27" s="17" t="s">
        <v>76</v>
      </c>
      <c r="P27" s="18" t="s">
        <v>19</v>
      </c>
      <c r="Q27" s="19">
        <f t="shared" si="5"/>
        <v>0</v>
      </c>
      <c r="R27" s="17" t="s">
        <v>19</v>
      </c>
      <c r="S27" s="18" t="s">
        <v>76</v>
      </c>
      <c r="T27" s="19" t="str">
        <f t="shared" si="6"/>
        <v>5</v>
      </c>
      <c r="U27" s="17" t="s">
        <v>76</v>
      </c>
      <c r="V27" s="18" t="s">
        <v>2</v>
      </c>
      <c r="W27" s="19">
        <f t="shared" si="7"/>
        <v>0</v>
      </c>
      <c r="X27" s="17" t="s">
        <v>19</v>
      </c>
      <c r="Y27" s="18" t="s">
        <v>76</v>
      </c>
      <c r="Z27" s="19">
        <f t="shared" si="8"/>
        <v>0</v>
      </c>
      <c r="AA27" s="17" t="s">
        <v>76</v>
      </c>
      <c r="AB27" s="18" t="s">
        <v>2</v>
      </c>
      <c r="AC27" s="88">
        <f t="shared" si="12"/>
        <v>8</v>
      </c>
      <c r="AD27" s="28"/>
      <c r="AE27" s="26"/>
      <c r="AF27" s="19"/>
      <c r="AG27" s="21">
        <f t="shared" si="9"/>
        <v>23</v>
      </c>
      <c r="AH27" s="22">
        <f>'3.Spieltag'!AJ27</f>
        <v>58</v>
      </c>
      <c r="AI27" s="23">
        <f>'3.Spieltag'!AK27</f>
        <v>3</v>
      </c>
      <c r="AJ27" s="24">
        <f t="shared" si="10"/>
        <v>81</v>
      </c>
      <c r="AK27" s="25">
        <f t="shared" si="11"/>
        <v>4</v>
      </c>
      <c r="AL27" s="1"/>
    </row>
    <row r="28" spans="1:38" ht="24.9" customHeight="1" thickBot="1" x14ac:dyDescent="0.3">
      <c r="A28" s="29">
        <f t="shared" si="0"/>
        <v>22</v>
      </c>
      <c r="B28" s="21" t="str">
        <f>'3.Spieltag'!B28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76</v>
      </c>
      <c r="G28" s="18" t="s">
        <v>76</v>
      </c>
      <c r="H28" s="19">
        <f t="shared" si="2"/>
        <v>0</v>
      </c>
      <c r="I28" s="17" t="s">
        <v>76</v>
      </c>
      <c r="J28" s="18" t="s">
        <v>77</v>
      </c>
      <c r="K28" s="19">
        <f t="shared" si="3"/>
        <v>0</v>
      </c>
      <c r="L28" s="17" t="s">
        <v>2</v>
      </c>
      <c r="M28" s="18" t="s">
        <v>76</v>
      </c>
      <c r="N28" s="68" t="str">
        <f t="shared" si="4"/>
        <v>2</v>
      </c>
      <c r="O28" s="17" t="s">
        <v>77</v>
      </c>
      <c r="P28" s="18" t="s">
        <v>76</v>
      </c>
      <c r="Q28" s="19">
        <f t="shared" si="5"/>
        <v>0</v>
      </c>
      <c r="R28" s="17" t="s">
        <v>77</v>
      </c>
      <c r="S28" s="18" t="s">
        <v>77</v>
      </c>
      <c r="T28" s="19">
        <f t="shared" si="6"/>
        <v>0</v>
      </c>
      <c r="U28" s="17" t="s">
        <v>19</v>
      </c>
      <c r="V28" s="18" t="s">
        <v>19</v>
      </c>
      <c r="W28" s="19" t="str">
        <f t="shared" si="7"/>
        <v>3</v>
      </c>
      <c r="X28" s="17" t="s">
        <v>19</v>
      </c>
      <c r="Y28" s="18" t="s">
        <v>77</v>
      </c>
      <c r="Z28" s="19">
        <f t="shared" si="8"/>
        <v>0</v>
      </c>
      <c r="AA28" s="17" t="s">
        <v>77</v>
      </c>
      <c r="AB28" s="18" t="s">
        <v>19</v>
      </c>
      <c r="AC28" s="88">
        <f t="shared" si="12"/>
        <v>8</v>
      </c>
      <c r="AD28" s="28"/>
      <c r="AE28" s="26"/>
      <c r="AF28" s="19"/>
      <c r="AG28" s="21">
        <f t="shared" si="9"/>
        <v>13</v>
      </c>
      <c r="AH28" s="22">
        <f>'3.Spieltag'!AJ28</f>
        <v>34</v>
      </c>
      <c r="AI28" s="23">
        <f>'3.Spieltag'!AK28</f>
        <v>22</v>
      </c>
      <c r="AJ28" s="24">
        <f t="shared" si="10"/>
        <v>47</v>
      </c>
      <c r="AK28" s="25">
        <f t="shared" si="11"/>
        <v>22</v>
      </c>
      <c r="AL28" s="1"/>
    </row>
    <row r="29" spans="1:38" ht="24.9" customHeight="1" thickBot="1" x14ac:dyDescent="0.3">
      <c r="A29" s="29">
        <f t="shared" si="0"/>
        <v>17</v>
      </c>
      <c r="B29" s="21" t="str">
        <f>'3.Spieltag'!B29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77</v>
      </c>
      <c r="G29" s="18" t="s">
        <v>19</v>
      </c>
      <c r="H29" s="19" t="str">
        <f t="shared" si="2"/>
        <v>2</v>
      </c>
      <c r="I29" s="17" t="s">
        <v>76</v>
      </c>
      <c r="J29" s="18" t="s">
        <v>19</v>
      </c>
      <c r="K29" s="19" t="str">
        <f t="shared" si="3"/>
        <v>5</v>
      </c>
      <c r="L29" s="17" t="s">
        <v>2</v>
      </c>
      <c r="M29" s="18" t="s">
        <v>76</v>
      </c>
      <c r="N29" s="68" t="str">
        <f t="shared" si="4"/>
        <v>2</v>
      </c>
      <c r="O29" s="17" t="s">
        <v>76</v>
      </c>
      <c r="P29" s="18" t="s">
        <v>19</v>
      </c>
      <c r="Q29" s="19">
        <f t="shared" si="5"/>
        <v>0</v>
      </c>
      <c r="R29" s="17" t="s">
        <v>76</v>
      </c>
      <c r="S29" s="18" t="s">
        <v>76</v>
      </c>
      <c r="T29" s="19">
        <f t="shared" si="6"/>
        <v>0</v>
      </c>
      <c r="U29" s="17" t="s">
        <v>76</v>
      </c>
      <c r="V29" s="18" t="s">
        <v>2</v>
      </c>
      <c r="W29" s="19">
        <f t="shared" si="7"/>
        <v>0</v>
      </c>
      <c r="X29" s="17" t="s">
        <v>19</v>
      </c>
      <c r="Y29" s="18" t="s">
        <v>77</v>
      </c>
      <c r="Z29" s="19">
        <f t="shared" si="8"/>
        <v>0</v>
      </c>
      <c r="AA29" s="17" t="s">
        <v>76</v>
      </c>
      <c r="AB29" s="18" t="s">
        <v>2</v>
      </c>
      <c r="AC29" s="88">
        <f t="shared" si="12"/>
        <v>8</v>
      </c>
      <c r="AD29" s="28"/>
      <c r="AE29" s="26"/>
      <c r="AF29" s="19"/>
      <c r="AG29" s="21">
        <f t="shared" si="9"/>
        <v>17</v>
      </c>
      <c r="AH29" s="22">
        <f>'3.Spieltag'!AJ29</f>
        <v>39</v>
      </c>
      <c r="AI29" s="23">
        <f>'3.Spieltag'!AK29</f>
        <v>20</v>
      </c>
      <c r="AJ29" s="24">
        <f t="shared" si="10"/>
        <v>56</v>
      </c>
      <c r="AK29" s="25">
        <f t="shared" si="11"/>
        <v>17</v>
      </c>
      <c r="AL29" s="1"/>
    </row>
    <row r="30" spans="1:38" ht="24.9" customHeight="1" thickBot="1" x14ac:dyDescent="0.3">
      <c r="A30" s="29">
        <f t="shared" si="0"/>
        <v>6</v>
      </c>
      <c r="B30" s="21" t="str">
        <f>'3.Spieltag'!B30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2</v>
      </c>
      <c r="H30" s="19" t="str">
        <f t="shared" si="2"/>
        <v>2</v>
      </c>
      <c r="I30" s="17" t="s">
        <v>19</v>
      </c>
      <c r="J30" s="18" t="s">
        <v>76</v>
      </c>
      <c r="K30" s="19">
        <f t="shared" si="3"/>
        <v>0</v>
      </c>
      <c r="L30" s="17" t="s">
        <v>2</v>
      </c>
      <c r="M30" s="18" t="s">
        <v>76</v>
      </c>
      <c r="N30" s="68" t="str">
        <f t="shared" si="4"/>
        <v>2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19</v>
      </c>
      <c r="T30" s="19">
        <f t="shared" si="6"/>
        <v>0</v>
      </c>
      <c r="U30" s="17" t="s">
        <v>76</v>
      </c>
      <c r="V30" s="18" t="s">
        <v>19</v>
      </c>
      <c r="W30" s="19">
        <f t="shared" si="7"/>
        <v>0</v>
      </c>
      <c r="X30" s="17" t="s">
        <v>19</v>
      </c>
      <c r="Y30" s="18" t="s">
        <v>76</v>
      </c>
      <c r="Z30" s="19">
        <f t="shared" si="8"/>
        <v>0</v>
      </c>
      <c r="AA30" s="17" t="s">
        <v>19</v>
      </c>
      <c r="AB30" s="18" t="s">
        <v>2</v>
      </c>
      <c r="AC30" s="88">
        <f t="shared" si="12"/>
        <v>8</v>
      </c>
      <c r="AD30" s="28"/>
      <c r="AE30" s="26"/>
      <c r="AF30" s="19"/>
      <c r="AG30" s="21">
        <f t="shared" si="9"/>
        <v>12</v>
      </c>
      <c r="AH30" s="22">
        <f>'3.Spieltag'!AJ30</f>
        <v>58</v>
      </c>
      <c r="AI30" s="23">
        <f>'3.Spieltag'!AK30</f>
        <v>3</v>
      </c>
      <c r="AJ30" s="24">
        <f t="shared" si="10"/>
        <v>70</v>
      </c>
      <c r="AK30" s="25">
        <f t="shared" si="11"/>
        <v>6</v>
      </c>
      <c r="AL30" s="1"/>
    </row>
    <row r="31" spans="1:38" ht="24.9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88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B8:B30">
    <sortCondition ref="B8:B30"/>
  </sortState>
  <phoneticPr fontId="0" type="noConversion"/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7" priority="124" rank="3"/>
  </conditionalFormatting>
  <conditionalFormatting sqref="C4 C5:AB5 C6 F4:AB4 F6:AB6">
    <cfRule type="cellIs" dxfId="116" priority="1" operator="equal">
      <formula>"Schalke 04"</formula>
    </cfRule>
  </conditionalFormatting>
  <pageMargins left="0.19685039370078741" right="0" top="0" bottom="0" header="0.51181102362204722" footer="0.51181102362204722"/>
  <pageSetup paperSize="9" scale="86" orientation="landscape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38"/>
  <sheetViews>
    <sheetView workbookViewId="0">
      <selection activeCell="B14" sqref="B1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26</v>
      </c>
      <c r="B4" s="16"/>
      <c r="C4" s="70" t="s">
        <v>11</v>
      </c>
      <c r="D4" s="71"/>
      <c r="E4" s="71"/>
      <c r="F4" s="70" t="s">
        <v>58</v>
      </c>
      <c r="G4" s="71"/>
      <c r="H4" s="71"/>
      <c r="I4" s="70" t="s">
        <v>71</v>
      </c>
      <c r="J4" s="71"/>
      <c r="K4" s="71"/>
      <c r="L4" s="70" t="s">
        <v>12</v>
      </c>
      <c r="M4" s="71"/>
      <c r="N4" s="71"/>
      <c r="O4" s="70" t="s">
        <v>13</v>
      </c>
      <c r="P4" s="71"/>
      <c r="Q4" s="71"/>
      <c r="R4" s="70" t="s">
        <v>14</v>
      </c>
      <c r="S4" s="71"/>
      <c r="T4" s="71"/>
      <c r="U4" s="70" t="s">
        <v>17</v>
      </c>
      <c r="V4" s="71"/>
      <c r="W4" s="71"/>
      <c r="X4" s="70" t="s">
        <v>57</v>
      </c>
      <c r="Y4" s="71"/>
      <c r="Z4" s="71"/>
      <c r="AA4" s="70" t="s">
        <v>16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21</v>
      </c>
      <c r="D6" s="71"/>
      <c r="E6" s="71"/>
      <c r="F6" s="70" t="s">
        <v>56</v>
      </c>
      <c r="G6" s="71"/>
      <c r="H6" s="71"/>
      <c r="I6" s="70" t="s">
        <v>74</v>
      </c>
      <c r="J6" s="71"/>
      <c r="K6" s="71"/>
      <c r="L6" s="70" t="s">
        <v>73</v>
      </c>
      <c r="M6" s="71"/>
      <c r="N6" s="71"/>
      <c r="O6" s="70" t="s">
        <v>72</v>
      </c>
      <c r="P6" s="71"/>
      <c r="Q6" s="71"/>
      <c r="R6" s="70" t="s">
        <v>59</v>
      </c>
      <c r="S6" s="71"/>
      <c r="T6" s="71"/>
      <c r="U6" s="70" t="s">
        <v>68</v>
      </c>
      <c r="V6" s="71"/>
      <c r="W6" s="71"/>
      <c r="X6" s="70" t="s">
        <v>15</v>
      </c>
      <c r="Y6" s="71"/>
      <c r="Z6" s="71"/>
      <c r="AA6" s="70" t="s">
        <v>18</v>
      </c>
      <c r="AB6" s="71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76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19</v>
      </c>
      <c r="J7" s="79" t="s">
        <v>76</v>
      </c>
      <c r="K7" s="80" t="s">
        <v>1</v>
      </c>
      <c r="L7" s="79" t="s">
        <v>79</v>
      </c>
      <c r="M7" s="79" t="s">
        <v>77</v>
      </c>
      <c r="N7" s="80" t="s">
        <v>1</v>
      </c>
      <c r="O7" s="79" t="s">
        <v>19</v>
      </c>
      <c r="P7" s="79" t="s">
        <v>77</v>
      </c>
      <c r="Q7" s="80" t="s">
        <v>1</v>
      </c>
      <c r="R7" s="79" t="s">
        <v>77</v>
      </c>
      <c r="S7" s="79" t="s">
        <v>2</v>
      </c>
      <c r="T7" s="80" t="s">
        <v>1</v>
      </c>
      <c r="U7" s="79" t="s">
        <v>19</v>
      </c>
      <c r="V7" s="79" t="s">
        <v>76</v>
      </c>
      <c r="W7" s="80" t="s">
        <v>1</v>
      </c>
      <c r="X7" s="79" t="s">
        <v>19</v>
      </c>
      <c r="Y7" s="79" t="s">
        <v>19</v>
      </c>
      <c r="Z7" s="80" t="s">
        <v>1</v>
      </c>
      <c r="AA7" s="79" t="s">
        <v>76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11</v>
      </c>
      <c r="B8" s="21" t="str">
        <f>'4.Spieltag'!B8</f>
        <v>Archie04</v>
      </c>
      <c r="C8" s="17" t="s">
        <v>2</v>
      </c>
      <c r="D8" s="18" t="s">
        <v>76</v>
      </c>
      <c r="E8" s="88">
        <f>IF(OR(EXACT($C$7,C8)*(EXACT($D$7,D8)))=TRUE,$AO$9,IF(($D$7-$C$7=D8-C8),$AO$8,IF(OR(EXACT($C$7&gt;$D$7,C8&gt;D8)*EXACT($C$7=$D$7,C8=D8)*EXACT($C$7&lt;$D$7,C8&lt;D8)),$AO$7,0)))*2*2</f>
        <v>8</v>
      </c>
      <c r="F8" s="17" t="s">
        <v>76</v>
      </c>
      <c r="G8" s="18" t="s">
        <v>76</v>
      </c>
      <c r="H8" s="19" t="str">
        <f t="shared" ref="H8:H30" si="1">IF(OR(EXACT($F$7,F8)*(EXACT($G$7,G8)))=TRUE,$AO$9,IF(($G$7-$F$7=G8-F8),$AO$8,IF(OR(EXACT($F$7&gt;$G$7,F8&gt;G8)*EXACT($F$7=$G$7,F8=G8)*EXACT($F$7&lt;$G$7,F8&lt;G8)),$AO$7,0)))</f>
        <v>5</v>
      </c>
      <c r="I8" s="17" t="s">
        <v>76</v>
      </c>
      <c r="J8" s="18" t="s">
        <v>19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77</v>
      </c>
      <c r="N8" s="68" t="str">
        <f t="shared" ref="N8:N30" si="3">IF(OR(EXACT($L$7,L8)*(EXACT($M$7,M8)))=TRUE,$AO$9,IF(($M$7-$L$7=M8-L8),$AO$8,IF(OR(EXACT($L$7&gt;$M$7,L8&gt;M8)*EXACT($L$7=$M$7,L8=M8)*EXACT($L$7&lt;$M$7,L8&lt;M8)),$AO$7,0)))</f>
        <v>5</v>
      </c>
      <c r="O8" s="17" t="s">
        <v>19</v>
      </c>
      <c r="P8" s="18" t="s">
        <v>19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2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 t="shared" ref="AG8:AG30" si="9">E8+H8+K8+N8+Q8+T8+W8+Z8+AC8+AF8</f>
        <v>20</v>
      </c>
      <c r="AH8" s="22">
        <f>'4.Spieltag'!AJ8</f>
        <v>66</v>
      </c>
      <c r="AI8" s="23">
        <f>'4.Spieltag'!AK8</f>
        <v>8</v>
      </c>
      <c r="AJ8" s="24">
        <f t="shared" ref="AJ8:AJ30" si="10">AG8+AH8</f>
        <v>86</v>
      </c>
      <c r="AK8" s="25">
        <f t="shared" ref="AK8:AK30" si="11">RANK(AJ8,$AJ$8:$AJ$31)</f>
        <v>11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12</v>
      </c>
      <c r="B9" s="21" t="str">
        <f>'4.Spieltag'!B9</f>
        <v>cilli37</v>
      </c>
      <c r="C9" s="17" t="s">
        <v>2</v>
      </c>
      <c r="D9" s="18" t="s">
        <v>76</v>
      </c>
      <c r="E9" s="88">
        <f t="shared" ref="E9:E30" si="12">IF(OR(EXACT($C$7,C9)*(EXACT($D$7,D9)))=TRUE,$AO$9,IF(($D$7-$C$7=D9-C9),$AO$8,IF(OR(EXACT($C$7&gt;$D$7,C9&gt;D9)*EXACT($C$7=$D$7,C9=D9)*EXACT($C$7&lt;$D$7,C9&lt;D9)),$AO$7,0)))*2*2</f>
        <v>8</v>
      </c>
      <c r="F9" s="17" t="s">
        <v>2</v>
      </c>
      <c r="G9" s="18" t="s">
        <v>19</v>
      </c>
      <c r="H9" s="19">
        <f t="shared" si="1"/>
        <v>0</v>
      </c>
      <c r="I9" s="17" t="s">
        <v>19</v>
      </c>
      <c r="J9" s="18" t="s">
        <v>76</v>
      </c>
      <c r="K9" s="19" t="str">
        <f t="shared" si="2"/>
        <v>5</v>
      </c>
      <c r="L9" s="17" t="s">
        <v>79</v>
      </c>
      <c r="M9" s="18" t="s">
        <v>76</v>
      </c>
      <c r="N9" s="68" t="str">
        <f t="shared" si="3"/>
        <v>2</v>
      </c>
      <c r="O9" s="17" t="s">
        <v>2</v>
      </c>
      <c r="P9" s="18" t="s">
        <v>76</v>
      </c>
      <c r="Q9" s="19" t="str">
        <f t="shared" si="4"/>
        <v>3</v>
      </c>
      <c r="R9" s="17" t="s">
        <v>19</v>
      </c>
      <c r="S9" s="18" t="s">
        <v>2</v>
      </c>
      <c r="T9" s="19" t="str">
        <f t="shared" si="5"/>
        <v>2</v>
      </c>
      <c r="U9" s="17" t="s">
        <v>19</v>
      </c>
      <c r="V9" s="18" t="s">
        <v>76</v>
      </c>
      <c r="W9" s="19" t="str">
        <f t="shared" si="6"/>
        <v>5</v>
      </c>
      <c r="X9" s="17" t="s">
        <v>19</v>
      </c>
      <c r="Y9" s="18" t="s">
        <v>2</v>
      </c>
      <c r="Z9" s="19">
        <f t="shared" si="7"/>
        <v>0</v>
      </c>
      <c r="AA9" s="17" t="s">
        <v>19</v>
      </c>
      <c r="AB9" s="18" t="s">
        <v>76</v>
      </c>
      <c r="AC9" s="19">
        <f t="shared" si="8"/>
        <v>0</v>
      </c>
      <c r="AD9" s="28"/>
      <c r="AE9" s="26"/>
      <c r="AF9" s="19"/>
      <c r="AG9" s="21">
        <f t="shared" si="9"/>
        <v>25</v>
      </c>
      <c r="AH9" s="22">
        <f>'4.Spieltag'!AJ9</f>
        <v>58</v>
      </c>
      <c r="AI9" s="23">
        <f>'4.Spieltag'!AK9</f>
        <v>13</v>
      </c>
      <c r="AJ9" s="24">
        <f t="shared" si="10"/>
        <v>83</v>
      </c>
      <c r="AK9" s="25">
        <f t="shared" si="11"/>
        <v>12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17</v>
      </c>
      <c r="B10" s="21" t="str">
        <f>'4.Spieltag'!B10</f>
        <v>fabian04</v>
      </c>
      <c r="C10" s="17" t="s">
        <v>2</v>
      </c>
      <c r="D10" s="18" t="s">
        <v>77</v>
      </c>
      <c r="E10" s="88">
        <f t="shared" si="12"/>
        <v>8</v>
      </c>
      <c r="F10" s="17" t="s">
        <v>2</v>
      </c>
      <c r="G10" s="18" t="s">
        <v>76</v>
      </c>
      <c r="H10" s="19">
        <f t="shared" si="1"/>
        <v>0</v>
      </c>
      <c r="I10" s="17" t="s">
        <v>19</v>
      </c>
      <c r="J10" s="18" t="s">
        <v>19</v>
      </c>
      <c r="K10" s="19">
        <f t="shared" si="2"/>
        <v>0</v>
      </c>
      <c r="L10" s="17" t="s">
        <v>20</v>
      </c>
      <c r="M10" s="18" t="s">
        <v>77</v>
      </c>
      <c r="N10" s="68" t="str">
        <f t="shared" si="3"/>
        <v>2</v>
      </c>
      <c r="O10" s="17" t="s">
        <v>2</v>
      </c>
      <c r="P10" s="18" t="s">
        <v>76</v>
      </c>
      <c r="Q10" s="19" t="str">
        <f t="shared" si="4"/>
        <v>3</v>
      </c>
      <c r="R10" s="17" t="s">
        <v>77</v>
      </c>
      <c r="S10" s="18" t="s">
        <v>19</v>
      </c>
      <c r="T10" s="19" t="str">
        <f t="shared" si="5"/>
        <v>2</v>
      </c>
      <c r="U10" s="17" t="s">
        <v>19</v>
      </c>
      <c r="V10" s="18" t="s">
        <v>76</v>
      </c>
      <c r="W10" s="19" t="str">
        <f t="shared" si="6"/>
        <v>5</v>
      </c>
      <c r="X10" s="17" t="s">
        <v>76</v>
      </c>
      <c r="Y10" s="18" t="s">
        <v>79</v>
      </c>
      <c r="Z10" s="19">
        <f t="shared" si="7"/>
        <v>0</v>
      </c>
      <c r="AA10" s="17" t="s">
        <v>19</v>
      </c>
      <c r="AB10" s="18" t="s">
        <v>19</v>
      </c>
      <c r="AC10" s="19" t="str">
        <f t="shared" si="8"/>
        <v>3</v>
      </c>
      <c r="AD10" s="28"/>
      <c r="AE10" s="26"/>
      <c r="AF10" s="19"/>
      <c r="AG10" s="21">
        <f t="shared" si="9"/>
        <v>23</v>
      </c>
      <c r="AH10" s="22">
        <f>'4.Spieltag'!AJ10</f>
        <v>53</v>
      </c>
      <c r="AI10" s="23">
        <f>'4.Spieltag'!AK10</f>
        <v>20</v>
      </c>
      <c r="AJ10" s="24">
        <f t="shared" si="10"/>
        <v>76</v>
      </c>
      <c r="AK10" s="25">
        <f t="shared" si="11"/>
        <v>17</v>
      </c>
      <c r="AL10" s="1"/>
    </row>
    <row r="11" spans="1:42" ht="24.9" customHeight="1" thickBot="1" x14ac:dyDescent="0.3">
      <c r="A11" s="29">
        <f t="shared" si="0"/>
        <v>18</v>
      </c>
      <c r="B11" s="21" t="str">
        <f>'4.Spieltag'!B11</f>
        <v>FlorianS04</v>
      </c>
      <c r="C11" s="17" t="s">
        <v>2</v>
      </c>
      <c r="D11" s="18" t="s">
        <v>76</v>
      </c>
      <c r="E11" s="88">
        <f t="shared" si="12"/>
        <v>8</v>
      </c>
      <c r="F11" s="17" t="s">
        <v>19</v>
      </c>
      <c r="G11" s="18" t="s">
        <v>76</v>
      </c>
      <c r="H11" s="19">
        <f t="shared" si="1"/>
        <v>0</v>
      </c>
      <c r="I11" s="17" t="s">
        <v>76</v>
      </c>
      <c r="J11" s="18" t="s">
        <v>76</v>
      </c>
      <c r="K11" s="19">
        <f t="shared" si="2"/>
        <v>0</v>
      </c>
      <c r="L11" s="17" t="s">
        <v>79</v>
      </c>
      <c r="M11" s="18" t="s">
        <v>76</v>
      </c>
      <c r="N11" s="68" t="str">
        <f t="shared" si="3"/>
        <v>2</v>
      </c>
      <c r="O11" s="17" t="s">
        <v>19</v>
      </c>
      <c r="P11" s="18" t="s">
        <v>76</v>
      </c>
      <c r="Q11" s="19" t="str">
        <f t="shared" si="4"/>
        <v>2</v>
      </c>
      <c r="R11" s="17" t="s">
        <v>77</v>
      </c>
      <c r="S11" s="18" t="s">
        <v>2</v>
      </c>
      <c r="T11" s="19" t="str">
        <f t="shared" si="5"/>
        <v>5</v>
      </c>
      <c r="U11" s="17" t="s">
        <v>76</v>
      </c>
      <c r="V11" s="18" t="s">
        <v>19</v>
      </c>
      <c r="W11" s="19">
        <f t="shared" si="6"/>
        <v>0</v>
      </c>
      <c r="X11" s="17" t="s">
        <v>76</v>
      </c>
      <c r="Y11" s="18" t="s">
        <v>19</v>
      </c>
      <c r="Z11" s="19">
        <f t="shared" si="7"/>
        <v>0</v>
      </c>
      <c r="AA11" s="17" t="s">
        <v>76</v>
      </c>
      <c r="AB11" s="18" t="s">
        <v>19</v>
      </c>
      <c r="AC11" s="19">
        <f t="shared" si="8"/>
        <v>0</v>
      </c>
      <c r="AD11" s="28"/>
      <c r="AE11" s="26"/>
      <c r="AF11" s="19"/>
      <c r="AG11" s="21">
        <f t="shared" si="9"/>
        <v>17</v>
      </c>
      <c r="AH11" s="22">
        <f>'4.Spieltag'!AJ11</f>
        <v>58</v>
      </c>
      <c r="AI11" s="23">
        <f>'4.Spieltag'!AK11</f>
        <v>13</v>
      </c>
      <c r="AJ11" s="24">
        <f t="shared" si="10"/>
        <v>75</v>
      </c>
      <c r="AK11" s="25">
        <f t="shared" si="11"/>
        <v>18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8</v>
      </c>
      <c r="B12" s="21" t="str">
        <f>'4.Spieltag'!B12</f>
        <v>Franzi04</v>
      </c>
      <c r="C12" s="17" t="s">
        <v>2</v>
      </c>
      <c r="D12" s="18" t="s">
        <v>76</v>
      </c>
      <c r="E12" s="88">
        <f t="shared" si="12"/>
        <v>8</v>
      </c>
      <c r="F12" s="17" t="s">
        <v>19</v>
      </c>
      <c r="G12" s="18" t="s">
        <v>77</v>
      </c>
      <c r="H12" s="19">
        <f t="shared" si="1"/>
        <v>0</v>
      </c>
      <c r="I12" s="17" t="s">
        <v>19</v>
      </c>
      <c r="J12" s="18" t="s">
        <v>76</v>
      </c>
      <c r="K12" s="19" t="str">
        <f t="shared" si="2"/>
        <v>5</v>
      </c>
      <c r="L12" s="17" t="s">
        <v>79</v>
      </c>
      <c r="M12" s="18" t="s">
        <v>77</v>
      </c>
      <c r="N12" s="68" t="str">
        <f t="shared" si="3"/>
        <v>5</v>
      </c>
      <c r="O12" s="17" t="s">
        <v>19</v>
      </c>
      <c r="P12" s="18" t="s">
        <v>76</v>
      </c>
      <c r="Q12" s="19" t="str">
        <f t="shared" si="4"/>
        <v>2</v>
      </c>
      <c r="R12" s="17" t="s">
        <v>77</v>
      </c>
      <c r="S12" s="18" t="s">
        <v>19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5</v>
      </c>
      <c r="X12" s="17" t="s">
        <v>76</v>
      </c>
      <c r="Y12" s="18" t="s">
        <v>2</v>
      </c>
      <c r="Z12" s="19">
        <f t="shared" si="7"/>
        <v>0</v>
      </c>
      <c r="AA12" s="17" t="s">
        <v>19</v>
      </c>
      <c r="AB12" s="18" t="s">
        <v>76</v>
      </c>
      <c r="AC12" s="19">
        <f t="shared" si="8"/>
        <v>0</v>
      </c>
      <c r="AD12" s="28"/>
      <c r="AE12" s="26"/>
      <c r="AF12" s="19"/>
      <c r="AG12" s="21">
        <f t="shared" si="9"/>
        <v>27</v>
      </c>
      <c r="AH12" s="22">
        <f>'4.Spieltag'!AJ12</f>
        <v>64</v>
      </c>
      <c r="AI12" s="23">
        <f>'4.Spieltag'!AK12</f>
        <v>9</v>
      </c>
      <c r="AJ12" s="24">
        <f t="shared" si="10"/>
        <v>91</v>
      </c>
      <c r="AK12" s="25">
        <f t="shared" si="11"/>
        <v>8</v>
      </c>
      <c r="AL12" s="1"/>
      <c r="AP12" s="69"/>
    </row>
    <row r="13" spans="1:42" ht="24.9" customHeight="1" thickBot="1" x14ac:dyDescent="0.3">
      <c r="A13" s="29">
        <f t="shared" si="0"/>
        <v>10</v>
      </c>
      <c r="B13" s="21" t="str">
        <f>'4.Spieltag'!B13</f>
        <v>Gudrun</v>
      </c>
      <c r="C13" s="17" t="s">
        <v>2</v>
      </c>
      <c r="D13" s="18" t="s">
        <v>76</v>
      </c>
      <c r="E13" s="88">
        <f t="shared" si="12"/>
        <v>8</v>
      </c>
      <c r="F13" s="17" t="s">
        <v>19</v>
      </c>
      <c r="G13" s="18" t="s">
        <v>76</v>
      </c>
      <c r="H13" s="19">
        <f t="shared" si="1"/>
        <v>0</v>
      </c>
      <c r="I13" s="17" t="s">
        <v>77</v>
      </c>
      <c r="J13" s="18" t="s">
        <v>76</v>
      </c>
      <c r="K13" s="19">
        <f t="shared" si="2"/>
        <v>0</v>
      </c>
      <c r="L13" s="17" t="s">
        <v>79</v>
      </c>
      <c r="M13" s="18" t="s">
        <v>77</v>
      </c>
      <c r="N13" s="68" t="str">
        <f t="shared" si="3"/>
        <v>5</v>
      </c>
      <c r="O13" s="17" t="s">
        <v>76</v>
      </c>
      <c r="P13" s="18" t="s">
        <v>19</v>
      </c>
      <c r="Q13" s="19">
        <f t="shared" si="4"/>
        <v>0</v>
      </c>
      <c r="R13" s="17" t="s">
        <v>77</v>
      </c>
      <c r="S13" s="18" t="s">
        <v>2</v>
      </c>
      <c r="T13" s="19" t="str">
        <f t="shared" si="5"/>
        <v>5</v>
      </c>
      <c r="U13" s="17" t="s">
        <v>19</v>
      </c>
      <c r="V13" s="18" t="s">
        <v>76</v>
      </c>
      <c r="W13" s="19" t="str">
        <f t="shared" si="6"/>
        <v>5</v>
      </c>
      <c r="X13" s="17" t="s">
        <v>76</v>
      </c>
      <c r="Y13" s="18" t="s">
        <v>2</v>
      </c>
      <c r="Z13" s="19">
        <f t="shared" si="7"/>
        <v>0</v>
      </c>
      <c r="AA13" s="17" t="s">
        <v>19</v>
      </c>
      <c r="AB13" s="18" t="s">
        <v>19</v>
      </c>
      <c r="AC13" s="19" t="str">
        <f t="shared" si="8"/>
        <v>3</v>
      </c>
      <c r="AD13" s="28"/>
      <c r="AE13" s="26"/>
      <c r="AF13" s="19"/>
      <c r="AG13" s="21">
        <f t="shared" si="9"/>
        <v>26</v>
      </c>
      <c r="AH13" s="22">
        <f>'4.Spieltag'!AJ13</f>
        <v>61</v>
      </c>
      <c r="AI13" s="23">
        <f>'4.Spieltag'!AK13</f>
        <v>10</v>
      </c>
      <c r="AJ13" s="24">
        <f t="shared" si="10"/>
        <v>87</v>
      </c>
      <c r="AK13" s="25">
        <f t="shared" si="11"/>
        <v>10</v>
      </c>
      <c r="AL13" s="1"/>
    </row>
    <row r="14" spans="1:42" ht="24.9" customHeight="1" thickBot="1" x14ac:dyDescent="0.3">
      <c r="A14" s="29">
        <f t="shared" si="0"/>
        <v>21</v>
      </c>
      <c r="B14" s="21" t="str">
        <f>'4.Spieltag'!B14</f>
        <v>Hans 04</v>
      </c>
      <c r="C14" s="17" t="s">
        <v>2</v>
      </c>
      <c r="D14" s="18" t="s">
        <v>77</v>
      </c>
      <c r="E14" s="88">
        <f t="shared" si="12"/>
        <v>8</v>
      </c>
      <c r="F14" s="17" t="s">
        <v>2</v>
      </c>
      <c r="G14" s="18" t="s">
        <v>76</v>
      </c>
      <c r="H14" s="19">
        <f t="shared" si="1"/>
        <v>0</v>
      </c>
      <c r="I14" s="17" t="s">
        <v>19</v>
      </c>
      <c r="J14" s="18" t="s">
        <v>76</v>
      </c>
      <c r="K14" s="19" t="str">
        <f t="shared" si="2"/>
        <v>5</v>
      </c>
      <c r="L14" s="17" t="s">
        <v>2</v>
      </c>
      <c r="M14" s="18" t="s">
        <v>77</v>
      </c>
      <c r="N14" s="68" t="str">
        <f t="shared" si="3"/>
        <v>2</v>
      </c>
      <c r="O14" s="17" t="s">
        <v>2</v>
      </c>
      <c r="P14" s="18" t="s">
        <v>76</v>
      </c>
      <c r="Q14" s="19" t="str">
        <f t="shared" si="4"/>
        <v>3</v>
      </c>
      <c r="R14" s="17" t="s">
        <v>76</v>
      </c>
      <c r="S14" s="18" t="s">
        <v>19</v>
      </c>
      <c r="T14" s="19" t="str">
        <f t="shared" si="5"/>
        <v>2</v>
      </c>
      <c r="U14" s="17" t="s">
        <v>76</v>
      </c>
      <c r="V14" s="18" t="s">
        <v>19</v>
      </c>
      <c r="W14" s="19">
        <f t="shared" si="6"/>
        <v>0</v>
      </c>
      <c r="X14" s="17" t="s">
        <v>76</v>
      </c>
      <c r="Y14" s="18" t="s">
        <v>2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8"/>
      <c r="AE14" s="26"/>
      <c r="AF14" s="19"/>
      <c r="AG14" s="21">
        <f t="shared" si="9"/>
        <v>20</v>
      </c>
      <c r="AH14" s="22">
        <f>'4.Spieltag'!AJ14</f>
        <v>53</v>
      </c>
      <c r="AI14" s="23">
        <f>'4.Spieltag'!AK14</f>
        <v>20</v>
      </c>
      <c r="AJ14" s="24">
        <f t="shared" si="10"/>
        <v>73</v>
      </c>
      <c r="AK14" s="25">
        <f t="shared" si="11"/>
        <v>21</v>
      </c>
      <c r="AL14" s="1"/>
    </row>
    <row r="15" spans="1:42" ht="24.9" customHeight="1" thickBot="1" x14ac:dyDescent="0.3">
      <c r="A15" s="29">
        <f t="shared" si="0"/>
        <v>4</v>
      </c>
      <c r="B15" s="21" t="str">
        <f>'4.Spieltag'!B15</f>
        <v>Lola04</v>
      </c>
      <c r="C15" s="17" t="s">
        <v>2</v>
      </c>
      <c r="D15" s="18" t="s">
        <v>76</v>
      </c>
      <c r="E15" s="88">
        <f t="shared" si="12"/>
        <v>8</v>
      </c>
      <c r="F15" s="17" t="s">
        <v>19</v>
      </c>
      <c r="G15" s="18" t="s">
        <v>76</v>
      </c>
      <c r="H15" s="19">
        <f t="shared" si="1"/>
        <v>0</v>
      </c>
      <c r="I15" s="17" t="s">
        <v>19</v>
      </c>
      <c r="J15" s="18" t="s">
        <v>76</v>
      </c>
      <c r="K15" s="19" t="str">
        <f t="shared" si="2"/>
        <v>5</v>
      </c>
      <c r="L15" s="17" t="s">
        <v>79</v>
      </c>
      <c r="M15" s="18" t="s">
        <v>77</v>
      </c>
      <c r="N15" s="68" t="str">
        <f t="shared" si="3"/>
        <v>5</v>
      </c>
      <c r="O15" s="17" t="s">
        <v>79</v>
      </c>
      <c r="P15" s="18" t="s">
        <v>76</v>
      </c>
      <c r="Q15" s="19" t="str">
        <f t="shared" si="4"/>
        <v>2</v>
      </c>
      <c r="R15" s="17" t="s">
        <v>76</v>
      </c>
      <c r="S15" s="18" t="s">
        <v>19</v>
      </c>
      <c r="T15" s="19" t="str">
        <f t="shared" si="5"/>
        <v>2</v>
      </c>
      <c r="U15" s="17" t="s">
        <v>2</v>
      </c>
      <c r="V15" s="18" t="s">
        <v>76</v>
      </c>
      <c r="W15" s="19" t="str">
        <f t="shared" si="6"/>
        <v>2</v>
      </c>
      <c r="X15" s="17" t="s">
        <v>76</v>
      </c>
      <c r="Y15" s="18" t="s">
        <v>19</v>
      </c>
      <c r="Z15" s="19">
        <f t="shared" si="7"/>
        <v>0</v>
      </c>
      <c r="AA15" s="17" t="s">
        <v>19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24</v>
      </c>
      <c r="AH15" s="22">
        <f>'4.Spieltag'!AJ15</f>
        <v>83</v>
      </c>
      <c r="AI15" s="23">
        <f>'4.Spieltag'!AK15</f>
        <v>3</v>
      </c>
      <c r="AJ15" s="24">
        <f t="shared" si="10"/>
        <v>107</v>
      </c>
      <c r="AK15" s="25">
        <f t="shared" si="11"/>
        <v>4</v>
      </c>
      <c r="AL15" s="1"/>
    </row>
    <row r="16" spans="1:42" ht="24.9" customHeight="1" thickBot="1" x14ac:dyDescent="0.3">
      <c r="A16" s="29">
        <f t="shared" si="0"/>
        <v>6</v>
      </c>
      <c r="B16" s="21" t="str">
        <f>'4.Spieltag'!B16</f>
        <v>Master1</v>
      </c>
      <c r="C16" s="17" t="s">
        <v>2</v>
      </c>
      <c r="D16" s="18" t="s">
        <v>76</v>
      </c>
      <c r="E16" s="88">
        <f t="shared" si="12"/>
        <v>8</v>
      </c>
      <c r="F16" s="17" t="s">
        <v>19</v>
      </c>
      <c r="G16" s="18" t="s">
        <v>76</v>
      </c>
      <c r="H16" s="19">
        <f t="shared" si="1"/>
        <v>0</v>
      </c>
      <c r="I16" s="17" t="s">
        <v>19</v>
      </c>
      <c r="J16" s="18" t="s">
        <v>76</v>
      </c>
      <c r="K16" s="19" t="str">
        <f t="shared" si="2"/>
        <v>5</v>
      </c>
      <c r="L16" s="17" t="s">
        <v>20</v>
      </c>
      <c r="M16" s="18" t="s">
        <v>77</v>
      </c>
      <c r="N16" s="68" t="str">
        <f t="shared" si="3"/>
        <v>2</v>
      </c>
      <c r="O16" s="17" t="s">
        <v>2</v>
      </c>
      <c r="P16" s="18" t="s">
        <v>76</v>
      </c>
      <c r="Q16" s="19" t="str">
        <f t="shared" si="4"/>
        <v>3</v>
      </c>
      <c r="R16" s="17" t="s">
        <v>76</v>
      </c>
      <c r="S16" s="18" t="s">
        <v>19</v>
      </c>
      <c r="T16" s="19" t="str">
        <f t="shared" si="5"/>
        <v>2</v>
      </c>
      <c r="U16" s="17" t="s">
        <v>19</v>
      </c>
      <c r="V16" s="18" t="s">
        <v>19</v>
      </c>
      <c r="W16" s="19">
        <f t="shared" si="6"/>
        <v>0</v>
      </c>
      <c r="X16" s="17" t="s">
        <v>76</v>
      </c>
      <c r="Y16" s="18" t="s">
        <v>2</v>
      </c>
      <c r="Z16" s="19">
        <f t="shared" si="7"/>
        <v>0</v>
      </c>
      <c r="AA16" s="17" t="s">
        <v>19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20</v>
      </c>
      <c r="AH16" s="22">
        <f>'4.Spieltag'!AJ16</f>
        <v>81</v>
      </c>
      <c r="AI16" s="23">
        <f>'4.Spieltag'!AK16</f>
        <v>4</v>
      </c>
      <c r="AJ16" s="24">
        <f t="shared" si="10"/>
        <v>101</v>
      </c>
      <c r="AK16" s="25">
        <f t="shared" si="11"/>
        <v>6</v>
      </c>
      <c r="AL16" s="1"/>
    </row>
    <row r="17" spans="1:38" ht="24.9" customHeight="1" thickBot="1" x14ac:dyDescent="0.3">
      <c r="A17" s="29">
        <f t="shared" si="0"/>
        <v>12</v>
      </c>
      <c r="B17" s="21" t="str">
        <f>'4.Spieltag'!B17</f>
        <v>Mike04</v>
      </c>
      <c r="C17" s="17" t="s">
        <v>2</v>
      </c>
      <c r="D17" s="18" t="s">
        <v>77</v>
      </c>
      <c r="E17" s="88">
        <f t="shared" si="12"/>
        <v>8</v>
      </c>
      <c r="F17" s="17" t="s">
        <v>19</v>
      </c>
      <c r="G17" s="18" t="s">
        <v>77</v>
      </c>
      <c r="H17" s="19">
        <f t="shared" si="1"/>
        <v>0</v>
      </c>
      <c r="I17" s="17" t="s">
        <v>2</v>
      </c>
      <c r="J17" s="18" t="s">
        <v>76</v>
      </c>
      <c r="K17" s="19" t="str">
        <f t="shared" si="2"/>
        <v>2</v>
      </c>
      <c r="L17" s="17" t="s">
        <v>79</v>
      </c>
      <c r="M17" s="18" t="s">
        <v>77</v>
      </c>
      <c r="N17" s="68" t="str">
        <f t="shared" si="3"/>
        <v>5</v>
      </c>
      <c r="O17" s="17" t="s">
        <v>19</v>
      </c>
      <c r="P17" s="18" t="s">
        <v>77</v>
      </c>
      <c r="Q17" s="19" t="str">
        <f t="shared" si="4"/>
        <v>5</v>
      </c>
      <c r="R17" s="17" t="s">
        <v>77</v>
      </c>
      <c r="S17" s="18" t="s">
        <v>19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2</v>
      </c>
      <c r="X17" s="17" t="s">
        <v>76</v>
      </c>
      <c r="Y17" s="18" t="s">
        <v>76</v>
      </c>
      <c r="Z17" s="19" t="str">
        <f t="shared" si="7"/>
        <v>3</v>
      </c>
      <c r="AA17" s="17" t="s">
        <v>19</v>
      </c>
      <c r="AB17" s="18" t="s">
        <v>77</v>
      </c>
      <c r="AC17" s="19">
        <f t="shared" si="8"/>
        <v>0</v>
      </c>
      <c r="AD17" s="28"/>
      <c r="AE17" s="26"/>
      <c r="AF17" s="19"/>
      <c r="AG17" s="21">
        <f t="shared" si="9"/>
        <v>27</v>
      </c>
      <c r="AH17" s="22">
        <f>'4.Spieltag'!AJ17</f>
        <v>56</v>
      </c>
      <c r="AI17" s="23">
        <f>'4.Spieltag'!AK17</f>
        <v>17</v>
      </c>
      <c r="AJ17" s="24">
        <f t="shared" si="10"/>
        <v>83</v>
      </c>
      <c r="AK17" s="25">
        <f t="shared" si="11"/>
        <v>12</v>
      </c>
      <c r="AL17" s="1"/>
    </row>
    <row r="18" spans="1:38" ht="24.9" customHeight="1" thickBot="1" x14ac:dyDescent="0.3">
      <c r="A18" s="29">
        <f t="shared" si="0"/>
        <v>3</v>
      </c>
      <c r="B18" s="21" t="str">
        <f>'4.Spieltag'!B18</f>
        <v>norman 04</v>
      </c>
      <c r="C18" s="17" t="s">
        <v>19</v>
      </c>
      <c r="D18" s="18" t="s">
        <v>76</v>
      </c>
      <c r="E18" s="88">
        <f t="shared" si="12"/>
        <v>20</v>
      </c>
      <c r="F18" s="17" t="s">
        <v>76</v>
      </c>
      <c r="G18" s="18" t="s">
        <v>76</v>
      </c>
      <c r="H18" s="19" t="str">
        <f t="shared" si="1"/>
        <v>5</v>
      </c>
      <c r="I18" s="17" t="s">
        <v>19</v>
      </c>
      <c r="J18" s="18" t="s">
        <v>76</v>
      </c>
      <c r="K18" s="19" t="str">
        <f t="shared" si="2"/>
        <v>5</v>
      </c>
      <c r="L18" s="17" t="s">
        <v>2</v>
      </c>
      <c r="M18" s="18" t="s">
        <v>76</v>
      </c>
      <c r="N18" s="68" t="str">
        <f t="shared" si="3"/>
        <v>2</v>
      </c>
      <c r="O18" s="17" t="s">
        <v>2</v>
      </c>
      <c r="P18" s="18" t="s">
        <v>76</v>
      </c>
      <c r="Q18" s="19" t="str">
        <f t="shared" si="4"/>
        <v>3</v>
      </c>
      <c r="R18" s="17" t="s">
        <v>76</v>
      </c>
      <c r="S18" s="18" t="s">
        <v>19</v>
      </c>
      <c r="T18" s="19" t="str">
        <f t="shared" si="5"/>
        <v>2</v>
      </c>
      <c r="U18" s="17" t="s">
        <v>2</v>
      </c>
      <c r="V18" s="18" t="s">
        <v>76</v>
      </c>
      <c r="W18" s="19" t="str">
        <f t="shared" si="6"/>
        <v>2</v>
      </c>
      <c r="X18" s="17" t="s">
        <v>76</v>
      </c>
      <c r="Y18" s="18" t="s">
        <v>2</v>
      </c>
      <c r="Z18" s="19">
        <f t="shared" si="7"/>
        <v>0</v>
      </c>
      <c r="AA18" s="17" t="s">
        <v>19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39</v>
      </c>
      <c r="AH18" s="22">
        <f>'4.Spieltag'!AJ18</f>
        <v>69</v>
      </c>
      <c r="AI18" s="23">
        <f>'4.Spieltag'!AK18</f>
        <v>7</v>
      </c>
      <c r="AJ18" s="24">
        <f t="shared" si="10"/>
        <v>108</v>
      </c>
      <c r="AK18" s="25">
        <f t="shared" si="11"/>
        <v>3</v>
      </c>
      <c r="AL18" s="1"/>
    </row>
    <row r="19" spans="1:38" ht="24.9" customHeight="1" thickBot="1" x14ac:dyDescent="0.3">
      <c r="A19" s="29">
        <f t="shared" si="0"/>
        <v>1</v>
      </c>
      <c r="B19" s="21" t="str">
        <f>'4.Spieltag'!B19</f>
        <v>Rainer04</v>
      </c>
      <c r="C19" s="17" t="s">
        <v>19</v>
      </c>
      <c r="D19" s="18" t="s">
        <v>76</v>
      </c>
      <c r="E19" s="88">
        <f t="shared" si="12"/>
        <v>20</v>
      </c>
      <c r="F19" s="17" t="s">
        <v>76</v>
      </c>
      <c r="G19" s="18" t="s">
        <v>76</v>
      </c>
      <c r="H19" s="19" t="str">
        <f t="shared" si="1"/>
        <v>5</v>
      </c>
      <c r="I19" s="17" t="s">
        <v>19</v>
      </c>
      <c r="J19" s="18" t="s">
        <v>77</v>
      </c>
      <c r="K19" s="19" t="str">
        <f t="shared" si="2"/>
        <v>2</v>
      </c>
      <c r="L19" s="17" t="s">
        <v>79</v>
      </c>
      <c r="M19" s="18" t="s">
        <v>76</v>
      </c>
      <c r="N19" s="68" t="str">
        <f t="shared" si="3"/>
        <v>2</v>
      </c>
      <c r="O19" s="17" t="s">
        <v>19</v>
      </c>
      <c r="P19" s="18" t="s">
        <v>77</v>
      </c>
      <c r="Q19" s="19" t="str">
        <f t="shared" si="4"/>
        <v>5</v>
      </c>
      <c r="R19" s="17" t="s">
        <v>76</v>
      </c>
      <c r="S19" s="18" t="s">
        <v>2</v>
      </c>
      <c r="T19" s="19" t="str">
        <f t="shared" si="5"/>
        <v>2</v>
      </c>
      <c r="U19" s="17" t="s">
        <v>19</v>
      </c>
      <c r="V19" s="18" t="s">
        <v>76</v>
      </c>
      <c r="W19" s="19" t="str">
        <f t="shared" si="6"/>
        <v>5</v>
      </c>
      <c r="X19" s="17" t="s">
        <v>76</v>
      </c>
      <c r="Y19" s="18" t="s">
        <v>19</v>
      </c>
      <c r="Z19" s="19">
        <f t="shared" si="7"/>
        <v>0</v>
      </c>
      <c r="AA19" s="17" t="s">
        <v>19</v>
      </c>
      <c r="AB19" s="18" t="s">
        <v>19</v>
      </c>
      <c r="AC19" s="19" t="str">
        <f t="shared" si="8"/>
        <v>3</v>
      </c>
      <c r="AD19" s="28"/>
      <c r="AE19" s="26"/>
      <c r="AF19" s="19"/>
      <c r="AG19" s="21">
        <f t="shared" si="9"/>
        <v>44</v>
      </c>
      <c r="AH19" s="22">
        <f>'4.Spieltag'!AJ19</f>
        <v>84</v>
      </c>
      <c r="AI19" s="23">
        <f>'4.Spieltag'!AK19</f>
        <v>2</v>
      </c>
      <c r="AJ19" s="24">
        <f t="shared" si="10"/>
        <v>128</v>
      </c>
      <c r="AK19" s="25">
        <f t="shared" si="11"/>
        <v>1</v>
      </c>
      <c r="AL19" s="1"/>
    </row>
    <row r="20" spans="1:38" ht="24.9" customHeight="1" thickBot="1" x14ac:dyDescent="0.3">
      <c r="A20" s="29">
        <f t="shared" si="0"/>
        <v>15</v>
      </c>
      <c r="B20" s="21" t="str">
        <f>'4.Spieltag'!B20</f>
        <v>Reinhold</v>
      </c>
      <c r="C20" s="17" t="s">
        <v>19</v>
      </c>
      <c r="D20" s="18" t="s">
        <v>77</v>
      </c>
      <c r="E20" s="88">
        <f t="shared" si="12"/>
        <v>8</v>
      </c>
      <c r="F20" s="17" t="s">
        <v>2</v>
      </c>
      <c r="G20" s="18" t="s">
        <v>76</v>
      </c>
      <c r="H20" s="19">
        <f t="shared" si="1"/>
        <v>0</v>
      </c>
      <c r="I20" s="17" t="s">
        <v>19</v>
      </c>
      <c r="J20" s="18" t="s">
        <v>76</v>
      </c>
      <c r="K20" s="19" t="str">
        <f t="shared" si="2"/>
        <v>5</v>
      </c>
      <c r="L20" s="17" t="s">
        <v>2</v>
      </c>
      <c r="M20" s="18" t="s">
        <v>76</v>
      </c>
      <c r="N20" s="68" t="str">
        <f t="shared" si="3"/>
        <v>2</v>
      </c>
      <c r="O20" s="17" t="s">
        <v>2</v>
      </c>
      <c r="P20" s="18" t="s">
        <v>2</v>
      </c>
      <c r="Q20" s="19">
        <f t="shared" si="4"/>
        <v>0</v>
      </c>
      <c r="R20" s="17" t="s">
        <v>2</v>
      </c>
      <c r="S20" s="18" t="s">
        <v>19</v>
      </c>
      <c r="T20" s="19">
        <f t="shared" si="5"/>
        <v>0</v>
      </c>
      <c r="U20" s="17" t="s">
        <v>19</v>
      </c>
      <c r="V20" s="18" t="s">
        <v>76</v>
      </c>
      <c r="W20" s="19" t="str">
        <f t="shared" si="6"/>
        <v>5</v>
      </c>
      <c r="X20" s="17" t="s">
        <v>76</v>
      </c>
      <c r="Y20" s="18" t="s">
        <v>76</v>
      </c>
      <c r="Z20" s="19" t="str">
        <f t="shared" si="7"/>
        <v>3</v>
      </c>
      <c r="AA20" s="17" t="s">
        <v>19</v>
      </c>
      <c r="AB20" s="18" t="s">
        <v>76</v>
      </c>
      <c r="AC20" s="19">
        <f t="shared" si="8"/>
        <v>0</v>
      </c>
      <c r="AD20" s="28"/>
      <c r="AE20" s="26"/>
      <c r="AF20" s="19"/>
      <c r="AG20" s="21">
        <f t="shared" si="9"/>
        <v>23</v>
      </c>
      <c r="AH20" s="22">
        <f>'4.Spieltag'!AJ20</f>
        <v>57</v>
      </c>
      <c r="AI20" s="23">
        <f>'4.Spieltag'!AK20</f>
        <v>15</v>
      </c>
      <c r="AJ20" s="24">
        <f t="shared" si="10"/>
        <v>80</v>
      </c>
      <c r="AK20" s="25">
        <f t="shared" si="11"/>
        <v>15</v>
      </c>
      <c r="AL20" s="1"/>
    </row>
    <row r="21" spans="1:38" ht="24.9" customHeight="1" thickBot="1" x14ac:dyDescent="0.3">
      <c r="A21" s="29">
        <f t="shared" si="0"/>
        <v>20</v>
      </c>
      <c r="B21" s="21" t="str">
        <f>'4.Spieltag'!B21</f>
        <v>Ricardo04</v>
      </c>
      <c r="C21" s="17" t="s">
        <v>2</v>
      </c>
      <c r="D21" s="18" t="s">
        <v>77</v>
      </c>
      <c r="E21" s="88">
        <f t="shared" si="12"/>
        <v>8</v>
      </c>
      <c r="F21" s="17" t="s">
        <v>19</v>
      </c>
      <c r="G21" s="18" t="s">
        <v>76</v>
      </c>
      <c r="H21" s="19">
        <f t="shared" si="1"/>
        <v>0</v>
      </c>
      <c r="I21" s="17" t="s">
        <v>19</v>
      </c>
      <c r="J21" s="18" t="s">
        <v>77</v>
      </c>
      <c r="K21" s="19" t="str">
        <f t="shared" si="2"/>
        <v>2</v>
      </c>
      <c r="L21" s="17" t="s">
        <v>20</v>
      </c>
      <c r="M21" s="18" t="s">
        <v>77</v>
      </c>
      <c r="N21" s="68" t="str">
        <f t="shared" si="3"/>
        <v>2</v>
      </c>
      <c r="O21" s="17" t="s">
        <v>76</v>
      </c>
      <c r="P21" s="18" t="s">
        <v>19</v>
      </c>
      <c r="Q21" s="19">
        <f t="shared" si="4"/>
        <v>0</v>
      </c>
      <c r="R21" s="17" t="s">
        <v>76</v>
      </c>
      <c r="S21" s="18" t="s">
        <v>2</v>
      </c>
      <c r="T21" s="19" t="str">
        <f t="shared" si="5"/>
        <v>2</v>
      </c>
      <c r="U21" s="17" t="s">
        <v>76</v>
      </c>
      <c r="V21" s="18" t="s">
        <v>76</v>
      </c>
      <c r="W21" s="19">
        <f t="shared" si="6"/>
        <v>0</v>
      </c>
      <c r="X21" s="17" t="s">
        <v>76</v>
      </c>
      <c r="Y21" s="18" t="s">
        <v>2</v>
      </c>
      <c r="Z21" s="19">
        <f t="shared" si="7"/>
        <v>0</v>
      </c>
      <c r="AA21" s="17" t="s">
        <v>76</v>
      </c>
      <c r="AB21" s="18" t="s">
        <v>2</v>
      </c>
      <c r="AC21" s="19">
        <f t="shared" si="8"/>
        <v>0</v>
      </c>
      <c r="AD21" s="28"/>
      <c r="AE21" s="26"/>
      <c r="AF21" s="19"/>
      <c r="AG21" s="21">
        <f t="shared" si="9"/>
        <v>14</v>
      </c>
      <c r="AH21" s="22">
        <f>'4.Spieltag'!AJ21</f>
        <v>60</v>
      </c>
      <c r="AI21" s="23">
        <f>'4.Spieltag'!AK21</f>
        <v>12</v>
      </c>
      <c r="AJ21" s="24">
        <f t="shared" si="10"/>
        <v>74</v>
      </c>
      <c r="AK21" s="25">
        <f t="shared" si="11"/>
        <v>20</v>
      </c>
      <c r="AL21" s="1"/>
    </row>
    <row r="22" spans="1:38" ht="24.9" customHeight="1" thickBot="1" x14ac:dyDescent="0.3">
      <c r="A22" s="29">
        <f t="shared" si="0"/>
        <v>23</v>
      </c>
      <c r="B22" s="21" t="str">
        <f>'4.Spieltag'!B22</f>
        <v>SchalkeKalle</v>
      </c>
      <c r="C22" s="17" t="s">
        <v>79</v>
      </c>
      <c r="D22" s="18" t="s">
        <v>77</v>
      </c>
      <c r="E22" s="88">
        <f t="shared" si="12"/>
        <v>8</v>
      </c>
      <c r="F22" s="17" t="s">
        <v>76</v>
      </c>
      <c r="G22" s="18" t="s">
        <v>19</v>
      </c>
      <c r="H22" s="19">
        <f t="shared" si="1"/>
        <v>0</v>
      </c>
      <c r="I22" s="17" t="s">
        <v>19</v>
      </c>
      <c r="J22" s="18" t="s">
        <v>76</v>
      </c>
      <c r="K22" s="19" t="str">
        <f t="shared" si="2"/>
        <v>5</v>
      </c>
      <c r="L22" s="17" t="s">
        <v>2</v>
      </c>
      <c r="M22" s="18" t="s">
        <v>77</v>
      </c>
      <c r="N22" s="68" t="str">
        <f t="shared" si="3"/>
        <v>2</v>
      </c>
      <c r="O22" s="17" t="s">
        <v>76</v>
      </c>
      <c r="P22" s="18" t="s">
        <v>77</v>
      </c>
      <c r="Q22" s="19" t="str">
        <f t="shared" si="4"/>
        <v>2</v>
      </c>
      <c r="R22" s="17" t="s">
        <v>76</v>
      </c>
      <c r="S22" s="18" t="s">
        <v>76</v>
      </c>
      <c r="T22" s="19">
        <f t="shared" si="5"/>
        <v>0</v>
      </c>
      <c r="U22" s="17" t="s">
        <v>19</v>
      </c>
      <c r="V22" s="18" t="s">
        <v>77</v>
      </c>
      <c r="W22" s="19" t="str">
        <f t="shared" si="6"/>
        <v>2</v>
      </c>
      <c r="X22" s="17" t="s">
        <v>76</v>
      </c>
      <c r="Y22" s="18" t="s">
        <v>76</v>
      </c>
      <c r="Z22" s="19" t="str">
        <f t="shared" si="7"/>
        <v>3</v>
      </c>
      <c r="AA22" s="17" t="s">
        <v>19</v>
      </c>
      <c r="AB22" s="18" t="s">
        <v>76</v>
      </c>
      <c r="AC22" s="19">
        <f t="shared" si="8"/>
        <v>0</v>
      </c>
      <c r="AD22" s="28"/>
      <c r="AE22" s="26"/>
      <c r="AF22" s="19"/>
      <c r="AG22" s="21">
        <f t="shared" si="9"/>
        <v>22</v>
      </c>
      <c r="AH22" s="22">
        <f>'4.Spieltag'!AJ22</f>
        <v>39</v>
      </c>
      <c r="AI22" s="23">
        <f>'4.Spieltag'!AK22</f>
        <v>23</v>
      </c>
      <c r="AJ22" s="24">
        <f t="shared" si="10"/>
        <v>61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2</v>
      </c>
      <c r="B23" s="21" t="str">
        <f>'4.Spieltag'!B23</f>
        <v>Schalt04</v>
      </c>
      <c r="C23" s="17" t="s">
        <v>2</v>
      </c>
      <c r="D23" s="18" t="s">
        <v>76</v>
      </c>
      <c r="E23" s="88">
        <f t="shared" si="12"/>
        <v>8</v>
      </c>
      <c r="F23" s="17" t="s">
        <v>76</v>
      </c>
      <c r="G23" s="18" t="s">
        <v>76</v>
      </c>
      <c r="H23" s="19" t="str">
        <f t="shared" si="1"/>
        <v>5</v>
      </c>
      <c r="I23" s="17" t="s">
        <v>19</v>
      </c>
      <c r="J23" s="18" t="s">
        <v>76</v>
      </c>
      <c r="K23" s="19" t="str">
        <f t="shared" si="2"/>
        <v>5</v>
      </c>
      <c r="L23" s="17" t="s">
        <v>2</v>
      </c>
      <c r="M23" s="18" t="s">
        <v>76</v>
      </c>
      <c r="N23" s="68" t="str">
        <f t="shared" si="3"/>
        <v>2</v>
      </c>
      <c r="O23" s="17" t="s">
        <v>19</v>
      </c>
      <c r="P23" s="18" t="s">
        <v>77</v>
      </c>
      <c r="Q23" s="19" t="str">
        <f t="shared" si="4"/>
        <v>5</v>
      </c>
      <c r="R23" s="17" t="s">
        <v>76</v>
      </c>
      <c r="S23" s="18" t="s">
        <v>2</v>
      </c>
      <c r="T23" s="19" t="str">
        <f t="shared" si="5"/>
        <v>2</v>
      </c>
      <c r="U23" s="17" t="s">
        <v>19</v>
      </c>
      <c r="V23" s="18" t="s">
        <v>76</v>
      </c>
      <c r="W23" s="19" t="str">
        <f t="shared" si="6"/>
        <v>5</v>
      </c>
      <c r="X23" s="17" t="s">
        <v>76</v>
      </c>
      <c r="Y23" s="18" t="s">
        <v>19</v>
      </c>
      <c r="Z23" s="19">
        <f t="shared" si="7"/>
        <v>0</v>
      </c>
      <c r="AA23" s="17" t="s">
        <v>76</v>
      </c>
      <c r="AB23" s="18" t="s">
        <v>76</v>
      </c>
      <c r="AC23" s="19" t="str">
        <f t="shared" si="8"/>
        <v>5</v>
      </c>
      <c r="AD23" s="28"/>
      <c r="AE23" s="26"/>
      <c r="AF23" s="19"/>
      <c r="AG23" s="21">
        <f t="shared" si="9"/>
        <v>37</v>
      </c>
      <c r="AH23" s="22">
        <f>'4.Spieltag'!AJ23</f>
        <v>86</v>
      </c>
      <c r="AI23" s="23">
        <f>'4.Spieltag'!AK23</f>
        <v>1</v>
      </c>
      <c r="AJ23" s="24">
        <f t="shared" si="10"/>
        <v>123</v>
      </c>
      <c r="AK23" s="25">
        <f t="shared" si="11"/>
        <v>2</v>
      </c>
      <c r="AL23" s="1"/>
    </row>
    <row r="24" spans="1:38" ht="24.9" customHeight="1" thickBot="1" x14ac:dyDescent="0.3">
      <c r="A24" s="29">
        <f t="shared" si="0"/>
        <v>7</v>
      </c>
      <c r="B24" s="21" t="str">
        <f>'4.Spieltag'!B24</f>
        <v>shiny</v>
      </c>
      <c r="C24" s="17" t="s">
        <v>2</v>
      </c>
      <c r="D24" s="18" t="s">
        <v>76</v>
      </c>
      <c r="E24" s="88">
        <f t="shared" si="12"/>
        <v>8</v>
      </c>
      <c r="F24" s="17" t="s">
        <v>19</v>
      </c>
      <c r="G24" s="18" t="s">
        <v>76</v>
      </c>
      <c r="H24" s="19">
        <f t="shared" si="1"/>
        <v>0</v>
      </c>
      <c r="I24" s="17" t="s">
        <v>19</v>
      </c>
      <c r="J24" s="18" t="s">
        <v>76</v>
      </c>
      <c r="K24" s="19" t="str">
        <f t="shared" si="2"/>
        <v>5</v>
      </c>
      <c r="L24" s="17" t="s">
        <v>2</v>
      </c>
      <c r="M24" s="18" t="s">
        <v>77</v>
      </c>
      <c r="N24" s="68" t="str">
        <f t="shared" si="3"/>
        <v>2</v>
      </c>
      <c r="O24" s="17" t="s">
        <v>19</v>
      </c>
      <c r="P24" s="18" t="s">
        <v>77</v>
      </c>
      <c r="Q24" s="19" t="str">
        <f t="shared" si="4"/>
        <v>5</v>
      </c>
      <c r="R24" s="17" t="s">
        <v>76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5</v>
      </c>
      <c r="X24" s="17" t="s">
        <v>76</v>
      </c>
      <c r="Y24" s="18" t="s">
        <v>76</v>
      </c>
      <c r="Z24" s="19" t="str">
        <f t="shared" si="7"/>
        <v>3</v>
      </c>
      <c r="AA24" s="17" t="s">
        <v>76</v>
      </c>
      <c r="AB24" s="18" t="s">
        <v>76</v>
      </c>
      <c r="AC24" s="19" t="str">
        <f t="shared" si="8"/>
        <v>5</v>
      </c>
      <c r="AD24" s="28"/>
      <c r="AE24" s="26"/>
      <c r="AF24" s="19"/>
      <c r="AG24" s="21">
        <f t="shared" si="9"/>
        <v>33</v>
      </c>
      <c r="AH24" s="22">
        <f>'4.Spieltag'!AJ24</f>
        <v>61</v>
      </c>
      <c r="AI24" s="23">
        <f>'4.Spieltag'!AK24</f>
        <v>10</v>
      </c>
      <c r="AJ24" s="24">
        <f t="shared" si="10"/>
        <v>94</v>
      </c>
      <c r="AK24" s="25">
        <f t="shared" si="11"/>
        <v>7</v>
      </c>
      <c r="AL24" s="1"/>
    </row>
    <row r="25" spans="1:38" ht="24.9" customHeight="1" thickBot="1" x14ac:dyDescent="0.3">
      <c r="A25" s="29">
        <f t="shared" si="0"/>
        <v>16</v>
      </c>
      <c r="B25" s="21" t="str">
        <f>'4.Spieltag'!B25</f>
        <v>Silfa04</v>
      </c>
      <c r="C25" s="17" t="s">
        <v>19</v>
      </c>
      <c r="D25" s="18" t="s">
        <v>77</v>
      </c>
      <c r="E25" s="88">
        <f t="shared" si="12"/>
        <v>8</v>
      </c>
      <c r="F25" s="17" t="s">
        <v>19</v>
      </c>
      <c r="G25" s="18" t="s">
        <v>76</v>
      </c>
      <c r="H25" s="19">
        <f t="shared" si="1"/>
        <v>0</v>
      </c>
      <c r="I25" s="17" t="s">
        <v>76</v>
      </c>
      <c r="J25" s="18" t="s">
        <v>76</v>
      </c>
      <c r="K25" s="19">
        <f t="shared" si="2"/>
        <v>0</v>
      </c>
      <c r="L25" s="17" t="s">
        <v>79</v>
      </c>
      <c r="M25" s="18" t="s">
        <v>77</v>
      </c>
      <c r="N25" s="68" t="str">
        <f t="shared" si="3"/>
        <v>5</v>
      </c>
      <c r="O25" s="17" t="s">
        <v>2</v>
      </c>
      <c r="P25" s="18" t="s">
        <v>76</v>
      </c>
      <c r="Q25" s="19" t="str">
        <f t="shared" si="4"/>
        <v>3</v>
      </c>
      <c r="R25" s="17" t="s">
        <v>76</v>
      </c>
      <c r="S25" s="18" t="s">
        <v>2</v>
      </c>
      <c r="T25" s="19" t="str">
        <f t="shared" si="5"/>
        <v>2</v>
      </c>
      <c r="U25" s="17" t="s">
        <v>19</v>
      </c>
      <c r="V25" s="18" t="s">
        <v>76</v>
      </c>
      <c r="W25" s="19" t="str">
        <f t="shared" si="6"/>
        <v>5</v>
      </c>
      <c r="X25" s="17" t="s">
        <v>77</v>
      </c>
      <c r="Y25" s="18" t="s">
        <v>2</v>
      </c>
      <c r="Z25" s="19">
        <f t="shared" si="7"/>
        <v>0</v>
      </c>
      <c r="AA25" s="17" t="s">
        <v>76</v>
      </c>
      <c r="AB25" s="18" t="s">
        <v>77</v>
      </c>
      <c r="AC25" s="19">
        <f t="shared" si="8"/>
        <v>0</v>
      </c>
      <c r="AD25" s="28"/>
      <c r="AE25" s="26"/>
      <c r="AF25" s="19"/>
      <c r="AG25" s="21">
        <f t="shared" si="9"/>
        <v>23</v>
      </c>
      <c r="AH25" s="22">
        <f>'4.Spieltag'!AJ25</f>
        <v>54</v>
      </c>
      <c r="AI25" s="23">
        <f>'4.Spieltag'!AK25</f>
        <v>19</v>
      </c>
      <c r="AJ25" s="24">
        <f t="shared" si="10"/>
        <v>77</v>
      </c>
      <c r="AK25" s="25">
        <f t="shared" si="11"/>
        <v>16</v>
      </c>
      <c r="AL25" s="1"/>
    </row>
    <row r="26" spans="1:38" ht="24.9" customHeight="1" thickBot="1" x14ac:dyDescent="0.3">
      <c r="A26" s="29">
        <f t="shared" si="0"/>
        <v>18</v>
      </c>
      <c r="B26" s="21" t="str">
        <f>'4.Spieltag'!B26</f>
        <v>Silja04</v>
      </c>
      <c r="C26" s="17" t="s">
        <v>19</v>
      </c>
      <c r="D26" s="18" t="s">
        <v>77</v>
      </c>
      <c r="E26" s="88">
        <f t="shared" si="12"/>
        <v>8</v>
      </c>
      <c r="F26" s="17" t="s">
        <v>19</v>
      </c>
      <c r="G26" s="18" t="s">
        <v>76</v>
      </c>
      <c r="H26" s="19">
        <f t="shared" si="1"/>
        <v>0</v>
      </c>
      <c r="I26" s="17" t="s">
        <v>19</v>
      </c>
      <c r="J26" s="18" t="s">
        <v>77</v>
      </c>
      <c r="K26" s="19" t="str">
        <f t="shared" si="2"/>
        <v>2</v>
      </c>
      <c r="L26" s="17" t="s">
        <v>2</v>
      </c>
      <c r="M26" s="18" t="s">
        <v>76</v>
      </c>
      <c r="N26" s="68" t="str">
        <f t="shared" si="3"/>
        <v>2</v>
      </c>
      <c r="O26" s="17" t="s">
        <v>2</v>
      </c>
      <c r="P26" s="18" t="s">
        <v>77</v>
      </c>
      <c r="Q26" s="19" t="str">
        <f t="shared" si="4"/>
        <v>2</v>
      </c>
      <c r="R26" s="17" t="s">
        <v>77</v>
      </c>
      <c r="S26" s="18" t="s">
        <v>19</v>
      </c>
      <c r="T26" s="19" t="str">
        <f t="shared" si="5"/>
        <v>2</v>
      </c>
      <c r="U26" s="17" t="s">
        <v>19</v>
      </c>
      <c r="V26" s="18" t="s">
        <v>77</v>
      </c>
      <c r="W26" s="19" t="str">
        <f t="shared" si="6"/>
        <v>2</v>
      </c>
      <c r="X26" s="17" t="s">
        <v>77</v>
      </c>
      <c r="Y26" s="18" t="s">
        <v>2</v>
      </c>
      <c r="Z26" s="19">
        <f t="shared" si="7"/>
        <v>0</v>
      </c>
      <c r="AA26" s="17" t="s">
        <v>76</v>
      </c>
      <c r="AB26" s="18" t="s">
        <v>19</v>
      </c>
      <c r="AC26" s="19">
        <f t="shared" si="8"/>
        <v>0</v>
      </c>
      <c r="AD26" s="28"/>
      <c r="AE26" s="26"/>
      <c r="AF26" s="19"/>
      <c r="AG26" s="21">
        <f t="shared" si="9"/>
        <v>18</v>
      </c>
      <c r="AH26" s="22">
        <f>'4.Spieltag'!AJ26</f>
        <v>57</v>
      </c>
      <c r="AI26" s="23">
        <f>'4.Spieltag'!AK26</f>
        <v>15</v>
      </c>
      <c r="AJ26" s="24">
        <f t="shared" si="10"/>
        <v>75</v>
      </c>
      <c r="AK26" s="25">
        <f t="shared" si="11"/>
        <v>18</v>
      </c>
      <c r="AL26" s="1"/>
    </row>
    <row r="27" spans="1:38" ht="28.2" customHeight="1" thickBot="1" x14ac:dyDescent="0.3">
      <c r="A27" s="29">
        <f t="shared" si="0"/>
        <v>5</v>
      </c>
      <c r="B27" s="21" t="str">
        <f>'4.Spieltag'!B27</f>
        <v>SkillFailer</v>
      </c>
      <c r="C27" s="17" t="s">
        <v>2</v>
      </c>
      <c r="D27" s="18" t="s">
        <v>77</v>
      </c>
      <c r="E27" s="88">
        <f t="shared" si="12"/>
        <v>8</v>
      </c>
      <c r="F27" s="17" t="s">
        <v>76</v>
      </c>
      <c r="G27" s="18" t="s">
        <v>19</v>
      </c>
      <c r="H27" s="19">
        <f t="shared" si="1"/>
        <v>0</v>
      </c>
      <c r="I27" s="17" t="s">
        <v>19</v>
      </c>
      <c r="J27" s="18" t="s">
        <v>76</v>
      </c>
      <c r="K27" s="19" t="str">
        <f t="shared" si="2"/>
        <v>5</v>
      </c>
      <c r="L27" s="17" t="s">
        <v>2</v>
      </c>
      <c r="M27" s="18" t="s">
        <v>77</v>
      </c>
      <c r="N27" s="68" t="str">
        <f t="shared" si="3"/>
        <v>2</v>
      </c>
      <c r="O27" s="17" t="s">
        <v>2</v>
      </c>
      <c r="P27" s="18" t="s">
        <v>76</v>
      </c>
      <c r="Q27" s="19" t="str">
        <f t="shared" si="4"/>
        <v>3</v>
      </c>
      <c r="R27" s="17" t="s">
        <v>76</v>
      </c>
      <c r="S27" s="18" t="s">
        <v>19</v>
      </c>
      <c r="T27" s="19" t="str">
        <f t="shared" si="5"/>
        <v>2</v>
      </c>
      <c r="U27" s="17" t="s">
        <v>2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8"/>
      <c r="AE27" s="26"/>
      <c r="AF27" s="19"/>
      <c r="AG27" s="21">
        <f t="shared" si="9"/>
        <v>22</v>
      </c>
      <c r="AH27" s="22">
        <f>'4.Spieltag'!AJ27</f>
        <v>81</v>
      </c>
      <c r="AI27" s="23">
        <f>'4.Spieltag'!AK27</f>
        <v>4</v>
      </c>
      <c r="AJ27" s="24">
        <f t="shared" si="10"/>
        <v>103</v>
      </c>
      <c r="AK27" s="25">
        <f t="shared" si="11"/>
        <v>5</v>
      </c>
      <c r="AL27" s="1"/>
    </row>
    <row r="28" spans="1:38" ht="28.2" customHeight="1" thickBot="1" x14ac:dyDescent="0.3">
      <c r="A28" s="29">
        <f t="shared" si="0"/>
        <v>22</v>
      </c>
      <c r="B28" s="21" t="str">
        <f>'4.Spieltag'!B28</f>
        <v>Skopp04</v>
      </c>
      <c r="C28" s="17" t="s">
        <v>2</v>
      </c>
      <c r="D28" s="18" t="s">
        <v>77</v>
      </c>
      <c r="E28" s="88">
        <f t="shared" si="12"/>
        <v>8</v>
      </c>
      <c r="F28" s="17" t="s">
        <v>76</v>
      </c>
      <c r="G28" s="18" t="s">
        <v>77</v>
      </c>
      <c r="H28" s="19">
        <f t="shared" si="1"/>
        <v>0</v>
      </c>
      <c r="I28" s="17" t="s">
        <v>19</v>
      </c>
      <c r="J28" s="18" t="s">
        <v>76</v>
      </c>
      <c r="K28" s="19" t="str">
        <f t="shared" si="2"/>
        <v>5</v>
      </c>
      <c r="L28" s="17" t="s">
        <v>79</v>
      </c>
      <c r="M28" s="18" t="s">
        <v>77</v>
      </c>
      <c r="N28" s="68" t="str">
        <f t="shared" si="3"/>
        <v>5</v>
      </c>
      <c r="O28" s="17" t="s">
        <v>2</v>
      </c>
      <c r="P28" s="18" t="s">
        <v>76</v>
      </c>
      <c r="Q28" s="19" t="str">
        <f t="shared" si="4"/>
        <v>3</v>
      </c>
      <c r="R28" s="17" t="s">
        <v>77</v>
      </c>
      <c r="S28" s="18" t="s">
        <v>19</v>
      </c>
      <c r="T28" s="19" t="str">
        <f t="shared" si="5"/>
        <v>2</v>
      </c>
      <c r="U28" s="17" t="s">
        <v>19</v>
      </c>
      <c r="V28" s="18" t="s">
        <v>77</v>
      </c>
      <c r="W28" s="19" t="str">
        <f t="shared" si="6"/>
        <v>2</v>
      </c>
      <c r="X28" s="17" t="s">
        <v>76</v>
      </c>
      <c r="Y28" s="18" t="s">
        <v>79</v>
      </c>
      <c r="Z28" s="19">
        <f t="shared" si="7"/>
        <v>0</v>
      </c>
      <c r="AA28" s="17" t="s">
        <v>76</v>
      </c>
      <c r="AB28" s="18" t="s">
        <v>77</v>
      </c>
      <c r="AC28" s="19">
        <f t="shared" si="8"/>
        <v>0</v>
      </c>
      <c r="AD28" s="28"/>
      <c r="AE28" s="26"/>
      <c r="AF28" s="19"/>
      <c r="AG28" s="21">
        <f t="shared" si="9"/>
        <v>25</v>
      </c>
      <c r="AH28" s="22">
        <f>'4.Spieltag'!AJ28</f>
        <v>47</v>
      </c>
      <c r="AI28" s="23">
        <f>'4.Spieltag'!AK28</f>
        <v>22</v>
      </c>
      <c r="AJ28" s="24">
        <f t="shared" si="10"/>
        <v>72</v>
      </c>
      <c r="AK28" s="25">
        <f t="shared" si="11"/>
        <v>22</v>
      </c>
      <c r="AL28" s="1"/>
    </row>
    <row r="29" spans="1:38" ht="28.2" customHeight="1" thickBot="1" x14ac:dyDescent="0.3">
      <c r="A29" s="29">
        <f t="shared" si="0"/>
        <v>14</v>
      </c>
      <c r="B29" s="21" t="str">
        <f>'4.Spieltag'!B29</f>
        <v>Tanja 04</v>
      </c>
      <c r="C29" s="17" t="s">
        <v>19</v>
      </c>
      <c r="D29" s="18" t="s">
        <v>77</v>
      </c>
      <c r="E29" s="88">
        <f t="shared" si="12"/>
        <v>8</v>
      </c>
      <c r="F29" s="17" t="s">
        <v>19</v>
      </c>
      <c r="G29" s="18" t="s">
        <v>76</v>
      </c>
      <c r="H29" s="19">
        <f t="shared" si="1"/>
        <v>0</v>
      </c>
      <c r="I29" s="17" t="s">
        <v>19</v>
      </c>
      <c r="J29" s="18" t="s">
        <v>77</v>
      </c>
      <c r="K29" s="19" t="str">
        <f t="shared" si="2"/>
        <v>2</v>
      </c>
      <c r="L29" s="17" t="s">
        <v>2</v>
      </c>
      <c r="M29" s="18" t="s">
        <v>77</v>
      </c>
      <c r="N29" s="68" t="str">
        <f t="shared" si="3"/>
        <v>2</v>
      </c>
      <c r="O29" s="17" t="s">
        <v>19</v>
      </c>
      <c r="P29" s="18" t="s">
        <v>77</v>
      </c>
      <c r="Q29" s="19" t="str">
        <f t="shared" si="4"/>
        <v>5</v>
      </c>
      <c r="R29" s="17" t="s">
        <v>76</v>
      </c>
      <c r="S29" s="18" t="s">
        <v>2</v>
      </c>
      <c r="T29" s="19" t="str">
        <f t="shared" si="5"/>
        <v>2</v>
      </c>
      <c r="U29" s="17" t="s">
        <v>19</v>
      </c>
      <c r="V29" s="18" t="s">
        <v>77</v>
      </c>
      <c r="W29" s="19" t="str">
        <f t="shared" si="6"/>
        <v>2</v>
      </c>
      <c r="X29" s="17" t="s">
        <v>77</v>
      </c>
      <c r="Y29" s="18" t="s">
        <v>19</v>
      </c>
      <c r="Z29" s="19">
        <f t="shared" si="7"/>
        <v>0</v>
      </c>
      <c r="AA29" s="17" t="s">
        <v>76</v>
      </c>
      <c r="AB29" s="18" t="s">
        <v>76</v>
      </c>
      <c r="AC29" s="19" t="str">
        <f t="shared" si="8"/>
        <v>5</v>
      </c>
      <c r="AD29" s="28"/>
      <c r="AE29" s="26"/>
      <c r="AF29" s="19"/>
      <c r="AG29" s="21">
        <f t="shared" si="9"/>
        <v>26</v>
      </c>
      <c r="AH29" s="22">
        <f>'4.Spieltag'!AJ29</f>
        <v>56</v>
      </c>
      <c r="AI29" s="23">
        <f>'4.Spieltag'!AK29</f>
        <v>17</v>
      </c>
      <c r="AJ29" s="24">
        <f t="shared" si="10"/>
        <v>82</v>
      </c>
      <c r="AK29" s="25">
        <f t="shared" si="11"/>
        <v>14</v>
      </c>
      <c r="AL29" s="1"/>
    </row>
    <row r="30" spans="1:38" ht="28.2" customHeight="1" thickBot="1" x14ac:dyDescent="0.3">
      <c r="A30" s="29">
        <f t="shared" si="0"/>
        <v>8</v>
      </c>
      <c r="B30" s="21" t="str">
        <f>'4.Spieltag'!B30</f>
        <v>UltraGE</v>
      </c>
      <c r="C30" s="17" t="s">
        <v>79</v>
      </c>
      <c r="D30" s="18" t="s">
        <v>76</v>
      </c>
      <c r="E30" s="88">
        <f t="shared" si="12"/>
        <v>8</v>
      </c>
      <c r="F30" s="17" t="s">
        <v>19</v>
      </c>
      <c r="G30" s="18" t="s">
        <v>76</v>
      </c>
      <c r="H30" s="19">
        <f t="shared" si="1"/>
        <v>0</v>
      </c>
      <c r="I30" s="17" t="s">
        <v>76</v>
      </c>
      <c r="J30" s="18" t="s">
        <v>19</v>
      </c>
      <c r="K30" s="19">
        <f t="shared" si="2"/>
        <v>0</v>
      </c>
      <c r="L30" s="17" t="s">
        <v>20</v>
      </c>
      <c r="M30" s="18" t="s">
        <v>76</v>
      </c>
      <c r="N30" s="68" t="str">
        <f t="shared" si="3"/>
        <v>3</v>
      </c>
      <c r="O30" s="17" t="s">
        <v>2</v>
      </c>
      <c r="P30" s="18" t="s">
        <v>76</v>
      </c>
      <c r="Q30" s="19" t="str">
        <f t="shared" si="4"/>
        <v>3</v>
      </c>
      <c r="R30" s="17" t="s">
        <v>76</v>
      </c>
      <c r="S30" s="18" t="s">
        <v>19</v>
      </c>
      <c r="T30" s="19" t="str">
        <f t="shared" si="5"/>
        <v>2</v>
      </c>
      <c r="U30" s="17" t="s">
        <v>19</v>
      </c>
      <c r="V30" s="18" t="s">
        <v>76</v>
      </c>
      <c r="W30" s="19" t="str">
        <f t="shared" si="6"/>
        <v>5</v>
      </c>
      <c r="X30" s="17" t="s">
        <v>76</v>
      </c>
      <c r="Y30" s="18" t="s">
        <v>19</v>
      </c>
      <c r="Z30" s="19">
        <f t="shared" si="7"/>
        <v>0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 t="shared" si="9"/>
        <v>21</v>
      </c>
      <c r="AH30" s="22">
        <f>'4.Spieltag'!AJ30</f>
        <v>70</v>
      </c>
      <c r="AI30" s="23">
        <f>'4.Spieltag'!AK30</f>
        <v>6</v>
      </c>
      <c r="AJ30" s="24">
        <f t="shared" si="10"/>
        <v>91</v>
      </c>
      <c r="AK30" s="25">
        <f t="shared" si="11"/>
        <v>8</v>
      </c>
      <c r="AL30" s="1"/>
    </row>
    <row r="31" spans="1:38" ht="28.2" customHeight="1" thickBot="1" x14ac:dyDescent="0.3">
      <c r="A31" s="29"/>
      <c r="B31" s="21"/>
      <c r="C31" s="17"/>
      <c r="D31" s="18"/>
      <c r="E31" s="88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x14ac:dyDescent="0.2">
      <c r="B32" s="13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</row>
  </sheetData>
  <sortState xmlns:xlrd2="http://schemas.microsoft.com/office/spreadsheetml/2017/richdata2" ref="A8:AK30">
    <sortCondition ref="A8:A30"/>
    <sortCondition ref="B8:B30"/>
  </sortState>
  <phoneticPr fontId="0" type="noConversion"/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5" priority="123" rank="3"/>
  </conditionalFormatting>
  <conditionalFormatting sqref="C4:AB6">
    <cfRule type="cellIs" dxfId="114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4294967295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40"/>
  <sheetViews>
    <sheetView topLeftCell="A17" workbookViewId="0">
      <selection activeCell="B24" sqref="B2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27</v>
      </c>
      <c r="B4" s="16"/>
      <c r="C4" s="70" t="s">
        <v>72</v>
      </c>
      <c r="D4" s="71"/>
      <c r="E4" s="71"/>
      <c r="F4" s="70" t="s">
        <v>18</v>
      </c>
      <c r="I4" s="70" t="s">
        <v>59</v>
      </c>
      <c r="K4" s="71"/>
      <c r="L4" s="70" t="s">
        <v>56</v>
      </c>
      <c r="M4" s="71"/>
      <c r="N4" s="71"/>
      <c r="O4" s="70" t="s">
        <v>21</v>
      </c>
      <c r="P4" s="71"/>
      <c r="Q4" s="71"/>
      <c r="R4" s="70" t="s">
        <v>74</v>
      </c>
      <c r="S4" s="71"/>
      <c r="T4" s="71"/>
      <c r="U4" s="70" t="s">
        <v>15</v>
      </c>
      <c r="V4" s="71"/>
      <c r="W4" s="71"/>
      <c r="X4" s="70" t="s">
        <v>68</v>
      </c>
      <c r="AA4" s="70" t="s">
        <v>73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K5" s="72"/>
      <c r="M5" s="72"/>
      <c r="N5" s="72"/>
      <c r="P5" s="72"/>
      <c r="Q5" s="72"/>
      <c r="S5" s="72"/>
      <c r="T5" s="72"/>
      <c r="V5" s="72"/>
      <c r="W5" s="72"/>
      <c r="AA5" s="13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57</v>
      </c>
      <c r="D6" s="71"/>
      <c r="E6" s="71"/>
      <c r="F6" s="70" t="s">
        <v>17</v>
      </c>
      <c r="I6" s="70" t="s">
        <v>11</v>
      </c>
      <c r="K6" s="71"/>
      <c r="L6" s="70" t="s">
        <v>13</v>
      </c>
      <c r="M6" s="71"/>
      <c r="N6" s="71"/>
      <c r="O6" s="70" t="s">
        <v>16</v>
      </c>
      <c r="P6" s="71"/>
      <c r="Q6" s="71"/>
      <c r="R6" s="70" t="s">
        <v>12</v>
      </c>
      <c r="S6" s="71"/>
      <c r="T6" s="71"/>
      <c r="U6" s="70" t="s">
        <v>14</v>
      </c>
      <c r="V6" s="71"/>
      <c r="W6" s="71"/>
      <c r="X6" s="70" t="s">
        <v>58</v>
      </c>
      <c r="AA6" s="70" t="s">
        <v>71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19</v>
      </c>
      <c r="E7" s="80" t="s">
        <v>1</v>
      </c>
      <c r="F7" s="79" t="s">
        <v>77</v>
      </c>
      <c r="G7" s="79" t="s">
        <v>2</v>
      </c>
      <c r="H7" s="80" t="s">
        <v>1</v>
      </c>
      <c r="I7" s="79" t="s">
        <v>76</v>
      </c>
      <c r="J7" s="79" t="s">
        <v>2</v>
      </c>
      <c r="K7" s="80" t="s">
        <v>1</v>
      </c>
      <c r="L7" s="79" t="s">
        <v>77</v>
      </c>
      <c r="M7" s="79" t="s">
        <v>2</v>
      </c>
      <c r="N7" s="80" t="s">
        <v>1</v>
      </c>
      <c r="O7" s="79" t="s">
        <v>77</v>
      </c>
      <c r="P7" s="79" t="s">
        <v>76</v>
      </c>
      <c r="Q7" s="80" t="s">
        <v>1</v>
      </c>
      <c r="R7" s="79" t="s">
        <v>19</v>
      </c>
      <c r="S7" s="79" t="s">
        <v>2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76</v>
      </c>
      <c r="Y7" s="79" t="s">
        <v>19</v>
      </c>
      <c r="Z7" s="80" t="s">
        <v>1</v>
      </c>
      <c r="AA7" s="79" t="s">
        <v>77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18</v>
      </c>
      <c r="B8" s="21" t="str">
        <f>'5.Spieltag'!B8</f>
        <v>Archie04</v>
      </c>
      <c r="C8" s="17" t="s">
        <v>19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88">
        <f>IF(OR(EXACT($I$7,I8)*(EXACT($J$7,J8)))=TRUE,$AO$9,IF(($J$7-$I$7=J8-I8),$AO$8,IF(OR(EXACT($I$7&gt;$J$7,I8&gt;J8)*EXACT($I$7=$J$7,I8=J8)*EXACT($I$7&lt;$J$7,I8&lt;J8)),$AO$7,0)))*2*2</f>
        <v>0</v>
      </c>
      <c r="L8" s="17" t="s">
        <v>76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77</v>
      </c>
      <c r="S8" s="18" t="s">
        <v>98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5</v>
      </c>
      <c r="AA8" s="17" t="s">
        <v>19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 t="shared" ref="AG8:AG30" si="9">E8+H8+K8+N8+Q8+T8+W8+Z8+AC8+AF8</f>
        <v>9</v>
      </c>
      <c r="AH8" s="22">
        <f>'5.Spieltag'!AJ8</f>
        <v>86</v>
      </c>
      <c r="AI8" s="23">
        <f>'5.Spieltag'!AK8</f>
        <v>11</v>
      </c>
      <c r="AJ8" s="24">
        <f t="shared" ref="AJ8:AJ30" si="10">AG8+AH8</f>
        <v>95</v>
      </c>
      <c r="AK8" s="25">
        <f t="shared" ref="AK8:AK30" si="11">RANK(AJ8,$AJ$8:$AJ$31)</f>
        <v>18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11</v>
      </c>
      <c r="B9" s="21" t="str">
        <f>'5.Spieltag'!B9</f>
        <v>cilli37</v>
      </c>
      <c r="C9" s="17" t="s">
        <v>76</v>
      </c>
      <c r="D9" s="18" t="s">
        <v>19</v>
      </c>
      <c r="E9" s="19" t="str">
        <f t="shared" si="1"/>
        <v>5</v>
      </c>
      <c r="F9" s="17" t="s">
        <v>19</v>
      </c>
      <c r="G9" s="18" t="s">
        <v>19</v>
      </c>
      <c r="H9" s="19">
        <f t="shared" si="2"/>
        <v>0</v>
      </c>
      <c r="I9" s="17" t="s">
        <v>76</v>
      </c>
      <c r="J9" s="18" t="s">
        <v>19</v>
      </c>
      <c r="K9" s="88">
        <f t="shared" ref="K9:K30" si="12">IF(OR(EXACT($I$7,I9)*(EXACT($J$7,J9)))=TRUE,$AO$9,IF(($J$7-$I$7=J9-I9),$AO$8,IF(OR(EXACT($I$7&gt;$J$7,I9&gt;J9)*EXACT($I$7=$J$7,I9=J9)*EXACT($I$7&lt;$J$7,I9&lt;J9)),$AO$7,0)))*2*2</f>
        <v>8</v>
      </c>
      <c r="L9" s="17" t="s">
        <v>19</v>
      </c>
      <c r="M9" s="18" t="s">
        <v>2</v>
      </c>
      <c r="N9" s="68" t="str">
        <f t="shared" si="3"/>
        <v>2</v>
      </c>
      <c r="O9" s="17" t="s">
        <v>76</v>
      </c>
      <c r="P9" s="18" t="s">
        <v>19</v>
      </c>
      <c r="Q9" s="19" t="str">
        <f t="shared" si="4"/>
        <v>3</v>
      </c>
      <c r="R9" s="17" t="s">
        <v>76</v>
      </c>
      <c r="S9" s="18" t="s">
        <v>79</v>
      </c>
      <c r="T9" s="19" t="str">
        <f t="shared" si="5"/>
        <v>2</v>
      </c>
      <c r="U9" s="17" t="s">
        <v>2</v>
      </c>
      <c r="V9" s="18" t="s">
        <v>76</v>
      </c>
      <c r="W9" s="19">
        <f t="shared" si="6"/>
        <v>0</v>
      </c>
      <c r="X9" s="17" t="s">
        <v>76</v>
      </c>
      <c r="Y9" s="18" t="s">
        <v>19</v>
      </c>
      <c r="Z9" s="19" t="str">
        <f t="shared" si="7"/>
        <v>5</v>
      </c>
      <c r="AA9" s="17" t="s">
        <v>19</v>
      </c>
      <c r="AB9" s="18" t="s">
        <v>77</v>
      </c>
      <c r="AC9" s="19">
        <f t="shared" si="8"/>
        <v>0</v>
      </c>
      <c r="AD9" s="28"/>
      <c r="AE9" s="26"/>
      <c r="AF9" s="19"/>
      <c r="AG9" s="21">
        <f t="shared" si="9"/>
        <v>25</v>
      </c>
      <c r="AH9" s="22">
        <f>'5.Spieltag'!AJ9</f>
        <v>83</v>
      </c>
      <c r="AI9" s="23">
        <f>'5.Spieltag'!AK9</f>
        <v>12</v>
      </c>
      <c r="AJ9" s="24">
        <f t="shared" si="10"/>
        <v>108</v>
      </c>
      <c r="AK9" s="25">
        <f t="shared" si="11"/>
        <v>11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16</v>
      </c>
      <c r="B10" s="21" t="str">
        <f>'5.Spieltag'!B10</f>
        <v>fabian04</v>
      </c>
      <c r="C10" s="17" t="s">
        <v>19</v>
      </c>
      <c r="D10" s="18" t="s">
        <v>76</v>
      </c>
      <c r="E10" s="19">
        <f t="shared" si="1"/>
        <v>0</v>
      </c>
      <c r="F10" s="17" t="s">
        <v>19</v>
      </c>
      <c r="G10" s="18" t="s">
        <v>19</v>
      </c>
      <c r="H10" s="19">
        <f t="shared" si="2"/>
        <v>0</v>
      </c>
      <c r="I10" s="17" t="s">
        <v>77</v>
      </c>
      <c r="J10" s="18" t="s">
        <v>19</v>
      </c>
      <c r="K10" s="88">
        <f t="shared" si="12"/>
        <v>12</v>
      </c>
      <c r="L10" s="17" t="s">
        <v>19</v>
      </c>
      <c r="M10" s="18" t="s">
        <v>2</v>
      </c>
      <c r="N10" s="68" t="str">
        <f t="shared" si="3"/>
        <v>2</v>
      </c>
      <c r="O10" s="17" t="s">
        <v>77</v>
      </c>
      <c r="P10" s="18" t="s">
        <v>2</v>
      </c>
      <c r="Q10" s="19" t="str">
        <f t="shared" si="4"/>
        <v>2</v>
      </c>
      <c r="R10" s="17" t="s">
        <v>77</v>
      </c>
      <c r="S10" s="18" t="s">
        <v>99</v>
      </c>
      <c r="T10" s="19" t="str">
        <f t="shared" si="5"/>
        <v>2</v>
      </c>
      <c r="U10" s="17" t="s">
        <v>2</v>
      </c>
      <c r="V10" s="18" t="s">
        <v>76</v>
      </c>
      <c r="W10" s="19">
        <f t="shared" si="6"/>
        <v>0</v>
      </c>
      <c r="X10" s="17" t="s">
        <v>77</v>
      </c>
      <c r="Y10" s="18" t="s">
        <v>19</v>
      </c>
      <c r="Z10" s="19" t="str">
        <f t="shared" si="7"/>
        <v>2</v>
      </c>
      <c r="AA10" s="17" t="s">
        <v>19</v>
      </c>
      <c r="AB10" s="18" t="s">
        <v>77</v>
      </c>
      <c r="AC10" s="19">
        <f t="shared" si="8"/>
        <v>0</v>
      </c>
      <c r="AD10" s="28"/>
      <c r="AE10" s="26"/>
      <c r="AF10" s="19"/>
      <c r="AG10" s="21">
        <f t="shared" si="9"/>
        <v>20</v>
      </c>
      <c r="AH10" s="22">
        <f>'5.Spieltag'!AJ10</f>
        <v>76</v>
      </c>
      <c r="AI10" s="23">
        <f>'5.Spieltag'!AK10</f>
        <v>17</v>
      </c>
      <c r="AJ10" s="24">
        <f t="shared" si="10"/>
        <v>96</v>
      </c>
      <c r="AK10" s="25">
        <f t="shared" si="11"/>
        <v>16</v>
      </c>
      <c r="AL10" s="1"/>
    </row>
    <row r="11" spans="1:42" ht="24.9" customHeight="1" thickBot="1" x14ac:dyDescent="0.3">
      <c r="A11" s="29">
        <f t="shared" si="0"/>
        <v>18</v>
      </c>
      <c r="B11" s="21" t="str">
        <f>'5.Spieltag'!B11</f>
        <v>FlorianS04</v>
      </c>
      <c r="C11" s="17" t="s">
        <v>76</v>
      </c>
      <c r="D11" s="18" t="s">
        <v>19</v>
      </c>
      <c r="E11" s="19" t="str">
        <f t="shared" si="1"/>
        <v>5</v>
      </c>
      <c r="F11" s="17" t="s">
        <v>76</v>
      </c>
      <c r="G11" s="18" t="s">
        <v>76</v>
      </c>
      <c r="H11" s="19">
        <f t="shared" si="2"/>
        <v>0</v>
      </c>
      <c r="I11" s="17" t="s">
        <v>77</v>
      </c>
      <c r="J11" s="18" t="s">
        <v>76</v>
      </c>
      <c r="K11" s="88">
        <f t="shared" si="12"/>
        <v>8</v>
      </c>
      <c r="L11" s="17" t="s">
        <v>76</v>
      </c>
      <c r="M11" s="18" t="s">
        <v>19</v>
      </c>
      <c r="N11" s="68" t="str">
        <f t="shared" si="3"/>
        <v>2</v>
      </c>
      <c r="O11" s="17" t="s">
        <v>76</v>
      </c>
      <c r="P11" s="18" t="s">
        <v>19</v>
      </c>
      <c r="Q11" s="19" t="str">
        <f t="shared" si="4"/>
        <v>3</v>
      </c>
      <c r="R11" s="17" t="s">
        <v>76</v>
      </c>
      <c r="S11" s="18" t="s">
        <v>79</v>
      </c>
      <c r="T11" s="19" t="str">
        <f t="shared" si="5"/>
        <v>2</v>
      </c>
      <c r="U11" s="17" t="s">
        <v>2</v>
      </c>
      <c r="V11" s="18" t="s">
        <v>77</v>
      </c>
      <c r="W11" s="19">
        <f t="shared" si="6"/>
        <v>0</v>
      </c>
      <c r="X11" s="17" t="s">
        <v>19</v>
      </c>
      <c r="Y11" s="18" t="s">
        <v>76</v>
      </c>
      <c r="Z11" s="19">
        <f t="shared" si="7"/>
        <v>0</v>
      </c>
      <c r="AA11" s="17" t="s">
        <v>76</v>
      </c>
      <c r="AB11" s="18" t="s">
        <v>77</v>
      </c>
      <c r="AC11" s="19">
        <f t="shared" si="8"/>
        <v>0</v>
      </c>
      <c r="AD11" s="28"/>
      <c r="AE11" s="26"/>
      <c r="AF11" s="19"/>
      <c r="AG11" s="21">
        <f t="shared" si="9"/>
        <v>20</v>
      </c>
      <c r="AH11" s="22">
        <f>'5.Spieltag'!AJ11</f>
        <v>75</v>
      </c>
      <c r="AI11" s="23">
        <f>'5.Spieltag'!AK11</f>
        <v>18</v>
      </c>
      <c r="AJ11" s="24">
        <f t="shared" si="10"/>
        <v>95</v>
      </c>
      <c r="AK11" s="25">
        <f t="shared" si="11"/>
        <v>18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6</v>
      </c>
      <c r="B12" s="21" t="str">
        <f>'5.Spieltag'!B12</f>
        <v>Franzi04</v>
      </c>
      <c r="C12" s="17" t="s">
        <v>76</v>
      </c>
      <c r="D12" s="18" t="s">
        <v>19</v>
      </c>
      <c r="E12" s="19" t="str">
        <f t="shared" si="1"/>
        <v>5</v>
      </c>
      <c r="F12" s="17" t="s">
        <v>76</v>
      </c>
      <c r="G12" s="18" t="s">
        <v>19</v>
      </c>
      <c r="H12" s="19" t="str">
        <f t="shared" si="2"/>
        <v>2</v>
      </c>
      <c r="I12" s="17" t="s">
        <v>76</v>
      </c>
      <c r="J12" s="18" t="s">
        <v>19</v>
      </c>
      <c r="K12" s="88">
        <f t="shared" si="12"/>
        <v>8</v>
      </c>
      <c r="L12" s="17" t="s">
        <v>77</v>
      </c>
      <c r="M12" s="18" t="s">
        <v>19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3</v>
      </c>
      <c r="R12" s="17" t="s">
        <v>77</v>
      </c>
      <c r="S12" s="18" t="s">
        <v>20</v>
      </c>
      <c r="T12" s="19" t="str">
        <f t="shared" si="5"/>
        <v>2</v>
      </c>
      <c r="U12" s="17" t="s">
        <v>19</v>
      </c>
      <c r="V12" s="18" t="s">
        <v>77</v>
      </c>
      <c r="W12" s="19">
        <f t="shared" si="6"/>
        <v>0</v>
      </c>
      <c r="X12" s="17" t="s">
        <v>76</v>
      </c>
      <c r="Y12" s="18" t="s">
        <v>19</v>
      </c>
      <c r="Z12" s="19" t="str">
        <f t="shared" si="7"/>
        <v>5</v>
      </c>
      <c r="AA12" s="17" t="s">
        <v>19</v>
      </c>
      <c r="AB12" s="18" t="s">
        <v>19</v>
      </c>
      <c r="AC12" s="19">
        <f t="shared" si="8"/>
        <v>0</v>
      </c>
      <c r="AD12" s="28"/>
      <c r="AE12" s="26"/>
      <c r="AF12" s="19"/>
      <c r="AG12" s="21">
        <f t="shared" si="9"/>
        <v>27</v>
      </c>
      <c r="AH12" s="22">
        <f>'5.Spieltag'!AJ12</f>
        <v>91</v>
      </c>
      <c r="AI12" s="23">
        <f>'5.Spieltag'!AK12</f>
        <v>8</v>
      </c>
      <c r="AJ12" s="24">
        <f t="shared" si="10"/>
        <v>118</v>
      </c>
      <c r="AK12" s="25">
        <f t="shared" si="11"/>
        <v>6</v>
      </c>
      <c r="AL12" s="1"/>
      <c r="AP12" s="69"/>
    </row>
    <row r="13" spans="1:42" ht="24.9" customHeight="1" thickBot="1" x14ac:dyDescent="0.3">
      <c r="A13" s="29">
        <f t="shared" si="0"/>
        <v>5</v>
      </c>
      <c r="B13" s="21" t="str">
        <f>'5.Spieltag'!B13</f>
        <v>Gudrun</v>
      </c>
      <c r="C13" s="17" t="s">
        <v>77</v>
      </c>
      <c r="D13" s="18" t="s">
        <v>19</v>
      </c>
      <c r="E13" s="19" t="str">
        <f t="shared" si="1"/>
        <v>2</v>
      </c>
      <c r="F13" s="17" t="s">
        <v>19</v>
      </c>
      <c r="G13" s="18" t="s">
        <v>19</v>
      </c>
      <c r="H13" s="19">
        <f t="shared" si="2"/>
        <v>0</v>
      </c>
      <c r="I13" s="17" t="s">
        <v>76</v>
      </c>
      <c r="J13" s="18" t="s">
        <v>2</v>
      </c>
      <c r="K13" s="88">
        <f t="shared" si="12"/>
        <v>20</v>
      </c>
      <c r="L13" s="17" t="s">
        <v>76</v>
      </c>
      <c r="M13" s="18" t="s">
        <v>19</v>
      </c>
      <c r="N13" s="68" t="str">
        <f t="shared" si="3"/>
        <v>2</v>
      </c>
      <c r="O13" s="17" t="s">
        <v>77</v>
      </c>
      <c r="P13" s="18" t="s">
        <v>76</v>
      </c>
      <c r="Q13" s="19" t="str">
        <f t="shared" si="4"/>
        <v>5</v>
      </c>
      <c r="R13" s="17" t="s">
        <v>77</v>
      </c>
      <c r="S13" s="18" t="s">
        <v>2</v>
      </c>
      <c r="T13" s="19" t="str">
        <f t="shared" si="5"/>
        <v>2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2</v>
      </c>
      <c r="Z13" s="19" t="str">
        <f t="shared" si="7"/>
        <v>2</v>
      </c>
      <c r="AA13" s="17" t="s">
        <v>19</v>
      </c>
      <c r="AB13" s="18" t="s">
        <v>76</v>
      </c>
      <c r="AC13" s="19">
        <f t="shared" si="8"/>
        <v>0</v>
      </c>
      <c r="AD13" s="28"/>
      <c r="AE13" s="26"/>
      <c r="AF13" s="19"/>
      <c r="AG13" s="21">
        <f t="shared" si="9"/>
        <v>33</v>
      </c>
      <c r="AH13" s="22">
        <f>'5.Spieltag'!AJ13</f>
        <v>87</v>
      </c>
      <c r="AI13" s="23">
        <f>'5.Spieltag'!AK13</f>
        <v>10</v>
      </c>
      <c r="AJ13" s="24">
        <f t="shared" si="10"/>
        <v>120</v>
      </c>
      <c r="AK13" s="25">
        <f t="shared" si="11"/>
        <v>5</v>
      </c>
      <c r="AL13" s="1"/>
    </row>
    <row r="14" spans="1:42" ht="24.9" customHeight="1" thickBot="1" x14ac:dyDescent="0.3">
      <c r="A14" s="29">
        <f t="shared" si="0"/>
        <v>22</v>
      </c>
      <c r="B14" s="21" t="str">
        <f>'5.Spieltag'!B14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2</v>
      </c>
      <c r="G14" s="18" t="s">
        <v>76</v>
      </c>
      <c r="H14" s="19">
        <f t="shared" si="2"/>
        <v>0</v>
      </c>
      <c r="I14" s="17" t="s">
        <v>19</v>
      </c>
      <c r="J14" s="18" t="s">
        <v>19</v>
      </c>
      <c r="K14" s="88">
        <f t="shared" si="12"/>
        <v>0</v>
      </c>
      <c r="L14" s="17" t="s">
        <v>76</v>
      </c>
      <c r="M14" s="18" t="s">
        <v>19</v>
      </c>
      <c r="N14" s="68" t="str">
        <f t="shared" si="3"/>
        <v>2</v>
      </c>
      <c r="O14" s="17" t="s">
        <v>76</v>
      </c>
      <c r="P14" s="18" t="s">
        <v>2</v>
      </c>
      <c r="Q14" s="19" t="str">
        <f t="shared" si="4"/>
        <v>2</v>
      </c>
      <c r="R14" s="17" t="s">
        <v>76</v>
      </c>
      <c r="S14" s="18" t="s">
        <v>79</v>
      </c>
      <c r="T14" s="19" t="str">
        <f t="shared" si="5"/>
        <v>2</v>
      </c>
      <c r="U14" s="17" t="s">
        <v>2</v>
      </c>
      <c r="V14" s="18" t="s">
        <v>76</v>
      </c>
      <c r="W14" s="19">
        <f t="shared" si="6"/>
        <v>0</v>
      </c>
      <c r="X14" s="17" t="s">
        <v>19</v>
      </c>
      <c r="Y14" s="18" t="s">
        <v>76</v>
      </c>
      <c r="Z14" s="19">
        <f t="shared" si="7"/>
        <v>0</v>
      </c>
      <c r="AA14" s="17" t="s">
        <v>19</v>
      </c>
      <c r="AB14" s="18" t="s">
        <v>19</v>
      </c>
      <c r="AC14" s="19">
        <f t="shared" si="8"/>
        <v>0</v>
      </c>
      <c r="AD14" s="28"/>
      <c r="AE14" s="26"/>
      <c r="AF14" s="19"/>
      <c r="AG14" s="21">
        <f t="shared" si="9"/>
        <v>8</v>
      </c>
      <c r="AH14" s="22">
        <f>'5.Spieltag'!AJ14</f>
        <v>73</v>
      </c>
      <c r="AI14" s="23">
        <f>'5.Spieltag'!AK14</f>
        <v>21</v>
      </c>
      <c r="AJ14" s="24">
        <f t="shared" si="10"/>
        <v>81</v>
      </c>
      <c r="AK14" s="25">
        <f t="shared" si="11"/>
        <v>22</v>
      </c>
      <c r="AL14" s="1"/>
    </row>
    <row r="15" spans="1:42" ht="24.9" customHeight="1" thickBot="1" x14ac:dyDescent="0.3">
      <c r="A15" s="29">
        <f t="shared" si="0"/>
        <v>7</v>
      </c>
      <c r="B15" s="21" t="str">
        <f>'5.Spieltag'!B15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76</v>
      </c>
      <c r="G15" s="18" t="s">
        <v>19</v>
      </c>
      <c r="H15" s="19" t="str">
        <f t="shared" si="2"/>
        <v>2</v>
      </c>
      <c r="I15" s="17" t="s">
        <v>76</v>
      </c>
      <c r="J15" s="18" t="s">
        <v>76</v>
      </c>
      <c r="K15" s="88">
        <f t="shared" si="12"/>
        <v>0</v>
      </c>
      <c r="L15" s="17" t="s">
        <v>76</v>
      </c>
      <c r="M15" s="18" t="s">
        <v>19</v>
      </c>
      <c r="N15" s="68" t="str">
        <f t="shared" si="3"/>
        <v>2</v>
      </c>
      <c r="O15" s="17" t="s">
        <v>19</v>
      </c>
      <c r="P15" s="18" t="s">
        <v>76</v>
      </c>
      <c r="Q15" s="19">
        <f t="shared" si="4"/>
        <v>0</v>
      </c>
      <c r="R15" s="17" t="s">
        <v>76</v>
      </c>
      <c r="S15" s="18" t="s">
        <v>20</v>
      </c>
      <c r="T15" s="19" t="str">
        <f t="shared" si="5"/>
        <v>2</v>
      </c>
      <c r="U15" s="17" t="s">
        <v>76</v>
      </c>
      <c r="V15" s="18" t="s">
        <v>19</v>
      </c>
      <c r="W15" s="19">
        <f t="shared" si="6"/>
        <v>0</v>
      </c>
      <c r="X15" s="17" t="s">
        <v>19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6</v>
      </c>
      <c r="AH15" s="22">
        <f>'5.Spieltag'!AJ15</f>
        <v>107</v>
      </c>
      <c r="AI15" s="23">
        <f>'5.Spieltag'!AK15</f>
        <v>4</v>
      </c>
      <c r="AJ15" s="24">
        <f t="shared" si="10"/>
        <v>113</v>
      </c>
      <c r="AK15" s="25">
        <f t="shared" si="11"/>
        <v>7</v>
      </c>
      <c r="AL15" s="1"/>
    </row>
    <row r="16" spans="1:42" ht="24.9" customHeight="1" thickBot="1" x14ac:dyDescent="0.3">
      <c r="A16" s="29">
        <f t="shared" si="0"/>
        <v>8</v>
      </c>
      <c r="B16" s="21" t="str">
        <f>'5.Spieltag'!B16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19</v>
      </c>
      <c r="H16" s="19">
        <f t="shared" si="2"/>
        <v>0</v>
      </c>
      <c r="I16" s="17" t="s">
        <v>76</v>
      </c>
      <c r="J16" s="18" t="s">
        <v>76</v>
      </c>
      <c r="K16" s="88">
        <f t="shared" si="12"/>
        <v>0</v>
      </c>
      <c r="L16" s="17" t="s">
        <v>76</v>
      </c>
      <c r="M16" s="18" t="s">
        <v>2</v>
      </c>
      <c r="N16" s="68" t="str">
        <f t="shared" si="3"/>
        <v>2</v>
      </c>
      <c r="O16" s="17" t="s">
        <v>19</v>
      </c>
      <c r="P16" s="18" t="s">
        <v>19</v>
      </c>
      <c r="Q16" s="19">
        <f t="shared" si="4"/>
        <v>0</v>
      </c>
      <c r="R16" s="17" t="s">
        <v>77</v>
      </c>
      <c r="S16" s="18" t="s">
        <v>79</v>
      </c>
      <c r="T16" s="19" t="str">
        <f t="shared" si="5"/>
        <v>2</v>
      </c>
      <c r="U16" s="17" t="s">
        <v>2</v>
      </c>
      <c r="V16" s="18" t="s">
        <v>76</v>
      </c>
      <c r="W16" s="19">
        <f t="shared" si="6"/>
        <v>0</v>
      </c>
      <c r="X16" s="17" t="s">
        <v>76</v>
      </c>
      <c r="Y16" s="18" t="s">
        <v>19</v>
      </c>
      <c r="Z16" s="19" t="str">
        <f t="shared" si="7"/>
        <v>5</v>
      </c>
      <c r="AA16" s="17" t="s">
        <v>76</v>
      </c>
      <c r="AB16" s="18" t="s">
        <v>19</v>
      </c>
      <c r="AC16" s="19" t="str">
        <f t="shared" si="8"/>
        <v>2</v>
      </c>
      <c r="AD16" s="28"/>
      <c r="AE16" s="26"/>
      <c r="AF16" s="19"/>
      <c r="AG16" s="21">
        <f t="shared" si="9"/>
        <v>11</v>
      </c>
      <c r="AH16" s="22">
        <f>'5.Spieltag'!AJ16</f>
        <v>101</v>
      </c>
      <c r="AI16" s="23">
        <f>'5.Spieltag'!AK16</f>
        <v>6</v>
      </c>
      <c r="AJ16" s="24">
        <f t="shared" si="10"/>
        <v>112</v>
      </c>
      <c r="AK16" s="25">
        <f t="shared" si="11"/>
        <v>8</v>
      </c>
      <c r="AL16" s="1"/>
    </row>
    <row r="17" spans="1:38" ht="24.9" customHeight="1" thickBot="1" x14ac:dyDescent="0.3">
      <c r="A17" s="29">
        <f>AK17</f>
        <v>12</v>
      </c>
      <c r="B17" s="21" t="str">
        <f>'5.Spieltag'!B17</f>
        <v>Mike04</v>
      </c>
      <c r="C17" s="17" t="s">
        <v>76</v>
      </c>
      <c r="D17" s="18" t="s">
        <v>19</v>
      </c>
      <c r="E17" s="19" t="str">
        <f t="shared" si="1"/>
        <v>5</v>
      </c>
      <c r="F17" s="17" t="s">
        <v>76</v>
      </c>
      <c r="G17" s="18" t="s">
        <v>76</v>
      </c>
      <c r="H17" s="19">
        <f t="shared" si="2"/>
        <v>0</v>
      </c>
      <c r="I17" s="17" t="s">
        <v>76</v>
      </c>
      <c r="J17" s="18" t="s">
        <v>19</v>
      </c>
      <c r="K17" s="88">
        <f t="shared" si="12"/>
        <v>8</v>
      </c>
      <c r="L17" s="17" t="s">
        <v>77</v>
      </c>
      <c r="M17" s="18" t="s">
        <v>19</v>
      </c>
      <c r="N17" s="68" t="str">
        <f t="shared" si="3"/>
        <v>2</v>
      </c>
      <c r="O17" s="17" t="s">
        <v>76</v>
      </c>
      <c r="P17" s="18" t="s">
        <v>19</v>
      </c>
      <c r="Q17" s="19" t="str">
        <f t="shared" si="4"/>
        <v>3</v>
      </c>
      <c r="R17" s="17" t="s">
        <v>77</v>
      </c>
      <c r="S17" s="18" t="s">
        <v>2</v>
      </c>
      <c r="T17" s="19" t="str">
        <f t="shared" si="5"/>
        <v>2</v>
      </c>
      <c r="U17" s="17" t="s">
        <v>19</v>
      </c>
      <c r="V17" s="18" t="s">
        <v>77</v>
      </c>
      <c r="W17" s="19">
        <f t="shared" si="6"/>
        <v>0</v>
      </c>
      <c r="X17" s="17" t="s">
        <v>76</v>
      </c>
      <c r="Y17" s="18" t="s">
        <v>77</v>
      </c>
      <c r="Z17" s="19">
        <f t="shared" si="7"/>
        <v>0</v>
      </c>
      <c r="AA17" s="17" t="s">
        <v>76</v>
      </c>
      <c r="AB17" s="18" t="s">
        <v>19</v>
      </c>
      <c r="AC17" s="19" t="str">
        <f t="shared" si="8"/>
        <v>2</v>
      </c>
      <c r="AD17" s="28"/>
      <c r="AE17" s="26"/>
      <c r="AF17" s="19"/>
      <c r="AG17" s="21">
        <f t="shared" si="9"/>
        <v>22</v>
      </c>
      <c r="AH17" s="22">
        <f>'5.Spieltag'!AJ17</f>
        <v>83</v>
      </c>
      <c r="AI17" s="23">
        <f>'5.Spieltag'!AK17</f>
        <v>12</v>
      </c>
      <c r="AJ17" s="24">
        <f t="shared" si="10"/>
        <v>105</v>
      </c>
      <c r="AK17" s="25">
        <f t="shared" si="11"/>
        <v>12</v>
      </c>
      <c r="AL17" s="1"/>
    </row>
    <row r="18" spans="1:38" ht="24.9" customHeight="1" thickBot="1" x14ac:dyDescent="0.3">
      <c r="A18" s="29">
        <f t="shared" si="0"/>
        <v>4</v>
      </c>
      <c r="B18" s="21" t="str">
        <f>'5.Spieltag'!B18</f>
        <v>norman 04</v>
      </c>
      <c r="C18" s="17" t="s">
        <v>76</v>
      </c>
      <c r="D18" s="18" t="s">
        <v>2</v>
      </c>
      <c r="E18" s="19" t="str">
        <f t="shared" si="1"/>
        <v>2</v>
      </c>
      <c r="F18" s="17" t="s">
        <v>76</v>
      </c>
      <c r="G18" s="18" t="s">
        <v>19</v>
      </c>
      <c r="H18" s="19" t="str">
        <f t="shared" si="2"/>
        <v>2</v>
      </c>
      <c r="I18" s="17" t="s">
        <v>76</v>
      </c>
      <c r="J18" s="18" t="s">
        <v>19</v>
      </c>
      <c r="K18" s="88">
        <f t="shared" si="12"/>
        <v>8</v>
      </c>
      <c r="L18" s="17" t="s">
        <v>76</v>
      </c>
      <c r="M18" s="18" t="s">
        <v>2</v>
      </c>
      <c r="N18" s="68" t="str">
        <f t="shared" si="3"/>
        <v>2</v>
      </c>
      <c r="O18" s="17" t="s">
        <v>76</v>
      </c>
      <c r="P18" s="18" t="s">
        <v>76</v>
      </c>
      <c r="Q18" s="19">
        <f t="shared" si="4"/>
        <v>0</v>
      </c>
      <c r="R18" s="17" t="s">
        <v>77</v>
      </c>
      <c r="S18" s="18" t="s">
        <v>2</v>
      </c>
      <c r="T18" s="19" t="str">
        <f t="shared" si="5"/>
        <v>2</v>
      </c>
      <c r="U18" s="17" t="s">
        <v>2</v>
      </c>
      <c r="V18" s="18" t="s">
        <v>77</v>
      </c>
      <c r="W18" s="19">
        <f t="shared" si="6"/>
        <v>0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16</v>
      </c>
      <c r="AH18" s="22">
        <f>'5.Spieltag'!AJ18</f>
        <v>108</v>
      </c>
      <c r="AI18" s="23">
        <f>'5.Spieltag'!AK18</f>
        <v>3</v>
      </c>
      <c r="AJ18" s="24">
        <f t="shared" si="10"/>
        <v>124</v>
      </c>
      <c r="AK18" s="25">
        <f t="shared" si="11"/>
        <v>4</v>
      </c>
      <c r="AL18" s="1"/>
    </row>
    <row r="19" spans="1:38" ht="24.9" customHeight="1" thickBot="1" x14ac:dyDescent="0.3">
      <c r="A19" s="29">
        <f t="shared" si="0"/>
        <v>2</v>
      </c>
      <c r="B19" s="21" t="str">
        <f>'5.Spieltag'!B19</f>
        <v>Rainer04</v>
      </c>
      <c r="C19" s="17" t="s">
        <v>76</v>
      </c>
      <c r="D19" s="18" t="s">
        <v>19</v>
      </c>
      <c r="E19" s="19" t="str">
        <f t="shared" si="1"/>
        <v>5</v>
      </c>
      <c r="F19" s="17" t="s">
        <v>19</v>
      </c>
      <c r="G19" s="18" t="s">
        <v>19</v>
      </c>
      <c r="H19" s="19">
        <f t="shared" si="2"/>
        <v>0</v>
      </c>
      <c r="I19" s="17" t="s">
        <v>76</v>
      </c>
      <c r="J19" s="18" t="s">
        <v>76</v>
      </c>
      <c r="K19" s="88">
        <f t="shared" si="1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19</v>
      </c>
      <c r="P19" s="18" t="s">
        <v>76</v>
      </c>
      <c r="Q19" s="19">
        <f t="shared" si="4"/>
        <v>0</v>
      </c>
      <c r="R19" s="17" t="s">
        <v>19</v>
      </c>
      <c r="S19" s="18" t="s">
        <v>79</v>
      </c>
      <c r="T19" s="19" t="str">
        <f t="shared" si="5"/>
        <v>2</v>
      </c>
      <c r="U19" s="17" t="s">
        <v>2</v>
      </c>
      <c r="V19" s="18" t="s">
        <v>77</v>
      </c>
      <c r="W19" s="19">
        <f t="shared" si="6"/>
        <v>0</v>
      </c>
      <c r="X19" s="17" t="s">
        <v>19</v>
      </c>
      <c r="Y19" s="18" t="s">
        <v>76</v>
      </c>
      <c r="Z19" s="19">
        <f t="shared" si="7"/>
        <v>0</v>
      </c>
      <c r="AA19" s="17" t="s">
        <v>19</v>
      </c>
      <c r="AB19" s="18" t="s">
        <v>77</v>
      </c>
      <c r="AC19" s="19">
        <f t="shared" si="8"/>
        <v>0</v>
      </c>
      <c r="AD19" s="28"/>
      <c r="AE19" s="26"/>
      <c r="AF19" s="19"/>
      <c r="AG19" s="21">
        <f t="shared" si="9"/>
        <v>9</v>
      </c>
      <c r="AH19" s="22">
        <f>'5.Spieltag'!AJ19</f>
        <v>128</v>
      </c>
      <c r="AI19" s="23">
        <f>'5.Spieltag'!AK19</f>
        <v>1</v>
      </c>
      <c r="AJ19" s="24">
        <f t="shared" si="10"/>
        <v>137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16</v>
      </c>
      <c r="B20" s="21" t="str">
        <f>'5.Spieltag'!B20</f>
        <v>Reinhold</v>
      </c>
      <c r="C20" s="17" t="s">
        <v>2</v>
      </c>
      <c r="D20" s="18" t="s">
        <v>19</v>
      </c>
      <c r="E20" s="19">
        <f t="shared" si="1"/>
        <v>0</v>
      </c>
      <c r="F20" s="17" t="s">
        <v>19</v>
      </c>
      <c r="G20" s="18" t="s">
        <v>79</v>
      </c>
      <c r="H20" s="19" t="str">
        <f t="shared" si="2"/>
        <v>2</v>
      </c>
      <c r="I20" s="17" t="s">
        <v>77</v>
      </c>
      <c r="J20" s="18" t="s">
        <v>2</v>
      </c>
      <c r="K20" s="88">
        <f t="shared" si="12"/>
        <v>8</v>
      </c>
      <c r="L20" s="17" t="s">
        <v>76</v>
      </c>
      <c r="M20" s="18" t="s">
        <v>76</v>
      </c>
      <c r="N20" s="68">
        <f t="shared" si="3"/>
        <v>0</v>
      </c>
      <c r="O20" s="17" t="s">
        <v>2</v>
      </c>
      <c r="P20" s="18" t="s">
        <v>19</v>
      </c>
      <c r="Q20" s="19">
        <f t="shared" si="4"/>
        <v>0</v>
      </c>
      <c r="R20" s="17" t="s">
        <v>76</v>
      </c>
      <c r="S20" s="18" t="s">
        <v>19</v>
      </c>
      <c r="T20" s="19" t="str">
        <f t="shared" si="5"/>
        <v>3</v>
      </c>
      <c r="U20" s="17" t="s">
        <v>2</v>
      </c>
      <c r="V20" s="18" t="s">
        <v>19</v>
      </c>
      <c r="W20" s="19">
        <f t="shared" si="6"/>
        <v>0</v>
      </c>
      <c r="X20" s="17" t="s">
        <v>19</v>
      </c>
      <c r="Y20" s="18" t="s">
        <v>2</v>
      </c>
      <c r="Z20" s="19" t="str">
        <f t="shared" si="7"/>
        <v>3</v>
      </c>
      <c r="AA20" s="17" t="s">
        <v>76</v>
      </c>
      <c r="AB20" s="18" t="s">
        <v>77</v>
      </c>
      <c r="AC20" s="19">
        <f t="shared" si="8"/>
        <v>0</v>
      </c>
      <c r="AD20" s="28"/>
      <c r="AE20" s="26"/>
      <c r="AF20" s="19"/>
      <c r="AG20" s="21">
        <f t="shared" si="9"/>
        <v>16</v>
      </c>
      <c r="AH20" s="22">
        <f>'5.Spieltag'!AJ20</f>
        <v>80</v>
      </c>
      <c r="AI20" s="23">
        <f>'5.Spieltag'!AK20</f>
        <v>15</v>
      </c>
      <c r="AJ20" s="24">
        <f t="shared" si="10"/>
        <v>96</v>
      </c>
      <c r="AK20" s="25">
        <f t="shared" si="11"/>
        <v>16</v>
      </c>
      <c r="AL20" s="1"/>
    </row>
    <row r="21" spans="1:38" ht="24.9" customHeight="1" thickBot="1" x14ac:dyDescent="0.3">
      <c r="A21" s="29">
        <f t="shared" si="0"/>
        <v>13</v>
      </c>
      <c r="B21" s="21" t="str">
        <f>'5.Spieltag'!B21</f>
        <v>Ricardo04</v>
      </c>
      <c r="C21" s="17" t="s">
        <v>76</v>
      </c>
      <c r="D21" s="18" t="s">
        <v>19</v>
      </c>
      <c r="E21" s="19" t="str">
        <f t="shared" si="1"/>
        <v>5</v>
      </c>
      <c r="F21" s="17" t="s">
        <v>76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88">
        <f t="shared" si="12"/>
        <v>8</v>
      </c>
      <c r="L21" s="17" t="s">
        <v>76</v>
      </c>
      <c r="M21" s="18" t="s">
        <v>19</v>
      </c>
      <c r="N21" s="68" t="str">
        <f t="shared" si="3"/>
        <v>2</v>
      </c>
      <c r="O21" s="17" t="s">
        <v>76</v>
      </c>
      <c r="P21" s="18" t="s">
        <v>19</v>
      </c>
      <c r="Q21" s="19" t="str">
        <f t="shared" si="4"/>
        <v>3</v>
      </c>
      <c r="R21" s="17" t="s">
        <v>77</v>
      </c>
      <c r="S21" s="18" t="s">
        <v>79</v>
      </c>
      <c r="T21" s="19" t="str">
        <f t="shared" si="5"/>
        <v>2</v>
      </c>
      <c r="U21" s="17" t="s">
        <v>2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 t="str">
        <f t="shared" si="7"/>
        <v>5</v>
      </c>
      <c r="AA21" s="17" t="s">
        <v>76</v>
      </c>
      <c r="AB21" s="18" t="s">
        <v>19</v>
      </c>
      <c r="AC21" s="19" t="str">
        <f t="shared" si="8"/>
        <v>2</v>
      </c>
      <c r="AD21" s="28"/>
      <c r="AE21" s="26"/>
      <c r="AF21" s="19"/>
      <c r="AG21" s="21">
        <f t="shared" si="9"/>
        <v>27</v>
      </c>
      <c r="AH21" s="22">
        <f>'5.Spieltag'!AJ21</f>
        <v>74</v>
      </c>
      <c r="AI21" s="23">
        <f>'5.Spieltag'!AK21</f>
        <v>20</v>
      </c>
      <c r="AJ21" s="24">
        <f t="shared" si="10"/>
        <v>101</v>
      </c>
      <c r="AK21" s="25">
        <f t="shared" si="11"/>
        <v>13</v>
      </c>
      <c r="AL21" s="1"/>
    </row>
    <row r="22" spans="1:38" ht="24.9" customHeight="1" thickBot="1" x14ac:dyDescent="0.3">
      <c r="A22" s="29">
        <f t="shared" si="0"/>
        <v>23</v>
      </c>
      <c r="B22" s="21" t="str">
        <f>'5.Spieltag'!B22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88">
        <f t="shared" si="12"/>
        <v>0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77</v>
      </c>
      <c r="S22" s="18" t="s">
        <v>2</v>
      </c>
      <c r="T22" s="19" t="str">
        <f t="shared" si="5"/>
        <v>2</v>
      </c>
      <c r="U22" s="17" t="s">
        <v>76</v>
      </c>
      <c r="V22" s="18" t="s">
        <v>76</v>
      </c>
      <c r="W22" s="19" t="str">
        <f t="shared" si="6"/>
        <v>3</v>
      </c>
      <c r="X22" s="17" t="s">
        <v>19</v>
      </c>
      <c r="Y22" s="18" t="s">
        <v>76</v>
      </c>
      <c r="Z22" s="19">
        <f t="shared" si="7"/>
        <v>0</v>
      </c>
      <c r="AA22" s="17" t="s">
        <v>19</v>
      </c>
      <c r="AB22" s="18" t="s">
        <v>76</v>
      </c>
      <c r="AC22" s="19">
        <f t="shared" si="8"/>
        <v>0</v>
      </c>
      <c r="AD22" s="28"/>
      <c r="AE22" s="26"/>
      <c r="AF22" s="19"/>
      <c r="AG22" s="21">
        <f t="shared" si="9"/>
        <v>5</v>
      </c>
      <c r="AH22" s="22">
        <f>'5.Spieltag'!AJ22</f>
        <v>61</v>
      </c>
      <c r="AI22" s="23">
        <f>'5.Spieltag'!AK22</f>
        <v>23</v>
      </c>
      <c r="AJ22" s="24">
        <f t="shared" si="10"/>
        <v>66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3</v>
      </c>
      <c r="B23" s="21" t="str">
        <f>'5.Spieltag'!B23</f>
        <v>Schalt04</v>
      </c>
      <c r="C23" s="17" t="s">
        <v>76</v>
      </c>
      <c r="D23" s="18" t="s">
        <v>19</v>
      </c>
      <c r="E23" s="19" t="str">
        <f t="shared" si="1"/>
        <v>5</v>
      </c>
      <c r="F23" s="17" t="s">
        <v>76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88">
        <f t="shared" si="12"/>
        <v>0</v>
      </c>
      <c r="L23" s="17" t="s">
        <v>76</v>
      </c>
      <c r="M23" s="18" t="s">
        <v>2</v>
      </c>
      <c r="N23" s="68" t="str">
        <f t="shared" si="3"/>
        <v>2</v>
      </c>
      <c r="O23" s="17" t="s">
        <v>76</v>
      </c>
      <c r="P23" s="18" t="s">
        <v>19</v>
      </c>
      <c r="Q23" s="19" t="str">
        <f t="shared" si="4"/>
        <v>3</v>
      </c>
      <c r="R23" s="17" t="s">
        <v>77</v>
      </c>
      <c r="S23" s="18" t="s">
        <v>2</v>
      </c>
      <c r="T23" s="19" t="str">
        <f t="shared" si="5"/>
        <v>2</v>
      </c>
      <c r="U23" s="17" t="s">
        <v>2</v>
      </c>
      <c r="V23" s="18" t="s">
        <v>76</v>
      </c>
      <c r="W23" s="19">
        <f t="shared" si="6"/>
        <v>0</v>
      </c>
      <c r="X23" s="17" t="s">
        <v>76</v>
      </c>
      <c r="Y23" s="18" t="s">
        <v>76</v>
      </c>
      <c r="Z23" s="19">
        <f t="shared" si="7"/>
        <v>0</v>
      </c>
      <c r="AA23" s="17" t="s">
        <v>19</v>
      </c>
      <c r="AB23" s="18" t="s">
        <v>76</v>
      </c>
      <c r="AC23" s="19">
        <f t="shared" si="8"/>
        <v>0</v>
      </c>
      <c r="AD23" s="28"/>
      <c r="AE23" s="26"/>
      <c r="AF23" s="19"/>
      <c r="AG23" s="21">
        <f t="shared" si="9"/>
        <v>12</v>
      </c>
      <c r="AH23" s="22">
        <f>'5.Spieltag'!AJ23</f>
        <v>123</v>
      </c>
      <c r="AI23" s="23">
        <f>'5.Spieltag'!AK23</f>
        <v>2</v>
      </c>
      <c r="AJ23" s="24">
        <f t="shared" si="10"/>
        <v>135</v>
      </c>
      <c r="AK23" s="25">
        <f t="shared" si="11"/>
        <v>3</v>
      </c>
      <c r="AL23" s="1"/>
    </row>
    <row r="24" spans="1:38" ht="24.9" customHeight="1" thickBot="1" x14ac:dyDescent="0.3">
      <c r="A24" s="29">
        <f t="shared" si="0"/>
        <v>14</v>
      </c>
      <c r="B24" s="21" t="str">
        <f>'5.Spieltag'!B24</f>
        <v>shiny</v>
      </c>
      <c r="C24" s="17" t="s">
        <v>76</v>
      </c>
      <c r="D24" s="18" t="s">
        <v>77</v>
      </c>
      <c r="E24" s="19">
        <f t="shared" si="1"/>
        <v>0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88">
        <f t="shared" si="12"/>
        <v>0</v>
      </c>
      <c r="L24" s="17" t="s">
        <v>76</v>
      </c>
      <c r="M24" s="18" t="s">
        <v>19</v>
      </c>
      <c r="N24" s="68" t="str">
        <f t="shared" si="3"/>
        <v>2</v>
      </c>
      <c r="O24" s="17" t="s">
        <v>76</v>
      </c>
      <c r="P24" s="18" t="s">
        <v>76</v>
      </c>
      <c r="Q24" s="19">
        <f t="shared" si="4"/>
        <v>0</v>
      </c>
      <c r="R24" s="17" t="s">
        <v>77</v>
      </c>
      <c r="S24" s="18" t="s">
        <v>79</v>
      </c>
      <c r="T24" s="19" t="str">
        <f t="shared" si="5"/>
        <v>2</v>
      </c>
      <c r="U24" s="17" t="s">
        <v>19</v>
      </c>
      <c r="V24" s="18" t="s">
        <v>77</v>
      </c>
      <c r="W24" s="19">
        <f t="shared" si="6"/>
        <v>0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77</v>
      </c>
      <c r="AC24" s="19">
        <f t="shared" si="8"/>
        <v>0</v>
      </c>
      <c r="AD24" s="28"/>
      <c r="AE24" s="26"/>
      <c r="AF24" s="19"/>
      <c r="AG24" s="21">
        <f t="shared" si="9"/>
        <v>4</v>
      </c>
      <c r="AH24" s="22">
        <f>'5.Spieltag'!AJ24</f>
        <v>94</v>
      </c>
      <c r="AI24" s="23">
        <f>'5.Spieltag'!AK24</f>
        <v>7</v>
      </c>
      <c r="AJ24" s="24">
        <f t="shared" si="10"/>
        <v>98</v>
      </c>
      <c r="AK24" s="25">
        <f t="shared" si="11"/>
        <v>14</v>
      </c>
      <c r="AL24" s="1"/>
    </row>
    <row r="25" spans="1:38" ht="24.9" customHeight="1" thickBot="1" x14ac:dyDescent="0.3">
      <c r="A25" s="29">
        <f t="shared" si="0"/>
        <v>9</v>
      </c>
      <c r="B25" s="21" t="str">
        <f>'5.Spieltag'!B25</f>
        <v>Silfa04</v>
      </c>
      <c r="C25" s="17" t="s">
        <v>77</v>
      </c>
      <c r="D25" s="18" t="s">
        <v>19</v>
      </c>
      <c r="E25" s="19" t="str">
        <f t="shared" si="1"/>
        <v>2</v>
      </c>
      <c r="F25" s="17" t="s">
        <v>76</v>
      </c>
      <c r="G25" s="18" t="s">
        <v>19</v>
      </c>
      <c r="H25" s="19" t="str">
        <f t="shared" si="2"/>
        <v>2</v>
      </c>
      <c r="I25" s="17" t="s">
        <v>76</v>
      </c>
      <c r="J25" s="18" t="s">
        <v>2</v>
      </c>
      <c r="K25" s="88">
        <f t="shared" si="12"/>
        <v>20</v>
      </c>
      <c r="L25" s="17" t="s">
        <v>77</v>
      </c>
      <c r="M25" s="18" t="s">
        <v>2</v>
      </c>
      <c r="N25" s="68" t="str">
        <f t="shared" si="3"/>
        <v>5</v>
      </c>
      <c r="O25" s="17" t="s">
        <v>77</v>
      </c>
      <c r="P25" s="18" t="s">
        <v>19</v>
      </c>
      <c r="Q25" s="19" t="str">
        <f t="shared" si="4"/>
        <v>2</v>
      </c>
      <c r="R25" s="17" t="s">
        <v>77</v>
      </c>
      <c r="S25" s="18" t="s">
        <v>20</v>
      </c>
      <c r="T25" s="19" t="str">
        <f t="shared" si="5"/>
        <v>2</v>
      </c>
      <c r="U25" s="17" t="s">
        <v>79</v>
      </c>
      <c r="V25" s="18" t="s">
        <v>76</v>
      </c>
      <c r="W25" s="19">
        <f t="shared" si="6"/>
        <v>0</v>
      </c>
      <c r="X25" s="17" t="s">
        <v>76</v>
      </c>
      <c r="Y25" s="18" t="s">
        <v>77</v>
      </c>
      <c r="Z25" s="19">
        <f t="shared" si="7"/>
        <v>0</v>
      </c>
      <c r="AA25" s="17" t="s">
        <v>19</v>
      </c>
      <c r="AB25" s="18" t="s">
        <v>76</v>
      </c>
      <c r="AC25" s="19">
        <f t="shared" si="8"/>
        <v>0</v>
      </c>
      <c r="AD25" s="28"/>
      <c r="AE25" s="26"/>
      <c r="AF25" s="19"/>
      <c r="AG25" s="21">
        <f t="shared" si="9"/>
        <v>33</v>
      </c>
      <c r="AH25" s="22">
        <f>'5.Spieltag'!AJ25</f>
        <v>77</v>
      </c>
      <c r="AI25" s="23">
        <f>'5.Spieltag'!AK25</f>
        <v>16</v>
      </c>
      <c r="AJ25" s="24">
        <f t="shared" si="10"/>
        <v>110</v>
      </c>
      <c r="AK25" s="25">
        <f t="shared" si="11"/>
        <v>9</v>
      </c>
      <c r="AL25" s="1"/>
    </row>
    <row r="26" spans="1:38" ht="24.9" customHeight="1" thickBot="1" x14ac:dyDescent="0.3">
      <c r="A26" s="29">
        <f t="shared" si="0"/>
        <v>20</v>
      </c>
      <c r="B26" s="21" t="str">
        <f>'5.Spieltag'!B26</f>
        <v>Silja04</v>
      </c>
      <c r="C26" s="17" t="s">
        <v>77</v>
      </c>
      <c r="D26" s="18" t="s">
        <v>19</v>
      </c>
      <c r="E26" s="19" t="str">
        <f t="shared" si="1"/>
        <v>2</v>
      </c>
      <c r="F26" s="17" t="s">
        <v>76</v>
      </c>
      <c r="G26" s="18" t="s">
        <v>19</v>
      </c>
      <c r="H26" s="19" t="str">
        <f t="shared" si="2"/>
        <v>2</v>
      </c>
      <c r="I26" s="17" t="s">
        <v>76</v>
      </c>
      <c r="J26" s="18" t="s">
        <v>76</v>
      </c>
      <c r="K26" s="88">
        <f t="shared" si="12"/>
        <v>0</v>
      </c>
      <c r="L26" s="17" t="s">
        <v>77</v>
      </c>
      <c r="M26" s="18" t="s">
        <v>2</v>
      </c>
      <c r="N26" s="68" t="str">
        <f t="shared" si="3"/>
        <v>5</v>
      </c>
      <c r="O26" s="17" t="s">
        <v>76</v>
      </c>
      <c r="P26" s="18" t="s">
        <v>19</v>
      </c>
      <c r="Q26" s="19" t="str">
        <f t="shared" si="4"/>
        <v>3</v>
      </c>
      <c r="R26" s="17" t="s">
        <v>77</v>
      </c>
      <c r="S26" s="18" t="s">
        <v>2</v>
      </c>
      <c r="T26" s="19" t="str">
        <f t="shared" si="5"/>
        <v>2</v>
      </c>
      <c r="U26" s="17" t="s">
        <v>2</v>
      </c>
      <c r="V26" s="18" t="s">
        <v>77</v>
      </c>
      <c r="W26" s="19">
        <f t="shared" si="6"/>
        <v>0</v>
      </c>
      <c r="X26" s="17" t="s">
        <v>76</v>
      </c>
      <c r="Y26" s="18" t="s">
        <v>19</v>
      </c>
      <c r="Z26" s="19" t="str">
        <f t="shared" si="7"/>
        <v>5</v>
      </c>
      <c r="AA26" s="17" t="s">
        <v>76</v>
      </c>
      <c r="AB26" s="18" t="s">
        <v>77</v>
      </c>
      <c r="AC26" s="19">
        <f t="shared" si="8"/>
        <v>0</v>
      </c>
      <c r="AD26" s="28"/>
      <c r="AE26" s="26"/>
      <c r="AF26" s="19"/>
      <c r="AG26" s="21">
        <f t="shared" si="9"/>
        <v>19</v>
      </c>
      <c r="AH26" s="22">
        <f>'5.Spieltag'!AJ26</f>
        <v>75</v>
      </c>
      <c r="AI26" s="23">
        <f>'5.Spieltag'!AK26</f>
        <v>18</v>
      </c>
      <c r="AJ26" s="24">
        <f t="shared" si="10"/>
        <v>94</v>
      </c>
      <c r="AK26" s="25">
        <f t="shared" si="11"/>
        <v>20</v>
      </c>
      <c r="AL26" s="1"/>
    </row>
    <row r="27" spans="1:38" ht="28.2" customHeight="1" thickBot="1" x14ac:dyDescent="0.3">
      <c r="A27" s="29">
        <f t="shared" si="0"/>
        <v>1</v>
      </c>
      <c r="B27" s="21" t="str">
        <f>'5.Spieltag'!B27</f>
        <v>SkillFailer</v>
      </c>
      <c r="C27" s="17" t="s">
        <v>76</v>
      </c>
      <c r="D27" s="18" t="s">
        <v>19</v>
      </c>
      <c r="E27" s="19" t="str">
        <f t="shared" si="1"/>
        <v>5</v>
      </c>
      <c r="F27" s="17" t="s">
        <v>76</v>
      </c>
      <c r="G27" s="18" t="s">
        <v>19</v>
      </c>
      <c r="H27" s="19" t="str">
        <f t="shared" si="2"/>
        <v>2</v>
      </c>
      <c r="I27" s="17" t="s">
        <v>76</v>
      </c>
      <c r="J27" s="18" t="s">
        <v>2</v>
      </c>
      <c r="K27" s="88">
        <f t="shared" si="12"/>
        <v>20</v>
      </c>
      <c r="L27" s="17" t="s">
        <v>76</v>
      </c>
      <c r="M27" s="18" t="s">
        <v>19</v>
      </c>
      <c r="N27" s="68" t="str">
        <f t="shared" si="3"/>
        <v>2</v>
      </c>
      <c r="O27" s="17" t="s">
        <v>76</v>
      </c>
      <c r="P27" s="18" t="s">
        <v>19</v>
      </c>
      <c r="Q27" s="19" t="str">
        <f t="shared" si="4"/>
        <v>3</v>
      </c>
      <c r="R27" s="17" t="s">
        <v>77</v>
      </c>
      <c r="S27" s="18" t="s">
        <v>20</v>
      </c>
      <c r="T27" s="19" t="str">
        <f t="shared" si="5"/>
        <v>2</v>
      </c>
      <c r="U27" s="17" t="s">
        <v>2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8"/>
      <c r="AE27" s="26"/>
      <c r="AF27" s="19"/>
      <c r="AG27" s="21">
        <f t="shared" si="9"/>
        <v>36</v>
      </c>
      <c r="AH27" s="22">
        <f>'5.Spieltag'!AJ27</f>
        <v>103</v>
      </c>
      <c r="AI27" s="23">
        <f>'5.Spieltag'!AK27</f>
        <v>5</v>
      </c>
      <c r="AJ27" s="24">
        <f t="shared" si="10"/>
        <v>139</v>
      </c>
      <c r="AK27" s="25">
        <f t="shared" si="11"/>
        <v>1</v>
      </c>
      <c r="AL27" s="1"/>
    </row>
    <row r="28" spans="1:38" ht="28.2" customHeight="1" thickBot="1" x14ac:dyDescent="0.3">
      <c r="A28" s="29">
        <f t="shared" si="0"/>
        <v>20</v>
      </c>
      <c r="B28" s="21" t="str">
        <f>'5.Spieltag'!B28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76</v>
      </c>
      <c r="G28" s="18" t="s">
        <v>19</v>
      </c>
      <c r="H28" s="19" t="str">
        <f t="shared" si="2"/>
        <v>2</v>
      </c>
      <c r="I28" s="17" t="s">
        <v>77</v>
      </c>
      <c r="J28" s="18" t="s">
        <v>76</v>
      </c>
      <c r="K28" s="88">
        <f t="shared" si="12"/>
        <v>8</v>
      </c>
      <c r="L28" s="17" t="s">
        <v>77</v>
      </c>
      <c r="M28" s="18" t="s">
        <v>2</v>
      </c>
      <c r="N28" s="68" t="str">
        <f t="shared" si="3"/>
        <v>5</v>
      </c>
      <c r="O28" s="17" t="s">
        <v>77</v>
      </c>
      <c r="P28" s="18" t="s">
        <v>76</v>
      </c>
      <c r="Q28" s="19" t="str">
        <f t="shared" si="4"/>
        <v>5</v>
      </c>
      <c r="R28" s="17" t="s">
        <v>77</v>
      </c>
      <c r="S28" s="18" t="s">
        <v>98</v>
      </c>
      <c r="T28" s="19" t="str">
        <f t="shared" si="5"/>
        <v>2</v>
      </c>
      <c r="U28" s="17" t="s">
        <v>79</v>
      </c>
      <c r="V28" s="18" t="s">
        <v>76</v>
      </c>
      <c r="W28" s="19">
        <f t="shared" si="6"/>
        <v>0</v>
      </c>
      <c r="X28" s="17" t="s">
        <v>19</v>
      </c>
      <c r="Y28" s="18" t="s">
        <v>19</v>
      </c>
      <c r="Z28" s="19">
        <f t="shared" si="7"/>
        <v>0</v>
      </c>
      <c r="AA28" s="17" t="s">
        <v>19</v>
      </c>
      <c r="AB28" s="18" t="s">
        <v>77</v>
      </c>
      <c r="AC28" s="19">
        <f t="shared" si="8"/>
        <v>0</v>
      </c>
      <c r="AD28" s="28"/>
      <c r="AE28" s="26"/>
      <c r="AF28" s="19"/>
      <c r="AG28" s="21">
        <f t="shared" si="9"/>
        <v>22</v>
      </c>
      <c r="AH28" s="22">
        <f>'5.Spieltag'!AJ28</f>
        <v>72</v>
      </c>
      <c r="AI28" s="23">
        <f>'5.Spieltag'!AK28</f>
        <v>22</v>
      </c>
      <c r="AJ28" s="24">
        <f t="shared" si="10"/>
        <v>94</v>
      </c>
      <c r="AK28" s="25">
        <f t="shared" si="11"/>
        <v>20</v>
      </c>
      <c r="AL28" s="1"/>
    </row>
    <row r="29" spans="1:38" ht="28.2" customHeight="1" thickBot="1" x14ac:dyDescent="0.3">
      <c r="A29" s="29">
        <f t="shared" si="0"/>
        <v>14</v>
      </c>
      <c r="B29" s="21" t="str">
        <f>'5.Spieltag'!B29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19</v>
      </c>
      <c r="G29" s="18" t="s">
        <v>76</v>
      </c>
      <c r="H29" s="19">
        <f t="shared" si="2"/>
        <v>0</v>
      </c>
      <c r="I29" s="17" t="s">
        <v>77</v>
      </c>
      <c r="J29" s="18" t="s">
        <v>19</v>
      </c>
      <c r="K29" s="88">
        <f t="shared" si="12"/>
        <v>12</v>
      </c>
      <c r="L29" s="17" t="s">
        <v>19</v>
      </c>
      <c r="M29" s="18" t="s">
        <v>76</v>
      </c>
      <c r="N29" s="68">
        <f t="shared" si="3"/>
        <v>0</v>
      </c>
      <c r="O29" s="17" t="s">
        <v>77</v>
      </c>
      <c r="P29" s="18" t="s">
        <v>19</v>
      </c>
      <c r="Q29" s="19" t="str">
        <f t="shared" si="4"/>
        <v>2</v>
      </c>
      <c r="R29" s="17" t="s">
        <v>77</v>
      </c>
      <c r="S29" s="18" t="s">
        <v>2</v>
      </c>
      <c r="T29" s="19" t="str">
        <f t="shared" si="5"/>
        <v>2</v>
      </c>
      <c r="U29" s="17" t="s">
        <v>2</v>
      </c>
      <c r="V29" s="18" t="s">
        <v>77</v>
      </c>
      <c r="W29" s="19">
        <f t="shared" si="6"/>
        <v>0</v>
      </c>
      <c r="X29" s="17" t="s">
        <v>19</v>
      </c>
      <c r="Y29" s="18" t="s">
        <v>76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8"/>
      <c r="AE29" s="26"/>
      <c r="AF29" s="19"/>
      <c r="AG29" s="21">
        <f t="shared" si="9"/>
        <v>16</v>
      </c>
      <c r="AH29" s="22">
        <f>'5.Spieltag'!AJ29</f>
        <v>82</v>
      </c>
      <c r="AI29" s="23">
        <f>'5.Spieltag'!AK29</f>
        <v>14</v>
      </c>
      <c r="AJ29" s="24">
        <f t="shared" si="10"/>
        <v>98</v>
      </c>
      <c r="AK29" s="25">
        <f t="shared" si="11"/>
        <v>14</v>
      </c>
      <c r="AL29" s="1"/>
    </row>
    <row r="30" spans="1:38" ht="28.2" customHeight="1" thickBot="1" x14ac:dyDescent="0.3">
      <c r="A30" s="29">
        <f t="shared" si="0"/>
        <v>9</v>
      </c>
      <c r="B30" s="21" t="str">
        <f>'5.Spieltag'!B30</f>
        <v>UltraGE</v>
      </c>
      <c r="C30" s="17" t="s">
        <v>76</v>
      </c>
      <c r="D30" s="18" t="s">
        <v>2</v>
      </c>
      <c r="E30" s="19" t="str">
        <f t="shared" si="1"/>
        <v>2</v>
      </c>
      <c r="F30" s="17" t="s">
        <v>76</v>
      </c>
      <c r="G30" s="18" t="s">
        <v>2</v>
      </c>
      <c r="H30" s="19" t="str">
        <f t="shared" si="2"/>
        <v>2</v>
      </c>
      <c r="I30" s="17" t="s">
        <v>76</v>
      </c>
      <c r="J30" s="18" t="s">
        <v>19</v>
      </c>
      <c r="K30" s="88">
        <f t="shared" si="12"/>
        <v>8</v>
      </c>
      <c r="L30" s="17" t="s">
        <v>19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76</v>
      </c>
      <c r="S30" s="18" t="s">
        <v>98</v>
      </c>
      <c r="T30" s="19" t="str">
        <f t="shared" si="5"/>
        <v>2</v>
      </c>
      <c r="U30" s="17" t="s">
        <v>2</v>
      </c>
      <c r="V30" s="18" t="s">
        <v>76</v>
      </c>
      <c r="W30" s="19">
        <f t="shared" si="6"/>
        <v>0</v>
      </c>
      <c r="X30" s="17" t="s">
        <v>76</v>
      </c>
      <c r="Y30" s="18" t="s">
        <v>19</v>
      </c>
      <c r="Z30" s="19" t="str">
        <f t="shared" si="7"/>
        <v>5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 t="shared" si="9"/>
        <v>19</v>
      </c>
      <c r="AH30" s="22">
        <f>'5.Spieltag'!AJ30</f>
        <v>91</v>
      </c>
      <c r="AI30" s="23">
        <f>'5.Spieltag'!AK30</f>
        <v>8</v>
      </c>
      <c r="AJ30" s="24">
        <f t="shared" si="10"/>
        <v>110</v>
      </c>
      <c r="AK30" s="25">
        <f t="shared" si="11"/>
        <v>9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30">
    <sortCondition ref="B8:B30"/>
  </sortState>
  <phoneticPr fontId="0" type="noConversion"/>
  <conditionalFormatting sqref="B8:B31">
    <cfRule type="expression" dxfId="113" priority="28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2" priority="122" rank="3"/>
  </conditionalFormatting>
  <conditionalFormatting sqref="C5:AB5 AA6:AB6 C4:F4 C6:F6 AA4:AB4 I6 K4:X4 I4 K6:X6">
    <cfRule type="cellIs" dxfId="111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39"/>
  <sheetViews>
    <sheetView topLeftCell="A22" workbookViewId="0">
      <selection activeCell="B26" sqref="B2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28</v>
      </c>
      <c r="B4" s="16"/>
      <c r="C4" s="70" t="s">
        <v>71</v>
      </c>
      <c r="D4" s="71"/>
      <c r="E4" s="71"/>
      <c r="F4" s="70" t="s">
        <v>58</v>
      </c>
      <c r="G4" s="71"/>
      <c r="H4" s="71"/>
      <c r="I4" s="70" t="s">
        <v>74</v>
      </c>
      <c r="J4" s="71"/>
      <c r="K4" s="71"/>
      <c r="L4" s="70" t="s">
        <v>12</v>
      </c>
      <c r="M4" s="71"/>
      <c r="N4" s="71"/>
      <c r="O4" s="70" t="s">
        <v>13</v>
      </c>
      <c r="P4" s="71"/>
      <c r="Q4" s="71"/>
      <c r="R4" s="70" t="s">
        <v>11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57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68</v>
      </c>
      <c r="D6" s="71"/>
      <c r="E6" s="71"/>
      <c r="F6" s="70" t="s">
        <v>15</v>
      </c>
      <c r="G6" s="71"/>
      <c r="H6" s="71"/>
      <c r="I6" s="70" t="s">
        <v>21</v>
      </c>
      <c r="J6" s="71"/>
      <c r="K6" s="71"/>
      <c r="L6" s="70" t="s">
        <v>18</v>
      </c>
      <c r="M6" s="71"/>
      <c r="N6" s="71"/>
      <c r="O6" s="70" t="s">
        <v>59</v>
      </c>
      <c r="P6" s="71"/>
      <c r="Q6" s="71"/>
      <c r="R6" s="70" t="s">
        <v>73</v>
      </c>
      <c r="S6" s="71"/>
      <c r="T6" s="71"/>
      <c r="U6" s="70" t="s">
        <v>56</v>
      </c>
      <c r="V6" s="71"/>
      <c r="W6" s="71"/>
      <c r="X6" s="70" t="s">
        <v>72</v>
      </c>
      <c r="Y6" s="71"/>
      <c r="Z6" s="71"/>
      <c r="AA6" s="70" t="s">
        <v>14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76</v>
      </c>
      <c r="E7" s="80" t="s">
        <v>1</v>
      </c>
      <c r="F7" s="79" t="s">
        <v>19</v>
      </c>
      <c r="G7" s="79" t="s">
        <v>19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76</v>
      </c>
      <c r="M7" s="79" t="s">
        <v>19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76</v>
      </c>
      <c r="S7" s="79" t="s">
        <v>76</v>
      </c>
      <c r="T7" s="80" t="s">
        <v>1</v>
      </c>
      <c r="U7" s="79" t="s">
        <v>20</v>
      </c>
      <c r="V7" s="79" t="s">
        <v>76</v>
      </c>
      <c r="W7" s="80" t="s">
        <v>1</v>
      </c>
      <c r="X7" s="79" t="s">
        <v>76</v>
      </c>
      <c r="Y7" s="79" t="s">
        <v>77</v>
      </c>
      <c r="Z7" s="80" t="s">
        <v>1</v>
      </c>
      <c r="AA7" s="79" t="s">
        <v>19</v>
      </c>
      <c r="AB7" s="79" t="s">
        <v>19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>AK8</f>
        <v>21</v>
      </c>
      <c r="B8" s="21" t="str">
        <f>'6.Spieltag'!B8</f>
        <v>Archie04</v>
      </c>
      <c r="C8" s="17" t="s">
        <v>19</v>
      </c>
      <c r="D8" s="18" t="s">
        <v>19</v>
      </c>
      <c r="E8" s="19">
        <f t="shared" ref="E8:E30" si="0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1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19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88">
        <f>IF(OR(EXACT($R$7,R8)*(EXACT($S$7,S8)))=TRUE,$AO$9,IF(($S$7-$R$7=S8-R8),$AO$8,IF(OR(EXACT($R$7&gt;$S$7,R8&gt;S8)*EXACT($R$7=$S$7,R8=S8)*EXACT($R$7&lt;$S$7,R8&lt;S8)),$AO$7,0)))*2*2</f>
        <v>0</v>
      </c>
      <c r="U8" s="17" t="s">
        <v>2</v>
      </c>
      <c r="V8" s="18" t="s">
        <v>76</v>
      </c>
      <c r="W8" s="19" t="str">
        <f t="shared" ref="W8:W30" si="5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77</v>
      </c>
      <c r="Z8" s="19" t="str">
        <f t="shared" ref="Z8:Z30" si="6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19</v>
      </c>
      <c r="AC8" s="19">
        <f t="shared" ref="AC8:AC30" si="7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>E8+H8+K8+N8+Q8+T8+W8+Z8+AC8+AF8</f>
        <v>4</v>
      </c>
      <c r="AH8" s="22">
        <f>'6.Spieltag'!AJ8</f>
        <v>95</v>
      </c>
      <c r="AI8" s="29">
        <f>'6.Spieltag'!AK8</f>
        <v>18</v>
      </c>
      <c r="AJ8" s="24">
        <f>AG8+AH8</f>
        <v>99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27" si="8">AK9</f>
        <v>9</v>
      </c>
      <c r="B9" s="21" t="str">
        <f>'6.Spieltag'!B9</f>
        <v>cilli37</v>
      </c>
      <c r="C9" s="17" t="s">
        <v>19</v>
      </c>
      <c r="D9" s="18" t="s">
        <v>19</v>
      </c>
      <c r="E9" s="19">
        <f t="shared" si="0"/>
        <v>0</v>
      </c>
      <c r="F9" s="17" t="s">
        <v>19</v>
      </c>
      <c r="G9" s="18" t="s">
        <v>2</v>
      </c>
      <c r="H9" s="19">
        <f t="shared" si="1"/>
        <v>0</v>
      </c>
      <c r="I9" s="17" t="s">
        <v>76</v>
      </c>
      <c r="J9" s="18" t="s">
        <v>19</v>
      </c>
      <c r="K9" s="19" t="str">
        <f t="shared" si="2"/>
        <v>5</v>
      </c>
      <c r="L9" s="17" t="s">
        <v>79</v>
      </c>
      <c r="M9" s="18" t="s">
        <v>19</v>
      </c>
      <c r="N9" s="68">
        <f t="shared" si="3"/>
        <v>0</v>
      </c>
      <c r="O9" s="17" t="s">
        <v>19</v>
      </c>
      <c r="P9" s="18" t="s">
        <v>19</v>
      </c>
      <c r="Q9" s="19" t="str">
        <f t="shared" si="4"/>
        <v>3</v>
      </c>
      <c r="R9" s="17" t="s">
        <v>79</v>
      </c>
      <c r="S9" s="18" t="s">
        <v>77</v>
      </c>
      <c r="T9" s="88">
        <f t="shared" ref="T9:T30" si="9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76</v>
      </c>
      <c r="W9" s="19" t="str">
        <f t="shared" si="5"/>
        <v>2</v>
      </c>
      <c r="X9" s="17" t="s">
        <v>19</v>
      </c>
      <c r="Y9" s="18" t="s">
        <v>77</v>
      </c>
      <c r="Z9" s="19" t="str">
        <f t="shared" si="6"/>
        <v>2</v>
      </c>
      <c r="AA9" s="17" t="s">
        <v>19</v>
      </c>
      <c r="AB9" s="18" t="s">
        <v>76</v>
      </c>
      <c r="AC9" s="19">
        <f t="shared" si="7"/>
        <v>0</v>
      </c>
      <c r="AD9" s="28"/>
      <c r="AE9" s="26"/>
      <c r="AF9" s="19"/>
      <c r="AG9" s="21">
        <f t="shared" ref="AG9:AG29" si="10">E9+H9+K9+N9+Q9+T9+W9+Z9+AC9+AF9</f>
        <v>12</v>
      </c>
      <c r="AH9" s="22">
        <f>'6.Spieltag'!AJ9</f>
        <v>108</v>
      </c>
      <c r="AI9" s="29">
        <f>'6.Spieltag'!AK9</f>
        <v>11</v>
      </c>
      <c r="AJ9" s="24">
        <f t="shared" ref="AJ9:AJ29" si="11">AG9+AH9</f>
        <v>120</v>
      </c>
      <c r="AK9" s="25">
        <f t="shared" ref="AK9:AK30" si="12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8"/>
        <v>12</v>
      </c>
      <c r="B10" s="21" t="str">
        <f>'6.Spieltag'!B10</f>
        <v>fabian04</v>
      </c>
      <c r="C10" s="17" t="s">
        <v>77</v>
      </c>
      <c r="D10" s="18" t="s">
        <v>2</v>
      </c>
      <c r="E10" s="19">
        <f t="shared" si="0"/>
        <v>0</v>
      </c>
      <c r="F10" s="17" t="s">
        <v>77</v>
      </c>
      <c r="G10" s="18" t="s">
        <v>19</v>
      </c>
      <c r="H10" s="19">
        <f t="shared" si="1"/>
        <v>0</v>
      </c>
      <c r="I10" s="17" t="s">
        <v>76</v>
      </c>
      <c r="J10" s="18" t="s">
        <v>19</v>
      </c>
      <c r="K10" s="19" t="str">
        <f t="shared" si="2"/>
        <v>5</v>
      </c>
      <c r="L10" s="17" t="s">
        <v>79</v>
      </c>
      <c r="M10" s="18" t="s">
        <v>19</v>
      </c>
      <c r="N10" s="68">
        <f t="shared" si="3"/>
        <v>0</v>
      </c>
      <c r="O10" s="17" t="s">
        <v>19</v>
      </c>
      <c r="P10" s="18" t="s">
        <v>19</v>
      </c>
      <c r="Q10" s="19" t="str">
        <f t="shared" si="4"/>
        <v>3</v>
      </c>
      <c r="R10" s="17" t="s">
        <v>2</v>
      </c>
      <c r="S10" s="18" t="s">
        <v>76</v>
      </c>
      <c r="T10" s="88">
        <f t="shared" si="9"/>
        <v>0</v>
      </c>
      <c r="U10" s="17" t="s">
        <v>2</v>
      </c>
      <c r="V10" s="18" t="s">
        <v>77</v>
      </c>
      <c r="W10" s="19" t="str">
        <f t="shared" si="5"/>
        <v>2</v>
      </c>
      <c r="X10" s="17" t="s">
        <v>2</v>
      </c>
      <c r="Y10" s="18" t="s">
        <v>77</v>
      </c>
      <c r="Z10" s="19" t="str">
        <f t="shared" si="6"/>
        <v>2</v>
      </c>
      <c r="AA10" s="17" t="s">
        <v>19</v>
      </c>
      <c r="AB10" s="18" t="s">
        <v>19</v>
      </c>
      <c r="AC10" s="19" t="str">
        <f t="shared" si="7"/>
        <v>5</v>
      </c>
      <c r="AD10" s="28"/>
      <c r="AE10" s="26"/>
      <c r="AF10" s="19"/>
      <c r="AG10" s="21">
        <f t="shared" si="10"/>
        <v>17</v>
      </c>
      <c r="AH10" s="22">
        <f>'6.Spieltag'!AJ10</f>
        <v>96</v>
      </c>
      <c r="AI10" s="29">
        <f>'6.Spieltag'!AK10</f>
        <v>16</v>
      </c>
      <c r="AJ10" s="24">
        <f t="shared" si="11"/>
        <v>113</v>
      </c>
      <c r="AK10" s="25">
        <f t="shared" si="12"/>
        <v>12</v>
      </c>
      <c r="AL10" s="1"/>
    </row>
    <row r="11" spans="1:42" ht="24.9" customHeight="1" thickBot="1" x14ac:dyDescent="0.3">
      <c r="A11" s="29">
        <f t="shared" si="8"/>
        <v>15</v>
      </c>
      <c r="B11" s="21" t="str">
        <f>'6.Spieltag'!B11</f>
        <v>FlorianS04</v>
      </c>
      <c r="C11" s="17" t="s">
        <v>19</v>
      </c>
      <c r="D11" s="18" t="s">
        <v>76</v>
      </c>
      <c r="E11" s="19" t="str">
        <f t="shared" si="0"/>
        <v>2</v>
      </c>
      <c r="F11" s="17" t="s">
        <v>19</v>
      </c>
      <c r="G11" s="18" t="s">
        <v>76</v>
      </c>
      <c r="H11" s="19">
        <f t="shared" si="1"/>
        <v>0</v>
      </c>
      <c r="I11" s="17" t="s">
        <v>77</v>
      </c>
      <c r="J11" s="18" t="s">
        <v>76</v>
      </c>
      <c r="K11" s="19" t="str">
        <f t="shared" si="2"/>
        <v>3</v>
      </c>
      <c r="L11" s="17" t="s">
        <v>2</v>
      </c>
      <c r="M11" s="18" t="s">
        <v>76</v>
      </c>
      <c r="N11" s="68">
        <f t="shared" si="3"/>
        <v>0</v>
      </c>
      <c r="O11" s="17" t="s">
        <v>76</v>
      </c>
      <c r="P11" s="18" t="s">
        <v>19</v>
      </c>
      <c r="Q11" s="19">
        <f t="shared" si="4"/>
        <v>0</v>
      </c>
      <c r="R11" s="17" t="s">
        <v>79</v>
      </c>
      <c r="S11" s="18" t="s">
        <v>76</v>
      </c>
      <c r="T11" s="88">
        <f t="shared" si="9"/>
        <v>0</v>
      </c>
      <c r="U11" s="17" t="s">
        <v>19</v>
      </c>
      <c r="V11" s="18" t="s">
        <v>76</v>
      </c>
      <c r="W11" s="19" t="str">
        <f t="shared" si="5"/>
        <v>2</v>
      </c>
      <c r="X11" s="17" t="s">
        <v>19</v>
      </c>
      <c r="Y11" s="18" t="s">
        <v>77</v>
      </c>
      <c r="Z11" s="19" t="str">
        <f t="shared" si="6"/>
        <v>2</v>
      </c>
      <c r="AA11" s="17" t="s">
        <v>19</v>
      </c>
      <c r="AB11" s="18" t="s">
        <v>19</v>
      </c>
      <c r="AC11" s="19" t="str">
        <f t="shared" si="7"/>
        <v>5</v>
      </c>
      <c r="AD11" s="28"/>
      <c r="AE11" s="26"/>
      <c r="AF11" s="19"/>
      <c r="AG11" s="21">
        <f t="shared" si="10"/>
        <v>14</v>
      </c>
      <c r="AH11" s="22">
        <f>'6.Spieltag'!AJ11</f>
        <v>95</v>
      </c>
      <c r="AI11" s="29">
        <f>'6.Spieltag'!AK11</f>
        <v>18</v>
      </c>
      <c r="AJ11" s="24">
        <f t="shared" si="11"/>
        <v>109</v>
      </c>
      <c r="AK11" s="25">
        <f t="shared" si="12"/>
        <v>15</v>
      </c>
      <c r="AL11" s="83"/>
      <c r="AM11" s="84"/>
      <c r="AN11" s="84"/>
      <c r="AO11" s="85"/>
    </row>
    <row r="12" spans="1:42" ht="24.9" customHeight="1" thickBot="1" x14ac:dyDescent="0.3">
      <c r="A12" s="29">
        <f t="shared" si="8"/>
        <v>5</v>
      </c>
      <c r="B12" s="21" t="str">
        <f>'6.Spieltag'!B12</f>
        <v>Franzi04</v>
      </c>
      <c r="C12" s="17" t="s">
        <v>19</v>
      </c>
      <c r="D12" s="18" t="s">
        <v>76</v>
      </c>
      <c r="E12" s="19" t="str">
        <f t="shared" si="0"/>
        <v>2</v>
      </c>
      <c r="F12" s="17" t="s">
        <v>19</v>
      </c>
      <c r="G12" s="18" t="s">
        <v>19</v>
      </c>
      <c r="H12" s="19" t="str">
        <f t="shared" si="1"/>
        <v>5</v>
      </c>
      <c r="I12" s="17" t="s">
        <v>76</v>
      </c>
      <c r="J12" s="18" t="s">
        <v>76</v>
      </c>
      <c r="K12" s="19">
        <f t="shared" si="2"/>
        <v>0</v>
      </c>
      <c r="L12" s="17" t="s">
        <v>79</v>
      </c>
      <c r="M12" s="18" t="s">
        <v>77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19</v>
      </c>
      <c r="S12" s="18" t="s">
        <v>77</v>
      </c>
      <c r="T12" s="88">
        <f t="shared" si="9"/>
        <v>0</v>
      </c>
      <c r="U12" s="17" t="s">
        <v>19</v>
      </c>
      <c r="V12" s="18" t="s">
        <v>76</v>
      </c>
      <c r="W12" s="19" t="str">
        <f t="shared" si="5"/>
        <v>2</v>
      </c>
      <c r="X12" s="17" t="s">
        <v>19</v>
      </c>
      <c r="Y12" s="18" t="s">
        <v>76</v>
      </c>
      <c r="Z12" s="19" t="str">
        <f t="shared" si="6"/>
        <v>3</v>
      </c>
      <c r="AA12" s="17" t="s">
        <v>19</v>
      </c>
      <c r="AB12" s="18" t="s">
        <v>76</v>
      </c>
      <c r="AC12" s="19">
        <f t="shared" si="7"/>
        <v>0</v>
      </c>
      <c r="AD12" s="28"/>
      <c r="AE12" s="26"/>
      <c r="AF12" s="19"/>
      <c r="AG12" s="21">
        <f t="shared" si="10"/>
        <v>12</v>
      </c>
      <c r="AH12" s="22">
        <f>'6.Spieltag'!AJ12</f>
        <v>118</v>
      </c>
      <c r="AI12" s="29">
        <f>'6.Spieltag'!AK12</f>
        <v>6</v>
      </c>
      <c r="AJ12" s="24">
        <f t="shared" si="11"/>
        <v>130</v>
      </c>
      <c r="AK12" s="25">
        <f t="shared" si="12"/>
        <v>5</v>
      </c>
      <c r="AL12" s="1"/>
      <c r="AP12" s="69"/>
    </row>
    <row r="13" spans="1:42" ht="24.9" customHeight="1" thickBot="1" x14ac:dyDescent="0.3">
      <c r="A13" s="29">
        <f t="shared" si="8"/>
        <v>9</v>
      </c>
      <c r="B13" s="21" t="str">
        <f>'6.Spieltag'!B13</f>
        <v>Gudrun</v>
      </c>
      <c r="C13" s="17" t="s">
        <v>77</v>
      </c>
      <c r="D13" s="18" t="s">
        <v>19</v>
      </c>
      <c r="E13" s="19">
        <f t="shared" si="0"/>
        <v>0</v>
      </c>
      <c r="F13" s="17" t="s">
        <v>76</v>
      </c>
      <c r="G13" s="18" t="s">
        <v>19</v>
      </c>
      <c r="H13" s="19">
        <f t="shared" si="1"/>
        <v>0</v>
      </c>
      <c r="I13" s="17" t="s">
        <v>19</v>
      </c>
      <c r="J13" s="18" t="s">
        <v>77</v>
      </c>
      <c r="K13" s="19">
        <f t="shared" si="2"/>
        <v>0</v>
      </c>
      <c r="L13" s="17" t="s">
        <v>2</v>
      </c>
      <c r="M13" s="18" t="s">
        <v>77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2</v>
      </c>
      <c r="S13" s="18" t="s">
        <v>76</v>
      </c>
      <c r="T13" s="88">
        <f t="shared" si="9"/>
        <v>0</v>
      </c>
      <c r="U13" s="17" t="s">
        <v>76</v>
      </c>
      <c r="V13" s="18" t="s">
        <v>19</v>
      </c>
      <c r="W13" s="19">
        <f t="shared" si="5"/>
        <v>0</v>
      </c>
      <c r="X13" s="17" t="s">
        <v>76</v>
      </c>
      <c r="Y13" s="18" t="s">
        <v>2</v>
      </c>
      <c r="Z13" s="19">
        <f t="shared" si="6"/>
        <v>0</v>
      </c>
      <c r="AA13" s="17" t="s">
        <v>19</v>
      </c>
      <c r="AB13" s="18" t="s">
        <v>76</v>
      </c>
      <c r="AC13" s="19">
        <f t="shared" si="7"/>
        <v>0</v>
      </c>
      <c r="AD13" s="28"/>
      <c r="AE13" s="26"/>
      <c r="AF13" s="19"/>
      <c r="AG13" s="21">
        <f t="shared" si="10"/>
        <v>0</v>
      </c>
      <c r="AH13" s="22">
        <f>'6.Spieltag'!AJ13</f>
        <v>120</v>
      </c>
      <c r="AI13" s="29">
        <f>'6.Spieltag'!AK13</f>
        <v>5</v>
      </c>
      <c r="AJ13" s="24">
        <f t="shared" si="11"/>
        <v>120</v>
      </c>
      <c r="AK13" s="25">
        <f t="shared" si="12"/>
        <v>9</v>
      </c>
      <c r="AL13" s="1"/>
    </row>
    <row r="14" spans="1:42" ht="24.9" customHeight="1" thickBot="1" x14ac:dyDescent="0.3">
      <c r="A14" s="29">
        <f t="shared" si="8"/>
        <v>22</v>
      </c>
      <c r="B14" s="21" t="str">
        <f>'6.Spieltag'!B14</f>
        <v>Hans 04</v>
      </c>
      <c r="C14" s="17" t="s">
        <v>19</v>
      </c>
      <c r="D14" s="18" t="s">
        <v>76</v>
      </c>
      <c r="E14" s="19" t="str">
        <f t="shared" si="0"/>
        <v>2</v>
      </c>
      <c r="F14" s="17" t="s">
        <v>2</v>
      </c>
      <c r="G14" s="18" t="s">
        <v>19</v>
      </c>
      <c r="H14" s="19">
        <f t="shared" si="1"/>
        <v>0</v>
      </c>
      <c r="I14" s="17" t="s">
        <v>76</v>
      </c>
      <c r="J14" s="18" t="s">
        <v>76</v>
      </c>
      <c r="K14" s="19">
        <f t="shared" si="2"/>
        <v>0</v>
      </c>
      <c r="L14" s="17" t="s">
        <v>79</v>
      </c>
      <c r="M14" s="18" t="s">
        <v>76</v>
      </c>
      <c r="N14" s="68">
        <f t="shared" si="3"/>
        <v>0</v>
      </c>
      <c r="O14" s="17" t="s">
        <v>19</v>
      </c>
      <c r="P14" s="18" t="s">
        <v>19</v>
      </c>
      <c r="Q14" s="19" t="str">
        <f t="shared" si="4"/>
        <v>3</v>
      </c>
      <c r="R14" s="17" t="s">
        <v>79</v>
      </c>
      <c r="S14" s="18" t="s">
        <v>19</v>
      </c>
      <c r="T14" s="88">
        <f t="shared" si="9"/>
        <v>0</v>
      </c>
      <c r="U14" s="17" t="s">
        <v>2</v>
      </c>
      <c r="V14" s="18" t="s">
        <v>76</v>
      </c>
      <c r="W14" s="19" t="str">
        <f t="shared" si="5"/>
        <v>2</v>
      </c>
      <c r="X14" s="17" t="s">
        <v>2</v>
      </c>
      <c r="Y14" s="18" t="s">
        <v>77</v>
      </c>
      <c r="Z14" s="19" t="str">
        <f t="shared" si="6"/>
        <v>2</v>
      </c>
      <c r="AA14" s="17" t="s">
        <v>76</v>
      </c>
      <c r="AB14" s="18" t="s">
        <v>76</v>
      </c>
      <c r="AC14" s="19" t="str">
        <f t="shared" si="7"/>
        <v>3</v>
      </c>
      <c r="AD14" s="28"/>
      <c r="AE14" s="26"/>
      <c r="AF14" s="19"/>
      <c r="AG14" s="21">
        <f t="shared" si="10"/>
        <v>12</v>
      </c>
      <c r="AH14" s="22">
        <f>'6.Spieltag'!AJ14</f>
        <v>81</v>
      </c>
      <c r="AI14" s="29">
        <f>'6.Spieltag'!AK14</f>
        <v>22</v>
      </c>
      <c r="AJ14" s="24">
        <f t="shared" si="11"/>
        <v>93</v>
      </c>
      <c r="AK14" s="25">
        <f t="shared" si="12"/>
        <v>22</v>
      </c>
      <c r="AL14" s="1"/>
    </row>
    <row r="15" spans="1:42" ht="24.9" customHeight="1" thickBot="1" x14ac:dyDescent="0.3">
      <c r="A15" s="29">
        <f t="shared" si="8"/>
        <v>7</v>
      </c>
      <c r="B15" s="21" t="str">
        <f>'6.Spieltag'!B15</f>
        <v>Lola04</v>
      </c>
      <c r="C15" s="17" t="s">
        <v>19</v>
      </c>
      <c r="D15" s="18" t="s">
        <v>76</v>
      </c>
      <c r="E15" s="19" t="str">
        <f t="shared" si="0"/>
        <v>2</v>
      </c>
      <c r="F15" s="17" t="s">
        <v>19</v>
      </c>
      <c r="G15" s="18" t="s">
        <v>19</v>
      </c>
      <c r="H15" s="19" t="str">
        <f t="shared" si="1"/>
        <v>5</v>
      </c>
      <c r="I15" s="17" t="s">
        <v>76</v>
      </c>
      <c r="J15" s="18" t="s">
        <v>76</v>
      </c>
      <c r="K15" s="19">
        <f t="shared" si="2"/>
        <v>0</v>
      </c>
      <c r="L15" s="17" t="s">
        <v>79</v>
      </c>
      <c r="M15" s="18" t="s">
        <v>76</v>
      </c>
      <c r="N15" s="68">
        <f t="shared" si="3"/>
        <v>0</v>
      </c>
      <c r="O15" s="17" t="s">
        <v>2</v>
      </c>
      <c r="P15" s="18" t="s">
        <v>19</v>
      </c>
      <c r="Q15" s="19">
        <f t="shared" si="4"/>
        <v>0</v>
      </c>
      <c r="R15" s="17" t="s">
        <v>2</v>
      </c>
      <c r="S15" s="18" t="s">
        <v>76</v>
      </c>
      <c r="T15" s="88">
        <f t="shared" si="9"/>
        <v>0</v>
      </c>
      <c r="U15" s="17" t="s">
        <v>2</v>
      </c>
      <c r="V15" s="18" t="s">
        <v>76</v>
      </c>
      <c r="W15" s="19" t="str">
        <f t="shared" si="5"/>
        <v>2</v>
      </c>
      <c r="X15" s="17" t="s">
        <v>19</v>
      </c>
      <c r="Y15" s="18" t="s">
        <v>77</v>
      </c>
      <c r="Z15" s="19" t="str">
        <f t="shared" si="6"/>
        <v>2</v>
      </c>
      <c r="AA15" s="17" t="s">
        <v>19</v>
      </c>
      <c r="AB15" s="18" t="s">
        <v>76</v>
      </c>
      <c r="AC15" s="19">
        <f t="shared" si="7"/>
        <v>0</v>
      </c>
      <c r="AD15" s="28"/>
      <c r="AE15" s="26"/>
      <c r="AF15" s="19"/>
      <c r="AG15" s="21">
        <f t="shared" si="10"/>
        <v>11</v>
      </c>
      <c r="AH15" s="22">
        <f>'6.Spieltag'!AJ15</f>
        <v>113</v>
      </c>
      <c r="AI15" s="29">
        <f>'6.Spieltag'!AK15</f>
        <v>7</v>
      </c>
      <c r="AJ15" s="24">
        <f t="shared" si="11"/>
        <v>124</v>
      </c>
      <c r="AK15" s="25">
        <f t="shared" si="12"/>
        <v>7</v>
      </c>
      <c r="AL15" s="1"/>
    </row>
    <row r="16" spans="1:42" ht="24.9" customHeight="1" thickBot="1" x14ac:dyDescent="0.3">
      <c r="A16" s="29">
        <f t="shared" si="8"/>
        <v>6</v>
      </c>
      <c r="B16" s="21" t="str">
        <f>'6.Spieltag'!B16</f>
        <v>Master1</v>
      </c>
      <c r="C16" s="17" t="s">
        <v>19</v>
      </c>
      <c r="D16" s="18" t="s">
        <v>76</v>
      </c>
      <c r="E16" s="19" t="str">
        <f t="shared" si="0"/>
        <v>2</v>
      </c>
      <c r="F16" s="17" t="s">
        <v>19</v>
      </c>
      <c r="G16" s="18" t="s">
        <v>19</v>
      </c>
      <c r="H16" s="19" t="str">
        <f t="shared" si="1"/>
        <v>5</v>
      </c>
      <c r="I16" s="17" t="s">
        <v>19</v>
      </c>
      <c r="J16" s="18" t="s">
        <v>76</v>
      </c>
      <c r="K16" s="19">
        <f t="shared" si="2"/>
        <v>0</v>
      </c>
      <c r="L16" s="17" t="s">
        <v>2</v>
      </c>
      <c r="M16" s="18" t="s">
        <v>77</v>
      </c>
      <c r="N16" s="68">
        <f t="shared" si="3"/>
        <v>0</v>
      </c>
      <c r="O16" s="17" t="s">
        <v>19</v>
      </c>
      <c r="P16" s="18" t="s">
        <v>19</v>
      </c>
      <c r="Q16" s="19" t="str">
        <f t="shared" si="4"/>
        <v>3</v>
      </c>
      <c r="R16" s="17" t="s">
        <v>2</v>
      </c>
      <c r="S16" s="18" t="s">
        <v>76</v>
      </c>
      <c r="T16" s="88">
        <f t="shared" si="9"/>
        <v>0</v>
      </c>
      <c r="U16" s="17" t="s">
        <v>19</v>
      </c>
      <c r="V16" s="18" t="s">
        <v>76</v>
      </c>
      <c r="W16" s="19" t="str">
        <f t="shared" si="5"/>
        <v>2</v>
      </c>
      <c r="X16" s="17" t="s">
        <v>2</v>
      </c>
      <c r="Y16" s="18" t="s">
        <v>76</v>
      </c>
      <c r="Z16" s="19" t="str">
        <f t="shared" si="6"/>
        <v>2</v>
      </c>
      <c r="AA16" s="17" t="s">
        <v>19</v>
      </c>
      <c r="AB16" s="18" t="s">
        <v>76</v>
      </c>
      <c r="AC16" s="19">
        <f t="shared" si="7"/>
        <v>0</v>
      </c>
      <c r="AD16" s="28"/>
      <c r="AE16" s="26"/>
      <c r="AF16" s="19"/>
      <c r="AG16" s="21">
        <f t="shared" si="10"/>
        <v>14</v>
      </c>
      <c r="AH16" s="22">
        <f>'6.Spieltag'!AJ16</f>
        <v>112</v>
      </c>
      <c r="AI16" s="29">
        <f>'6.Spieltag'!AK16</f>
        <v>8</v>
      </c>
      <c r="AJ16" s="24">
        <f t="shared" si="11"/>
        <v>126</v>
      </c>
      <c r="AK16" s="25">
        <f t="shared" si="12"/>
        <v>6</v>
      </c>
      <c r="AL16" s="1"/>
    </row>
    <row r="17" spans="1:38" ht="24.9" customHeight="1" thickBot="1" x14ac:dyDescent="0.3">
      <c r="A17" s="29">
        <f t="shared" si="8"/>
        <v>13</v>
      </c>
      <c r="B17" s="21" t="str">
        <f>'6.Spieltag'!B17</f>
        <v>Mike04</v>
      </c>
      <c r="C17" s="17" t="s">
        <v>19</v>
      </c>
      <c r="D17" s="18" t="s">
        <v>77</v>
      </c>
      <c r="E17" s="19" t="str">
        <f t="shared" si="0"/>
        <v>3</v>
      </c>
      <c r="F17" s="17" t="s">
        <v>77</v>
      </c>
      <c r="G17" s="18" t="s">
        <v>19</v>
      </c>
      <c r="H17" s="19">
        <f t="shared" si="1"/>
        <v>0</v>
      </c>
      <c r="I17" s="17" t="s">
        <v>19</v>
      </c>
      <c r="J17" s="18" t="s">
        <v>76</v>
      </c>
      <c r="K17" s="19">
        <f t="shared" si="2"/>
        <v>0</v>
      </c>
      <c r="L17" s="17" t="s">
        <v>2</v>
      </c>
      <c r="M17" s="18" t="s">
        <v>77</v>
      </c>
      <c r="N17" s="68">
        <f t="shared" si="3"/>
        <v>0</v>
      </c>
      <c r="O17" s="17" t="s">
        <v>77</v>
      </c>
      <c r="P17" s="18" t="s">
        <v>19</v>
      </c>
      <c r="Q17" s="19">
        <f t="shared" si="4"/>
        <v>0</v>
      </c>
      <c r="R17" s="17" t="s">
        <v>19</v>
      </c>
      <c r="S17" s="18" t="s">
        <v>77</v>
      </c>
      <c r="T17" s="88">
        <f t="shared" si="9"/>
        <v>0</v>
      </c>
      <c r="U17" s="17" t="s">
        <v>19</v>
      </c>
      <c r="V17" s="18" t="s">
        <v>77</v>
      </c>
      <c r="W17" s="19" t="str">
        <f t="shared" si="5"/>
        <v>2</v>
      </c>
      <c r="X17" s="17" t="s">
        <v>19</v>
      </c>
      <c r="Y17" s="18" t="s">
        <v>77</v>
      </c>
      <c r="Z17" s="19" t="str">
        <f t="shared" si="6"/>
        <v>2</v>
      </c>
      <c r="AA17" s="17" t="s">
        <v>19</v>
      </c>
      <c r="AB17" s="18" t="s">
        <v>76</v>
      </c>
      <c r="AC17" s="19">
        <f t="shared" si="7"/>
        <v>0</v>
      </c>
      <c r="AD17" s="28"/>
      <c r="AE17" s="26"/>
      <c r="AF17" s="19"/>
      <c r="AG17" s="21">
        <f t="shared" si="10"/>
        <v>7</v>
      </c>
      <c r="AH17" s="22">
        <f>'6.Spieltag'!AJ17</f>
        <v>105</v>
      </c>
      <c r="AI17" s="29">
        <f>'6.Spieltag'!AK17</f>
        <v>12</v>
      </c>
      <c r="AJ17" s="24">
        <f t="shared" si="11"/>
        <v>112</v>
      </c>
      <c r="AK17" s="25">
        <f t="shared" si="12"/>
        <v>13</v>
      </c>
      <c r="AL17" s="1"/>
    </row>
    <row r="18" spans="1:38" ht="24.9" customHeight="1" thickBot="1" x14ac:dyDescent="0.3">
      <c r="A18" s="29">
        <f t="shared" si="8"/>
        <v>4</v>
      </c>
      <c r="B18" s="21" t="str">
        <f>'6.Spieltag'!B18</f>
        <v>norman 04</v>
      </c>
      <c r="C18" s="17" t="s">
        <v>19</v>
      </c>
      <c r="D18" s="18" t="s">
        <v>76</v>
      </c>
      <c r="E18" s="19" t="str">
        <f t="shared" si="0"/>
        <v>2</v>
      </c>
      <c r="F18" s="17" t="s">
        <v>76</v>
      </c>
      <c r="G18" s="18" t="s">
        <v>2</v>
      </c>
      <c r="H18" s="19">
        <f t="shared" si="1"/>
        <v>0</v>
      </c>
      <c r="I18" s="17" t="s">
        <v>76</v>
      </c>
      <c r="J18" s="18" t="s">
        <v>19</v>
      </c>
      <c r="K18" s="19" t="str">
        <f t="shared" si="2"/>
        <v>5</v>
      </c>
      <c r="L18" s="17" t="s">
        <v>2</v>
      </c>
      <c r="M18" s="18" t="s">
        <v>77</v>
      </c>
      <c r="N18" s="68">
        <f t="shared" si="3"/>
        <v>0</v>
      </c>
      <c r="O18" s="17" t="s">
        <v>19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88">
        <f t="shared" si="9"/>
        <v>0</v>
      </c>
      <c r="U18" s="17" t="s">
        <v>19</v>
      </c>
      <c r="V18" s="18" t="s">
        <v>76</v>
      </c>
      <c r="W18" s="19" t="str">
        <f t="shared" si="5"/>
        <v>2</v>
      </c>
      <c r="X18" s="17" t="s">
        <v>2</v>
      </c>
      <c r="Y18" s="18" t="s">
        <v>77</v>
      </c>
      <c r="Z18" s="19" t="str">
        <f t="shared" si="6"/>
        <v>2</v>
      </c>
      <c r="AA18" s="17" t="s">
        <v>19</v>
      </c>
      <c r="AB18" s="18" t="s">
        <v>76</v>
      </c>
      <c r="AC18" s="19">
        <f t="shared" si="7"/>
        <v>0</v>
      </c>
      <c r="AD18" s="28"/>
      <c r="AE18" s="26"/>
      <c r="AF18" s="19"/>
      <c r="AG18" s="21">
        <f t="shared" si="10"/>
        <v>11</v>
      </c>
      <c r="AH18" s="22">
        <f>'6.Spieltag'!AJ18</f>
        <v>124</v>
      </c>
      <c r="AI18" s="29">
        <f>'6.Spieltag'!AK18</f>
        <v>4</v>
      </c>
      <c r="AJ18" s="24">
        <f t="shared" si="11"/>
        <v>135</v>
      </c>
      <c r="AK18" s="25">
        <f t="shared" si="12"/>
        <v>4</v>
      </c>
      <c r="AL18" s="1"/>
    </row>
    <row r="19" spans="1:38" ht="24.9" customHeight="1" thickBot="1" x14ac:dyDescent="0.3">
      <c r="A19" s="29">
        <f t="shared" si="8"/>
        <v>2</v>
      </c>
      <c r="B19" s="21" t="str">
        <f>'6.Spieltag'!B19</f>
        <v>Rainer04</v>
      </c>
      <c r="C19" s="17" t="s">
        <v>19</v>
      </c>
      <c r="D19" s="18" t="s">
        <v>76</v>
      </c>
      <c r="E19" s="19" t="str">
        <f t="shared" si="0"/>
        <v>2</v>
      </c>
      <c r="F19" s="17" t="s">
        <v>76</v>
      </c>
      <c r="G19" s="18" t="s">
        <v>2</v>
      </c>
      <c r="H19" s="19">
        <f t="shared" si="1"/>
        <v>0</v>
      </c>
      <c r="I19" s="17" t="s">
        <v>19</v>
      </c>
      <c r="J19" s="18" t="s">
        <v>76</v>
      </c>
      <c r="K19" s="19">
        <f t="shared" si="2"/>
        <v>0</v>
      </c>
      <c r="L19" s="17" t="s">
        <v>2</v>
      </c>
      <c r="M19" s="18" t="s">
        <v>77</v>
      </c>
      <c r="N19" s="68">
        <f t="shared" si="3"/>
        <v>0</v>
      </c>
      <c r="O19" s="17" t="s">
        <v>76</v>
      </c>
      <c r="P19" s="18" t="s">
        <v>76</v>
      </c>
      <c r="Q19" s="19" t="str">
        <f t="shared" si="4"/>
        <v>5</v>
      </c>
      <c r="R19" s="17" t="s">
        <v>19</v>
      </c>
      <c r="S19" s="18" t="s">
        <v>77</v>
      </c>
      <c r="T19" s="88">
        <f t="shared" si="9"/>
        <v>0</v>
      </c>
      <c r="U19" s="17" t="s">
        <v>2</v>
      </c>
      <c r="V19" s="18" t="s">
        <v>76</v>
      </c>
      <c r="W19" s="19" t="str">
        <f t="shared" si="5"/>
        <v>2</v>
      </c>
      <c r="X19" s="17" t="s">
        <v>19</v>
      </c>
      <c r="Y19" s="18" t="s">
        <v>76</v>
      </c>
      <c r="Z19" s="19" t="str">
        <f t="shared" si="6"/>
        <v>3</v>
      </c>
      <c r="AA19" s="17" t="s">
        <v>76</v>
      </c>
      <c r="AB19" s="18" t="s">
        <v>77</v>
      </c>
      <c r="AC19" s="19">
        <f t="shared" si="7"/>
        <v>0</v>
      </c>
      <c r="AD19" s="28"/>
      <c r="AE19" s="26"/>
      <c r="AF19" s="19"/>
      <c r="AG19" s="21">
        <f t="shared" si="10"/>
        <v>12</v>
      </c>
      <c r="AH19" s="22">
        <f>'6.Spieltag'!AJ19</f>
        <v>137</v>
      </c>
      <c r="AI19" s="29">
        <f>'6.Spieltag'!AK19</f>
        <v>2</v>
      </c>
      <c r="AJ19" s="24">
        <f t="shared" si="11"/>
        <v>149</v>
      </c>
      <c r="AK19" s="25">
        <f t="shared" si="12"/>
        <v>2</v>
      </c>
      <c r="AL19" s="1"/>
    </row>
    <row r="20" spans="1:38" ht="24.9" customHeight="1" thickBot="1" x14ac:dyDescent="0.3">
      <c r="A20" s="29">
        <f t="shared" si="8"/>
        <v>18</v>
      </c>
      <c r="B20" s="21" t="str">
        <f>'6.Spieltag'!B20</f>
        <v>Reinhold</v>
      </c>
      <c r="C20" s="17" t="s">
        <v>19</v>
      </c>
      <c r="D20" s="18" t="s">
        <v>76</v>
      </c>
      <c r="E20" s="19" t="str">
        <f t="shared" si="0"/>
        <v>2</v>
      </c>
      <c r="F20" s="17" t="s">
        <v>19</v>
      </c>
      <c r="G20" s="18" t="s">
        <v>79</v>
      </c>
      <c r="H20" s="19">
        <f t="shared" si="1"/>
        <v>0</v>
      </c>
      <c r="I20" s="17" t="s">
        <v>19</v>
      </c>
      <c r="J20" s="18" t="s">
        <v>76</v>
      </c>
      <c r="K20" s="19">
        <f t="shared" si="2"/>
        <v>0</v>
      </c>
      <c r="L20" s="17" t="s">
        <v>19</v>
      </c>
      <c r="M20" s="18" t="s">
        <v>19</v>
      </c>
      <c r="N20" s="68">
        <f t="shared" si="3"/>
        <v>0</v>
      </c>
      <c r="O20" s="17" t="s">
        <v>2</v>
      </c>
      <c r="P20" s="18" t="s">
        <v>2</v>
      </c>
      <c r="Q20" s="19" t="str">
        <f t="shared" si="4"/>
        <v>3</v>
      </c>
      <c r="R20" s="17" t="s">
        <v>20</v>
      </c>
      <c r="S20" s="18" t="s">
        <v>76</v>
      </c>
      <c r="T20" s="88">
        <f t="shared" si="9"/>
        <v>0</v>
      </c>
      <c r="U20" s="17" t="s">
        <v>2</v>
      </c>
      <c r="V20" s="18" t="s">
        <v>76</v>
      </c>
      <c r="W20" s="19" t="str">
        <f t="shared" si="5"/>
        <v>2</v>
      </c>
      <c r="X20" s="17" t="s">
        <v>19</v>
      </c>
      <c r="Y20" s="18" t="s">
        <v>76</v>
      </c>
      <c r="Z20" s="19" t="str">
        <f t="shared" si="6"/>
        <v>3</v>
      </c>
      <c r="AA20" s="17" t="s">
        <v>19</v>
      </c>
      <c r="AB20" s="18" t="s">
        <v>76</v>
      </c>
      <c r="AC20" s="19">
        <f t="shared" si="7"/>
        <v>0</v>
      </c>
      <c r="AD20" s="28"/>
      <c r="AE20" s="26"/>
      <c r="AF20" s="19"/>
      <c r="AG20" s="21">
        <f t="shared" si="10"/>
        <v>10</v>
      </c>
      <c r="AH20" s="22">
        <f>'6.Spieltag'!AJ20</f>
        <v>96</v>
      </c>
      <c r="AI20" s="29">
        <f>'6.Spieltag'!AK20</f>
        <v>16</v>
      </c>
      <c r="AJ20" s="24">
        <f t="shared" si="11"/>
        <v>106</v>
      </c>
      <c r="AK20" s="25">
        <f t="shared" si="12"/>
        <v>18</v>
      </c>
      <c r="AL20" s="1"/>
    </row>
    <row r="21" spans="1:38" ht="24.9" customHeight="1" thickBot="1" x14ac:dyDescent="0.3">
      <c r="A21" s="29">
        <f t="shared" si="8"/>
        <v>16</v>
      </c>
      <c r="B21" s="21" t="str">
        <f>'6.Spieltag'!B21</f>
        <v>Ricardo04</v>
      </c>
      <c r="C21" s="17" t="s">
        <v>19</v>
      </c>
      <c r="D21" s="18" t="s">
        <v>76</v>
      </c>
      <c r="E21" s="19" t="str">
        <f t="shared" si="0"/>
        <v>2</v>
      </c>
      <c r="F21" s="17" t="s">
        <v>76</v>
      </c>
      <c r="G21" s="18" t="s">
        <v>19</v>
      </c>
      <c r="H21" s="19">
        <f t="shared" si="1"/>
        <v>0</v>
      </c>
      <c r="I21" s="17" t="s">
        <v>76</v>
      </c>
      <c r="J21" s="18" t="s">
        <v>77</v>
      </c>
      <c r="K21" s="19">
        <f t="shared" si="2"/>
        <v>0</v>
      </c>
      <c r="L21" s="17" t="s">
        <v>2</v>
      </c>
      <c r="M21" s="18" t="s">
        <v>77</v>
      </c>
      <c r="N21" s="68">
        <f t="shared" si="3"/>
        <v>0</v>
      </c>
      <c r="O21" s="17" t="s">
        <v>76</v>
      </c>
      <c r="P21" s="18" t="s">
        <v>19</v>
      </c>
      <c r="Q21" s="19">
        <f t="shared" si="4"/>
        <v>0</v>
      </c>
      <c r="R21" s="17" t="s">
        <v>2</v>
      </c>
      <c r="S21" s="18" t="s">
        <v>77</v>
      </c>
      <c r="T21" s="88">
        <f t="shared" si="9"/>
        <v>0</v>
      </c>
      <c r="U21" s="17" t="s">
        <v>19</v>
      </c>
      <c r="V21" s="18" t="s">
        <v>76</v>
      </c>
      <c r="W21" s="19" t="str">
        <f t="shared" si="5"/>
        <v>2</v>
      </c>
      <c r="X21" s="17" t="s">
        <v>19</v>
      </c>
      <c r="Y21" s="18" t="s">
        <v>76</v>
      </c>
      <c r="Z21" s="19" t="str">
        <f t="shared" si="6"/>
        <v>3</v>
      </c>
      <c r="AA21" s="17" t="s">
        <v>19</v>
      </c>
      <c r="AB21" s="18" t="s">
        <v>76</v>
      </c>
      <c r="AC21" s="19">
        <f t="shared" si="7"/>
        <v>0</v>
      </c>
      <c r="AD21" s="28"/>
      <c r="AE21" s="26"/>
      <c r="AF21" s="19"/>
      <c r="AG21" s="21">
        <f t="shared" si="10"/>
        <v>7</v>
      </c>
      <c r="AH21" s="22">
        <f>'6.Spieltag'!AJ21</f>
        <v>101</v>
      </c>
      <c r="AI21" s="29">
        <f>'6.Spieltag'!AK21</f>
        <v>13</v>
      </c>
      <c r="AJ21" s="24">
        <f t="shared" si="11"/>
        <v>108</v>
      </c>
      <c r="AK21" s="25">
        <f t="shared" si="12"/>
        <v>16</v>
      </c>
      <c r="AL21" s="1"/>
    </row>
    <row r="22" spans="1:38" ht="24.9" customHeight="1" thickBot="1" x14ac:dyDescent="0.3">
      <c r="A22" s="29">
        <f t="shared" si="8"/>
        <v>23</v>
      </c>
      <c r="B22" s="21" t="str">
        <f>'6.Spieltag'!B22</f>
        <v>SchalkeKalle</v>
      </c>
      <c r="C22" s="17" t="s">
        <v>19</v>
      </c>
      <c r="D22" s="18" t="s">
        <v>76</v>
      </c>
      <c r="E22" s="19" t="str">
        <f t="shared" si="0"/>
        <v>2</v>
      </c>
      <c r="F22" s="17" t="s">
        <v>76</v>
      </c>
      <c r="G22" s="18" t="s">
        <v>76</v>
      </c>
      <c r="H22" s="19" t="str">
        <f t="shared" si="1"/>
        <v>3</v>
      </c>
      <c r="I22" s="17" t="s">
        <v>19</v>
      </c>
      <c r="J22" s="18" t="s">
        <v>19</v>
      </c>
      <c r="K22" s="19">
        <f t="shared" si="2"/>
        <v>0</v>
      </c>
      <c r="L22" s="17" t="s">
        <v>2</v>
      </c>
      <c r="M22" s="18" t="s">
        <v>76</v>
      </c>
      <c r="N22" s="68">
        <f t="shared" si="3"/>
        <v>0</v>
      </c>
      <c r="O22" s="17" t="s">
        <v>76</v>
      </c>
      <c r="P22" s="18" t="s">
        <v>76</v>
      </c>
      <c r="Q22" s="19" t="str">
        <f t="shared" si="4"/>
        <v>5</v>
      </c>
      <c r="R22" s="17" t="s">
        <v>19</v>
      </c>
      <c r="S22" s="18" t="s">
        <v>77</v>
      </c>
      <c r="T22" s="88">
        <f t="shared" si="9"/>
        <v>0</v>
      </c>
      <c r="U22" s="17" t="s">
        <v>76</v>
      </c>
      <c r="V22" s="18" t="s">
        <v>76</v>
      </c>
      <c r="W22" s="19">
        <f t="shared" si="5"/>
        <v>0</v>
      </c>
      <c r="X22" s="17" t="s">
        <v>76</v>
      </c>
      <c r="Y22" s="18" t="s">
        <v>19</v>
      </c>
      <c r="Z22" s="19">
        <f t="shared" si="6"/>
        <v>0</v>
      </c>
      <c r="AA22" s="17" t="s">
        <v>19</v>
      </c>
      <c r="AB22" s="18" t="s">
        <v>19</v>
      </c>
      <c r="AC22" s="19" t="str">
        <f t="shared" si="7"/>
        <v>5</v>
      </c>
      <c r="AD22" s="28"/>
      <c r="AE22" s="26"/>
      <c r="AF22" s="19"/>
      <c r="AG22" s="21">
        <f t="shared" si="10"/>
        <v>15</v>
      </c>
      <c r="AH22" s="22">
        <f>'6.Spieltag'!AJ22</f>
        <v>66</v>
      </c>
      <c r="AI22" s="29">
        <f>'6.Spieltag'!AK22</f>
        <v>23</v>
      </c>
      <c r="AJ22" s="24">
        <f t="shared" si="11"/>
        <v>81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8"/>
        <v>3</v>
      </c>
      <c r="B23" s="21" t="str">
        <f>'6.Spieltag'!B23</f>
        <v>Schalt04</v>
      </c>
      <c r="C23" s="17" t="s">
        <v>76</v>
      </c>
      <c r="D23" s="18" t="s">
        <v>19</v>
      </c>
      <c r="E23" s="19">
        <f t="shared" si="0"/>
        <v>0</v>
      </c>
      <c r="F23" s="17" t="s">
        <v>76</v>
      </c>
      <c r="G23" s="18" t="s">
        <v>19</v>
      </c>
      <c r="H23" s="19">
        <f t="shared" si="1"/>
        <v>0</v>
      </c>
      <c r="I23" s="17" t="s">
        <v>77</v>
      </c>
      <c r="J23" s="18" t="s">
        <v>77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76</v>
      </c>
      <c r="P23" s="18" t="s">
        <v>2</v>
      </c>
      <c r="Q23" s="19">
        <f t="shared" si="4"/>
        <v>0</v>
      </c>
      <c r="R23" s="17" t="s">
        <v>2</v>
      </c>
      <c r="S23" s="18" t="s">
        <v>76</v>
      </c>
      <c r="T23" s="88">
        <f t="shared" si="9"/>
        <v>0</v>
      </c>
      <c r="U23" s="17" t="s">
        <v>2</v>
      </c>
      <c r="V23" s="18" t="s">
        <v>76</v>
      </c>
      <c r="W23" s="19" t="str">
        <f t="shared" si="5"/>
        <v>2</v>
      </c>
      <c r="X23" s="17" t="s">
        <v>76</v>
      </c>
      <c r="Y23" s="18" t="s">
        <v>76</v>
      </c>
      <c r="Z23" s="19">
        <f t="shared" si="6"/>
        <v>0</v>
      </c>
      <c r="AA23" s="17" t="s">
        <v>19</v>
      </c>
      <c r="AB23" s="18" t="s">
        <v>76</v>
      </c>
      <c r="AC23" s="19">
        <f t="shared" si="7"/>
        <v>0</v>
      </c>
      <c r="AD23" s="28"/>
      <c r="AE23" s="26"/>
      <c r="AF23" s="19"/>
      <c r="AG23" s="21">
        <f t="shared" si="10"/>
        <v>2</v>
      </c>
      <c r="AH23" s="22">
        <f>'6.Spieltag'!AJ23</f>
        <v>135</v>
      </c>
      <c r="AI23" s="29">
        <f>'6.Spieltag'!AK23</f>
        <v>3</v>
      </c>
      <c r="AJ23" s="24">
        <f t="shared" si="11"/>
        <v>137</v>
      </c>
      <c r="AK23" s="25">
        <f t="shared" si="12"/>
        <v>3</v>
      </c>
      <c r="AL23" s="1"/>
    </row>
    <row r="24" spans="1:38" ht="24.9" customHeight="1" thickBot="1" x14ac:dyDescent="0.3">
      <c r="A24" s="29">
        <f t="shared" si="8"/>
        <v>20</v>
      </c>
      <c r="B24" s="21" t="str">
        <f>'6.Spieltag'!B24</f>
        <v>shiny</v>
      </c>
      <c r="C24" s="17" t="s">
        <v>19</v>
      </c>
      <c r="D24" s="18" t="s">
        <v>76</v>
      </c>
      <c r="E24" s="19" t="str">
        <f t="shared" si="0"/>
        <v>2</v>
      </c>
      <c r="F24" s="17" t="s">
        <v>76</v>
      </c>
      <c r="G24" s="18" t="s">
        <v>19</v>
      </c>
      <c r="H24" s="19">
        <f t="shared" si="1"/>
        <v>0</v>
      </c>
      <c r="I24" s="17" t="s">
        <v>76</v>
      </c>
      <c r="J24" s="18" t="s">
        <v>77</v>
      </c>
      <c r="K24" s="19">
        <f t="shared" si="2"/>
        <v>0</v>
      </c>
      <c r="L24" s="17" t="s">
        <v>79</v>
      </c>
      <c r="M24" s="18" t="s">
        <v>19</v>
      </c>
      <c r="N24" s="68">
        <f t="shared" si="3"/>
        <v>0</v>
      </c>
      <c r="O24" s="17" t="s">
        <v>76</v>
      </c>
      <c r="P24" s="18" t="s">
        <v>19</v>
      </c>
      <c r="Q24" s="19">
        <f t="shared" si="4"/>
        <v>0</v>
      </c>
      <c r="R24" s="17" t="s">
        <v>2</v>
      </c>
      <c r="S24" s="18" t="s">
        <v>77</v>
      </c>
      <c r="T24" s="88">
        <f t="shared" si="9"/>
        <v>0</v>
      </c>
      <c r="U24" s="17" t="s">
        <v>19</v>
      </c>
      <c r="V24" s="18" t="s">
        <v>77</v>
      </c>
      <c r="W24" s="19" t="str">
        <f t="shared" si="5"/>
        <v>2</v>
      </c>
      <c r="X24" s="17" t="s">
        <v>2</v>
      </c>
      <c r="Y24" s="18" t="s">
        <v>76</v>
      </c>
      <c r="Z24" s="19" t="str">
        <f t="shared" si="6"/>
        <v>2</v>
      </c>
      <c r="AA24" s="17" t="s">
        <v>19</v>
      </c>
      <c r="AB24" s="18" t="s">
        <v>76</v>
      </c>
      <c r="AC24" s="19">
        <f t="shared" si="7"/>
        <v>0</v>
      </c>
      <c r="AD24" s="28"/>
      <c r="AE24" s="26"/>
      <c r="AF24" s="19"/>
      <c r="AG24" s="21">
        <f t="shared" si="10"/>
        <v>6</v>
      </c>
      <c r="AH24" s="22">
        <f>'6.Spieltag'!AJ24</f>
        <v>98</v>
      </c>
      <c r="AI24" s="29">
        <f>'6.Spieltag'!AK24</f>
        <v>14</v>
      </c>
      <c r="AJ24" s="24">
        <f t="shared" si="11"/>
        <v>104</v>
      </c>
      <c r="AK24" s="25">
        <f t="shared" si="12"/>
        <v>20</v>
      </c>
      <c r="AL24" s="1"/>
    </row>
    <row r="25" spans="1:38" ht="24.9" customHeight="1" thickBot="1" x14ac:dyDescent="0.3">
      <c r="A25" s="29">
        <f t="shared" si="8"/>
        <v>7</v>
      </c>
      <c r="B25" s="21" t="str">
        <f>'6.Spieltag'!B25</f>
        <v>Silfa04</v>
      </c>
      <c r="C25" s="17" t="s">
        <v>76</v>
      </c>
      <c r="D25" s="18" t="s">
        <v>19</v>
      </c>
      <c r="E25" s="19">
        <f t="shared" si="0"/>
        <v>0</v>
      </c>
      <c r="F25" s="17" t="s">
        <v>76</v>
      </c>
      <c r="G25" s="18" t="s">
        <v>2</v>
      </c>
      <c r="H25" s="19">
        <f t="shared" si="1"/>
        <v>0</v>
      </c>
      <c r="I25" s="17" t="s">
        <v>77</v>
      </c>
      <c r="J25" s="18" t="s">
        <v>19</v>
      </c>
      <c r="K25" s="19" t="str">
        <f t="shared" si="2"/>
        <v>2</v>
      </c>
      <c r="L25" s="17" t="s">
        <v>79</v>
      </c>
      <c r="M25" s="18" t="s">
        <v>76</v>
      </c>
      <c r="N25" s="68">
        <f t="shared" si="3"/>
        <v>0</v>
      </c>
      <c r="O25" s="17" t="s">
        <v>19</v>
      </c>
      <c r="P25" s="18" t="s">
        <v>76</v>
      </c>
      <c r="Q25" s="19">
        <f t="shared" si="4"/>
        <v>0</v>
      </c>
      <c r="R25" s="17" t="s">
        <v>2</v>
      </c>
      <c r="S25" s="18" t="s">
        <v>76</v>
      </c>
      <c r="T25" s="88">
        <f t="shared" si="9"/>
        <v>0</v>
      </c>
      <c r="U25" s="17" t="s">
        <v>19</v>
      </c>
      <c r="V25" s="18" t="s">
        <v>77</v>
      </c>
      <c r="W25" s="19" t="str">
        <f t="shared" si="5"/>
        <v>2</v>
      </c>
      <c r="X25" s="17" t="s">
        <v>76</v>
      </c>
      <c r="Y25" s="18" t="s">
        <v>77</v>
      </c>
      <c r="Z25" s="19" t="str">
        <f t="shared" si="6"/>
        <v>5</v>
      </c>
      <c r="AA25" s="17" t="s">
        <v>19</v>
      </c>
      <c r="AB25" s="18" t="s">
        <v>19</v>
      </c>
      <c r="AC25" s="19" t="str">
        <f t="shared" si="7"/>
        <v>5</v>
      </c>
      <c r="AD25" s="28"/>
      <c r="AE25" s="26"/>
      <c r="AF25" s="19"/>
      <c r="AG25" s="21">
        <f t="shared" si="10"/>
        <v>14</v>
      </c>
      <c r="AH25" s="22">
        <f>'6.Spieltag'!AJ25</f>
        <v>110</v>
      </c>
      <c r="AI25" s="29">
        <f>'6.Spieltag'!AK25</f>
        <v>9</v>
      </c>
      <c r="AJ25" s="24">
        <f t="shared" si="11"/>
        <v>124</v>
      </c>
      <c r="AK25" s="25">
        <f t="shared" si="12"/>
        <v>7</v>
      </c>
      <c r="AL25" s="1"/>
    </row>
    <row r="26" spans="1:38" ht="24.9" customHeight="1" thickBot="1" x14ac:dyDescent="0.3">
      <c r="A26" s="29">
        <f t="shared" si="8"/>
        <v>16</v>
      </c>
      <c r="B26" s="21" t="str">
        <f>'6.Spieltag'!B26</f>
        <v>Silja04</v>
      </c>
      <c r="C26" s="17" t="s">
        <v>2</v>
      </c>
      <c r="D26" s="18" t="s">
        <v>77</v>
      </c>
      <c r="E26" s="19" t="str">
        <f t="shared" si="0"/>
        <v>2</v>
      </c>
      <c r="F26" s="17" t="s">
        <v>76</v>
      </c>
      <c r="G26" s="18" t="s">
        <v>2</v>
      </c>
      <c r="H26" s="19">
        <f t="shared" si="1"/>
        <v>0</v>
      </c>
      <c r="I26" s="17" t="s">
        <v>77</v>
      </c>
      <c r="J26" s="18" t="s">
        <v>76</v>
      </c>
      <c r="K26" s="19" t="str">
        <f t="shared" si="2"/>
        <v>3</v>
      </c>
      <c r="L26" s="17" t="s">
        <v>2</v>
      </c>
      <c r="M26" s="18" t="s">
        <v>77</v>
      </c>
      <c r="N26" s="68">
        <f t="shared" si="3"/>
        <v>0</v>
      </c>
      <c r="O26" s="17" t="s">
        <v>76</v>
      </c>
      <c r="P26" s="18" t="s">
        <v>2</v>
      </c>
      <c r="Q26" s="19">
        <f t="shared" si="4"/>
        <v>0</v>
      </c>
      <c r="R26" s="17" t="s">
        <v>19</v>
      </c>
      <c r="S26" s="18" t="s">
        <v>77</v>
      </c>
      <c r="T26" s="88">
        <f t="shared" si="9"/>
        <v>0</v>
      </c>
      <c r="U26" s="17" t="s">
        <v>2</v>
      </c>
      <c r="V26" s="18" t="s">
        <v>76</v>
      </c>
      <c r="W26" s="19" t="str">
        <f t="shared" si="5"/>
        <v>2</v>
      </c>
      <c r="X26" s="17" t="s">
        <v>19</v>
      </c>
      <c r="Y26" s="18" t="s">
        <v>77</v>
      </c>
      <c r="Z26" s="19" t="str">
        <f t="shared" si="6"/>
        <v>2</v>
      </c>
      <c r="AA26" s="17" t="s">
        <v>19</v>
      </c>
      <c r="AB26" s="18" t="s">
        <v>19</v>
      </c>
      <c r="AC26" s="19" t="str">
        <f t="shared" si="7"/>
        <v>5</v>
      </c>
      <c r="AD26" s="28"/>
      <c r="AE26" s="26"/>
      <c r="AF26" s="19"/>
      <c r="AG26" s="21">
        <f t="shared" si="10"/>
        <v>14</v>
      </c>
      <c r="AH26" s="22">
        <f>'6.Spieltag'!AJ26</f>
        <v>94</v>
      </c>
      <c r="AI26" s="29">
        <f>'6.Spieltag'!AK26</f>
        <v>20</v>
      </c>
      <c r="AJ26" s="24">
        <f t="shared" si="11"/>
        <v>108</v>
      </c>
      <c r="AK26" s="25">
        <f t="shared" si="12"/>
        <v>16</v>
      </c>
      <c r="AL26" s="1"/>
    </row>
    <row r="27" spans="1:38" ht="28.2" customHeight="1" thickBot="1" x14ac:dyDescent="0.3">
      <c r="A27" s="29">
        <f t="shared" si="8"/>
        <v>1</v>
      </c>
      <c r="B27" s="21" t="str">
        <f>'6.Spieltag'!B27</f>
        <v>SkillFailer</v>
      </c>
      <c r="C27" s="17" t="s">
        <v>2</v>
      </c>
      <c r="D27" s="18" t="s">
        <v>76</v>
      </c>
      <c r="E27" s="19" t="str">
        <f t="shared" si="0"/>
        <v>5</v>
      </c>
      <c r="F27" s="17" t="s">
        <v>76</v>
      </c>
      <c r="G27" s="18" t="s">
        <v>79</v>
      </c>
      <c r="H27" s="19">
        <f t="shared" si="1"/>
        <v>0</v>
      </c>
      <c r="I27" s="17" t="s">
        <v>76</v>
      </c>
      <c r="J27" s="18" t="s">
        <v>19</v>
      </c>
      <c r="K27" s="19" t="str">
        <f t="shared" si="2"/>
        <v>5</v>
      </c>
      <c r="L27" s="17" t="s">
        <v>79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88">
        <f t="shared" si="9"/>
        <v>0</v>
      </c>
      <c r="U27" s="17" t="s">
        <v>19</v>
      </c>
      <c r="V27" s="18" t="s">
        <v>76</v>
      </c>
      <c r="W27" s="19" t="str">
        <f t="shared" si="5"/>
        <v>2</v>
      </c>
      <c r="X27" s="17" t="s">
        <v>19</v>
      </c>
      <c r="Y27" s="18" t="s">
        <v>76</v>
      </c>
      <c r="Z27" s="19" t="str">
        <f t="shared" si="6"/>
        <v>3</v>
      </c>
      <c r="AA27" s="17" t="s">
        <v>19</v>
      </c>
      <c r="AB27" s="18" t="s">
        <v>19</v>
      </c>
      <c r="AC27" s="19" t="str">
        <f t="shared" si="7"/>
        <v>5</v>
      </c>
      <c r="AD27" s="28"/>
      <c r="AE27" s="26"/>
      <c r="AF27" s="19"/>
      <c r="AG27" s="21">
        <f t="shared" si="10"/>
        <v>20</v>
      </c>
      <c r="AH27" s="22">
        <f>'6.Spieltag'!AJ27</f>
        <v>139</v>
      </c>
      <c r="AI27" s="29">
        <f>'6.Spieltag'!AK27</f>
        <v>1</v>
      </c>
      <c r="AJ27" s="24">
        <f t="shared" si="11"/>
        <v>159</v>
      </c>
      <c r="AK27" s="25">
        <f t="shared" si="12"/>
        <v>1</v>
      </c>
      <c r="AL27" s="1"/>
    </row>
    <row r="28" spans="1:38" ht="28.2" customHeight="1" thickBot="1" x14ac:dyDescent="0.3">
      <c r="A28" s="29">
        <f t="shared" ref="A28:A30" si="13">AK28</f>
        <v>19</v>
      </c>
      <c r="B28" s="21" t="str">
        <f>'6.Spieltag'!B28</f>
        <v>Skopp04</v>
      </c>
      <c r="C28" s="17" t="s">
        <v>19</v>
      </c>
      <c r="D28" s="18" t="s">
        <v>77</v>
      </c>
      <c r="E28" s="19" t="str">
        <f t="shared" si="0"/>
        <v>3</v>
      </c>
      <c r="F28" s="17" t="s">
        <v>77</v>
      </c>
      <c r="G28" s="18" t="s">
        <v>19</v>
      </c>
      <c r="H28" s="19">
        <f t="shared" si="1"/>
        <v>0</v>
      </c>
      <c r="I28" s="17" t="s">
        <v>19</v>
      </c>
      <c r="J28" s="18" t="s">
        <v>19</v>
      </c>
      <c r="K28" s="19">
        <f t="shared" si="2"/>
        <v>0</v>
      </c>
      <c r="L28" s="17" t="s">
        <v>79</v>
      </c>
      <c r="M28" s="18" t="s">
        <v>76</v>
      </c>
      <c r="N28" s="68">
        <f t="shared" si="3"/>
        <v>0</v>
      </c>
      <c r="O28" s="17" t="s">
        <v>76</v>
      </c>
      <c r="P28" s="18" t="s">
        <v>2</v>
      </c>
      <c r="Q28" s="19">
        <f t="shared" si="4"/>
        <v>0</v>
      </c>
      <c r="R28" s="17" t="s">
        <v>76</v>
      </c>
      <c r="S28" s="18" t="s">
        <v>77</v>
      </c>
      <c r="T28" s="88">
        <f t="shared" si="9"/>
        <v>0</v>
      </c>
      <c r="U28" s="17" t="s">
        <v>19</v>
      </c>
      <c r="V28" s="18" t="s">
        <v>77</v>
      </c>
      <c r="W28" s="19" t="str">
        <f t="shared" si="5"/>
        <v>2</v>
      </c>
      <c r="X28" s="17" t="s">
        <v>19</v>
      </c>
      <c r="Y28" s="18" t="s">
        <v>76</v>
      </c>
      <c r="Z28" s="19" t="str">
        <f t="shared" si="6"/>
        <v>3</v>
      </c>
      <c r="AA28" s="17" t="s">
        <v>77</v>
      </c>
      <c r="AB28" s="18" t="s">
        <v>77</v>
      </c>
      <c r="AC28" s="19" t="str">
        <f t="shared" si="7"/>
        <v>3</v>
      </c>
      <c r="AD28" s="28"/>
      <c r="AE28" s="26"/>
      <c r="AF28" s="19"/>
      <c r="AG28" s="21">
        <f t="shared" si="10"/>
        <v>11</v>
      </c>
      <c r="AH28" s="22">
        <f>'6.Spieltag'!AJ28</f>
        <v>94</v>
      </c>
      <c r="AI28" s="29">
        <f>'6.Spieltag'!AK28</f>
        <v>20</v>
      </c>
      <c r="AJ28" s="24">
        <f t="shared" si="11"/>
        <v>105</v>
      </c>
      <c r="AK28" s="25">
        <f t="shared" si="12"/>
        <v>19</v>
      </c>
      <c r="AL28" s="1"/>
    </row>
    <row r="29" spans="1:38" ht="28.2" customHeight="1" thickBot="1" x14ac:dyDescent="0.3">
      <c r="A29" s="29">
        <f t="shared" si="13"/>
        <v>14</v>
      </c>
      <c r="B29" s="21" t="str">
        <f>'6.Spieltag'!B29</f>
        <v>Tanja 04</v>
      </c>
      <c r="C29" s="17" t="s">
        <v>19</v>
      </c>
      <c r="D29" s="18" t="s">
        <v>77</v>
      </c>
      <c r="E29" s="19" t="str">
        <f t="shared" si="0"/>
        <v>3</v>
      </c>
      <c r="F29" s="17" t="s">
        <v>76</v>
      </c>
      <c r="G29" s="18" t="s">
        <v>2</v>
      </c>
      <c r="H29" s="19">
        <f t="shared" si="1"/>
        <v>0</v>
      </c>
      <c r="I29" s="17" t="s">
        <v>2</v>
      </c>
      <c r="J29" s="18" t="s">
        <v>76</v>
      </c>
      <c r="K29" s="19">
        <f t="shared" si="2"/>
        <v>0</v>
      </c>
      <c r="L29" s="17" t="s">
        <v>79</v>
      </c>
      <c r="M29" s="18" t="s">
        <v>77</v>
      </c>
      <c r="N29" s="68">
        <f t="shared" si="3"/>
        <v>0</v>
      </c>
      <c r="O29" s="17" t="s">
        <v>76</v>
      </c>
      <c r="P29" s="18" t="s">
        <v>76</v>
      </c>
      <c r="Q29" s="19" t="str">
        <f t="shared" si="4"/>
        <v>5</v>
      </c>
      <c r="R29" s="17" t="s">
        <v>2</v>
      </c>
      <c r="S29" s="18" t="s">
        <v>77</v>
      </c>
      <c r="T29" s="88">
        <f t="shared" si="9"/>
        <v>0</v>
      </c>
      <c r="U29" s="17" t="s">
        <v>19</v>
      </c>
      <c r="V29" s="18" t="s">
        <v>77</v>
      </c>
      <c r="W29" s="19" t="str">
        <f t="shared" si="5"/>
        <v>2</v>
      </c>
      <c r="X29" s="17" t="s">
        <v>19</v>
      </c>
      <c r="Y29" s="18" t="s">
        <v>77</v>
      </c>
      <c r="Z29" s="19" t="str">
        <f t="shared" si="6"/>
        <v>2</v>
      </c>
      <c r="AA29" s="17" t="s">
        <v>2</v>
      </c>
      <c r="AB29" s="18" t="s">
        <v>76</v>
      </c>
      <c r="AC29" s="19">
        <f t="shared" si="7"/>
        <v>0</v>
      </c>
      <c r="AD29" s="28"/>
      <c r="AE29" s="26"/>
      <c r="AF29" s="19"/>
      <c r="AG29" s="21">
        <f t="shared" si="10"/>
        <v>12</v>
      </c>
      <c r="AH29" s="22">
        <f>'6.Spieltag'!AJ29</f>
        <v>98</v>
      </c>
      <c r="AI29" s="29">
        <f>'6.Spieltag'!AK29</f>
        <v>14</v>
      </c>
      <c r="AJ29" s="24">
        <f t="shared" si="11"/>
        <v>110</v>
      </c>
      <c r="AK29" s="25">
        <f t="shared" si="12"/>
        <v>14</v>
      </c>
      <c r="AL29" s="1"/>
    </row>
    <row r="30" spans="1:38" ht="28.2" customHeight="1" thickBot="1" x14ac:dyDescent="0.3">
      <c r="A30" s="29">
        <f t="shared" si="13"/>
        <v>11</v>
      </c>
      <c r="B30" s="21" t="str">
        <f>'6.Spieltag'!B30</f>
        <v>UltraGE</v>
      </c>
      <c r="C30" s="17" t="s">
        <v>19</v>
      </c>
      <c r="D30" s="18" t="s">
        <v>76</v>
      </c>
      <c r="E30" s="19" t="str">
        <f t="shared" si="0"/>
        <v>2</v>
      </c>
      <c r="F30" s="17" t="s">
        <v>76</v>
      </c>
      <c r="G30" s="18" t="s">
        <v>19</v>
      </c>
      <c r="H30" s="19">
        <f t="shared" si="1"/>
        <v>0</v>
      </c>
      <c r="I30" s="17" t="s">
        <v>2</v>
      </c>
      <c r="J30" s="18" t="s">
        <v>76</v>
      </c>
      <c r="K30" s="19">
        <f t="shared" si="2"/>
        <v>0</v>
      </c>
      <c r="L30" s="17" t="s">
        <v>79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2</v>
      </c>
      <c r="S30" s="18" t="s">
        <v>76</v>
      </c>
      <c r="T30" s="88">
        <f t="shared" si="9"/>
        <v>0</v>
      </c>
      <c r="U30" s="17" t="s">
        <v>2</v>
      </c>
      <c r="V30" s="18" t="s">
        <v>76</v>
      </c>
      <c r="W30" s="19" t="str">
        <f t="shared" si="5"/>
        <v>2</v>
      </c>
      <c r="X30" s="17" t="s">
        <v>19</v>
      </c>
      <c r="Y30" s="18" t="s">
        <v>76</v>
      </c>
      <c r="Z30" s="19" t="str">
        <f t="shared" si="6"/>
        <v>3</v>
      </c>
      <c r="AA30" s="17" t="s">
        <v>2</v>
      </c>
      <c r="AB30" s="18" t="s">
        <v>76</v>
      </c>
      <c r="AC30" s="19">
        <f t="shared" si="7"/>
        <v>0</v>
      </c>
      <c r="AD30" s="28"/>
      <c r="AE30" s="26"/>
      <c r="AF30" s="19"/>
      <c r="AG30" s="21">
        <f t="shared" ref="AG30" si="14">E30+H30+K30+N30+Q30+T30+W30+Z30+AC30+AF30</f>
        <v>7</v>
      </c>
      <c r="AH30" s="22">
        <f>'6.Spieltag'!AJ30</f>
        <v>110</v>
      </c>
      <c r="AI30" s="29">
        <f>'6.Spieltag'!AK30</f>
        <v>9</v>
      </c>
      <c r="AJ30" s="24">
        <f t="shared" ref="AJ30" si="15">AG30+AH30</f>
        <v>117</v>
      </c>
      <c r="AK30" s="25">
        <f t="shared" si="12"/>
        <v>11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88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9"/>
      <c r="AJ31" s="24"/>
      <c r="AK31" s="25"/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15 B17:B29">
    <cfRule type="expression" dxfId="110" priority="21">
      <formula>($AG8&gt;40)</formula>
    </cfRule>
  </conditionalFormatting>
  <conditionalFormatting sqref="B16">
    <cfRule type="expression" dxfId="109" priority="9">
      <formula>($AG16&gt;40)</formula>
    </cfRule>
  </conditionalFormatting>
  <conditionalFormatting sqref="B30:B31">
    <cfRule type="expression" dxfId="108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7" priority="121" rank="3"/>
  </conditionalFormatting>
  <conditionalFormatting sqref="C4:AB6">
    <cfRule type="cellIs" dxfId="106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40"/>
  <sheetViews>
    <sheetView workbookViewId="0">
      <selection activeCell="AL38" sqref="AL3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29</v>
      </c>
      <c r="B4" s="16"/>
      <c r="C4" s="70" t="s">
        <v>57</v>
      </c>
      <c r="D4" s="71"/>
      <c r="E4" s="71"/>
      <c r="F4" s="70" t="s">
        <v>56</v>
      </c>
      <c r="G4" s="71"/>
      <c r="H4" s="71"/>
      <c r="I4" s="70" t="s">
        <v>72</v>
      </c>
      <c r="J4" s="71"/>
      <c r="K4" s="71"/>
      <c r="L4" s="70" t="s">
        <v>59</v>
      </c>
      <c r="M4" s="71"/>
      <c r="N4" s="71"/>
      <c r="O4" s="70" t="s">
        <v>14</v>
      </c>
      <c r="P4" s="71"/>
      <c r="Q4" s="71"/>
      <c r="R4" s="70" t="s">
        <v>68</v>
      </c>
      <c r="S4" s="71"/>
      <c r="T4" s="71"/>
      <c r="U4" s="70" t="s">
        <v>15</v>
      </c>
      <c r="V4" s="71"/>
      <c r="W4" s="71"/>
      <c r="X4" s="70" t="s">
        <v>73</v>
      </c>
      <c r="Y4" s="71"/>
      <c r="Z4" s="71"/>
      <c r="AA4" s="70" t="s">
        <v>18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13</v>
      </c>
      <c r="D6" s="71"/>
      <c r="E6" s="71"/>
      <c r="F6" s="70" t="s">
        <v>12</v>
      </c>
      <c r="G6" s="71"/>
      <c r="H6" s="71"/>
      <c r="I6" s="70" t="s">
        <v>58</v>
      </c>
      <c r="J6" s="71"/>
      <c r="K6" s="71"/>
      <c r="L6" s="70" t="s">
        <v>16</v>
      </c>
      <c r="M6" s="71"/>
      <c r="N6" s="71"/>
      <c r="O6" s="70" t="s">
        <v>71</v>
      </c>
      <c r="P6" s="71"/>
      <c r="Q6" s="71"/>
      <c r="R6" s="70" t="s">
        <v>21</v>
      </c>
      <c r="S6" s="71"/>
      <c r="T6" s="71"/>
      <c r="U6" s="70" t="s">
        <v>17</v>
      </c>
      <c r="V6" s="71"/>
      <c r="W6" s="71"/>
      <c r="X6" s="70" t="s">
        <v>74</v>
      </c>
      <c r="Y6" s="71"/>
      <c r="Z6" s="71"/>
      <c r="AA6" s="70" t="s">
        <v>11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77</v>
      </c>
      <c r="E7" s="80" t="s">
        <v>1</v>
      </c>
      <c r="F7" s="79" t="s">
        <v>19</v>
      </c>
      <c r="G7" s="79" t="s">
        <v>19</v>
      </c>
      <c r="H7" s="80" t="s">
        <v>1</v>
      </c>
      <c r="I7" s="79" t="s">
        <v>19</v>
      </c>
      <c r="J7" s="79" t="s">
        <v>77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76</v>
      </c>
      <c r="S7" s="79" t="s">
        <v>77</v>
      </c>
      <c r="T7" s="80" t="s">
        <v>1</v>
      </c>
      <c r="U7" s="79" t="s">
        <v>76</v>
      </c>
      <c r="V7" s="79" t="s">
        <v>77</v>
      </c>
      <c r="W7" s="80" t="s">
        <v>1</v>
      </c>
      <c r="X7" s="79" t="s">
        <v>2</v>
      </c>
      <c r="Y7" s="79" t="s">
        <v>77</v>
      </c>
      <c r="Z7" s="80" t="s">
        <v>1</v>
      </c>
      <c r="AA7" s="79" t="s">
        <v>19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>AK8</f>
        <v>21</v>
      </c>
      <c r="B8" s="21" t="str">
        <f>'7.Spieltag'!B8</f>
        <v>Archie04</v>
      </c>
      <c r="C8" s="17" t="s">
        <v>19</v>
      </c>
      <c r="D8" s="18" t="s">
        <v>19</v>
      </c>
      <c r="E8" s="19">
        <f t="shared" ref="E8:E30" si="0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>
        <f t="shared" ref="H8:H30" si="1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 t="str">
        <f t="shared" ref="K8:K30" si="2">IF(OR(EXACT($I$7,I8)*(EXACT($J$7,J8)))=TRUE,$AO$9,IF(($J$7-$I$7=J8-I8),$AO$8,IF(OR(EXACT($I$7&gt;$J$7,I8&gt;J8)*EXACT($I$7=$J$7,I8=J8)*EXACT($I$7&lt;$J$7,I8&lt;J8)),$AO$7,0)))</f>
        <v>2</v>
      </c>
      <c r="L8" s="17" t="s">
        <v>2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77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0</v>
      </c>
      <c r="AD8" s="28"/>
      <c r="AE8" s="26"/>
      <c r="AF8" s="19"/>
      <c r="AG8" s="21">
        <f>E8+H8+K8+N8+Q8+T8+W8+Z8+AC8+AF8</f>
        <v>2</v>
      </c>
      <c r="AH8" s="22">
        <f>'7.Spieltag'!AJ8</f>
        <v>99</v>
      </c>
      <c r="AI8" s="29">
        <f>'7.Spieltag'!AK8</f>
        <v>21</v>
      </c>
      <c r="AJ8" s="24">
        <f>AG8+AH8</f>
        <v>101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8">AK9</f>
        <v>9</v>
      </c>
      <c r="B9" s="21" t="str">
        <f>'7.Spieltag'!B9</f>
        <v>cilli37</v>
      </c>
      <c r="C9" s="17" t="s">
        <v>19</v>
      </c>
      <c r="D9" s="18" t="s">
        <v>19</v>
      </c>
      <c r="E9" s="19">
        <f t="shared" si="0"/>
        <v>0</v>
      </c>
      <c r="F9" s="17" t="s">
        <v>76</v>
      </c>
      <c r="G9" s="18" t="s">
        <v>2</v>
      </c>
      <c r="H9" s="19">
        <f t="shared" si="1"/>
        <v>0</v>
      </c>
      <c r="I9" s="17" t="s">
        <v>19</v>
      </c>
      <c r="J9" s="18" t="s">
        <v>2</v>
      </c>
      <c r="K9" s="19">
        <f t="shared" si="2"/>
        <v>0</v>
      </c>
      <c r="L9" s="17" t="s">
        <v>2</v>
      </c>
      <c r="M9" s="18" t="s">
        <v>76</v>
      </c>
      <c r="N9" s="68">
        <f t="shared" si="3"/>
        <v>0</v>
      </c>
      <c r="O9" s="17" t="s">
        <v>19</v>
      </c>
      <c r="P9" s="18" t="s">
        <v>19</v>
      </c>
      <c r="Q9" s="19" t="str">
        <f t="shared" si="4"/>
        <v>3</v>
      </c>
      <c r="R9" s="17" t="s">
        <v>76</v>
      </c>
      <c r="S9" s="18" t="s">
        <v>76</v>
      </c>
      <c r="T9" s="19">
        <f t="shared" si="5"/>
        <v>0</v>
      </c>
      <c r="U9" s="17" t="s">
        <v>2</v>
      </c>
      <c r="V9" s="18" t="s">
        <v>19</v>
      </c>
      <c r="W9" s="19" t="str">
        <f t="shared" si="6"/>
        <v>3</v>
      </c>
      <c r="X9" s="17" t="s">
        <v>19</v>
      </c>
      <c r="Y9" s="18" t="s">
        <v>76</v>
      </c>
      <c r="Z9" s="19" t="str">
        <f t="shared" si="7"/>
        <v>2</v>
      </c>
      <c r="AA9" s="17" t="s">
        <v>76</v>
      </c>
      <c r="AB9" s="18" t="s">
        <v>19</v>
      </c>
      <c r="AC9" s="88">
        <f t="shared" ref="AC9:AC30" si="9">IF(OR(EXACT($AA$7,AA9)*(EXACT($AB$7,AB9)))=TRUE,$AO$9,IF(($AB$7-$AA$7=AB9-AA9),$AO$8,IF(OR(EXACT($AA$7&gt;$AB$7,AA9&gt;AB9)*EXACT($AA$7=$AB$7,AA9=AB9)*EXACT($AA$7&lt;$AB$7,AA9&lt;AB9)),$AO$7,0)))*2*2</f>
        <v>0</v>
      </c>
      <c r="AD9" s="28"/>
      <c r="AE9" s="26"/>
      <c r="AF9" s="19"/>
      <c r="AG9" s="21">
        <f t="shared" ref="AG9:AG29" si="10">E9+H9+K9+N9+Q9+T9+W9+Z9+AC9+AF9</f>
        <v>8</v>
      </c>
      <c r="AH9" s="22">
        <f>'7.Spieltag'!AJ9</f>
        <v>120</v>
      </c>
      <c r="AI9" s="29">
        <f>'7.Spieltag'!AK9</f>
        <v>9</v>
      </c>
      <c r="AJ9" s="24">
        <f t="shared" ref="AJ9:AJ29" si="11">AG9+AH9</f>
        <v>128</v>
      </c>
      <c r="AK9" s="25">
        <f t="shared" ref="AK9:AK30" si="12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8"/>
        <v>13</v>
      </c>
      <c r="B10" s="21" t="str">
        <f>'7.Spieltag'!B10</f>
        <v>fabian04</v>
      </c>
      <c r="C10" s="17" t="s">
        <v>19</v>
      </c>
      <c r="D10" s="18" t="s">
        <v>19</v>
      </c>
      <c r="E10" s="19">
        <f t="shared" si="0"/>
        <v>0</v>
      </c>
      <c r="F10" s="17" t="s">
        <v>77</v>
      </c>
      <c r="G10" s="18" t="s">
        <v>19</v>
      </c>
      <c r="H10" s="19">
        <f t="shared" si="1"/>
        <v>0</v>
      </c>
      <c r="I10" s="17" t="s">
        <v>76</v>
      </c>
      <c r="J10" s="18" t="s">
        <v>2</v>
      </c>
      <c r="K10" s="19">
        <f t="shared" si="2"/>
        <v>0</v>
      </c>
      <c r="L10" s="17" t="s">
        <v>2</v>
      </c>
      <c r="M10" s="18" t="s">
        <v>19</v>
      </c>
      <c r="N10" s="68">
        <f t="shared" si="3"/>
        <v>0</v>
      </c>
      <c r="O10" s="17" t="s">
        <v>19</v>
      </c>
      <c r="P10" s="18" t="s">
        <v>19</v>
      </c>
      <c r="Q10" s="19" t="str">
        <f t="shared" si="4"/>
        <v>3</v>
      </c>
      <c r="R10" s="17" t="s">
        <v>77</v>
      </c>
      <c r="S10" s="18" t="s">
        <v>76</v>
      </c>
      <c r="T10" s="19">
        <f t="shared" si="5"/>
        <v>0</v>
      </c>
      <c r="U10" s="17" t="s">
        <v>2</v>
      </c>
      <c r="V10" s="18" t="s">
        <v>76</v>
      </c>
      <c r="W10" s="19" t="str">
        <f t="shared" si="6"/>
        <v>2</v>
      </c>
      <c r="X10" s="17" t="s">
        <v>19</v>
      </c>
      <c r="Y10" s="18" t="s">
        <v>77</v>
      </c>
      <c r="Z10" s="19" t="str">
        <f t="shared" si="7"/>
        <v>2</v>
      </c>
      <c r="AA10" s="17" t="s">
        <v>77</v>
      </c>
      <c r="AB10" s="18" t="s">
        <v>19</v>
      </c>
      <c r="AC10" s="88">
        <f t="shared" si="9"/>
        <v>0</v>
      </c>
      <c r="AD10" s="28"/>
      <c r="AE10" s="26"/>
      <c r="AF10" s="19"/>
      <c r="AG10" s="21">
        <f t="shared" si="10"/>
        <v>7</v>
      </c>
      <c r="AH10" s="22">
        <f>'7.Spieltag'!AJ10</f>
        <v>113</v>
      </c>
      <c r="AI10" s="29">
        <f>'7.Spieltag'!AK10</f>
        <v>12</v>
      </c>
      <c r="AJ10" s="24">
        <f t="shared" si="11"/>
        <v>120</v>
      </c>
      <c r="AK10" s="25">
        <f t="shared" si="12"/>
        <v>13</v>
      </c>
      <c r="AL10" s="1"/>
    </row>
    <row r="11" spans="1:42" ht="24.9" customHeight="1" thickBot="1" x14ac:dyDescent="0.3">
      <c r="A11" s="29">
        <f t="shared" si="8"/>
        <v>11</v>
      </c>
      <c r="B11" s="21" t="str">
        <f>'7.Spieltag'!B11</f>
        <v>FlorianS04</v>
      </c>
      <c r="C11" s="17" t="s">
        <v>19</v>
      </c>
      <c r="D11" s="18" t="s">
        <v>76</v>
      </c>
      <c r="E11" s="19" t="str">
        <f t="shared" si="0"/>
        <v>2</v>
      </c>
      <c r="F11" s="17" t="s">
        <v>76</v>
      </c>
      <c r="G11" s="18" t="s">
        <v>2</v>
      </c>
      <c r="H11" s="19">
        <f t="shared" si="1"/>
        <v>0</v>
      </c>
      <c r="I11" s="17" t="s">
        <v>76</v>
      </c>
      <c r="J11" s="18" t="s">
        <v>2</v>
      </c>
      <c r="K11" s="19">
        <f t="shared" si="2"/>
        <v>0</v>
      </c>
      <c r="L11" s="17" t="s">
        <v>76</v>
      </c>
      <c r="M11" s="18" t="s">
        <v>2</v>
      </c>
      <c r="N11" s="68">
        <f t="shared" si="3"/>
        <v>0</v>
      </c>
      <c r="O11" s="17" t="s">
        <v>76</v>
      </c>
      <c r="P11" s="18" t="s">
        <v>76</v>
      </c>
      <c r="Q11" s="19" t="str">
        <f t="shared" si="4"/>
        <v>5</v>
      </c>
      <c r="R11" s="17" t="s">
        <v>76</v>
      </c>
      <c r="S11" s="18" t="s">
        <v>77</v>
      </c>
      <c r="T11" s="19" t="str">
        <f t="shared" si="5"/>
        <v>5</v>
      </c>
      <c r="U11" s="17" t="s">
        <v>19</v>
      </c>
      <c r="V11" s="18" t="s">
        <v>19</v>
      </c>
      <c r="W11" s="19">
        <f t="shared" si="6"/>
        <v>0</v>
      </c>
      <c r="X11" s="17" t="s">
        <v>19</v>
      </c>
      <c r="Y11" s="18" t="s">
        <v>76</v>
      </c>
      <c r="Z11" s="19" t="str">
        <f t="shared" si="7"/>
        <v>2</v>
      </c>
      <c r="AA11" s="17" t="s">
        <v>76</v>
      </c>
      <c r="AB11" s="18" t="s">
        <v>19</v>
      </c>
      <c r="AC11" s="88">
        <f t="shared" si="9"/>
        <v>0</v>
      </c>
      <c r="AD11" s="28"/>
      <c r="AE11" s="26"/>
      <c r="AF11" s="19"/>
      <c r="AG11" s="21">
        <f t="shared" si="10"/>
        <v>14</v>
      </c>
      <c r="AH11" s="22">
        <f>'7.Spieltag'!AJ11</f>
        <v>109</v>
      </c>
      <c r="AI11" s="29">
        <f>'7.Spieltag'!AK11</f>
        <v>15</v>
      </c>
      <c r="AJ11" s="24">
        <f t="shared" si="11"/>
        <v>123</v>
      </c>
      <c r="AK11" s="25">
        <f t="shared" si="12"/>
        <v>11</v>
      </c>
      <c r="AL11" s="83"/>
      <c r="AM11" s="84"/>
      <c r="AN11" s="84"/>
      <c r="AO11" s="85"/>
    </row>
    <row r="12" spans="1:42" ht="24.9" customHeight="1" thickBot="1" x14ac:dyDescent="0.3">
      <c r="A12" s="29">
        <f t="shared" si="8"/>
        <v>7</v>
      </c>
      <c r="B12" s="21" t="str">
        <f>'7.Spieltag'!B12</f>
        <v>Franzi04</v>
      </c>
      <c r="C12" s="17" t="s">
        <v>76</v>
      </c>
      <c r="D12" s="18" t="s">
        <v>19</v>
      </c>
      <c r="E12" s="19">
        <f t="shared" si="0"/>
        <v>0</v>
      </c>
      <c r="F12" s="17" t="s">
        <v>77</v>
      </c>
      <c r="G12" s="18" t="s">
        <v>2</v>
      </c>
      <c r="H12" s="19">
        <f t="shared" si="1"/>
        <v>0</v>
      </c>
      <c r="I12" s="17" t="s">
        <v>77</v>
      </c>
      <c r="J12" s="18" t="s">
        <v>19</v>
      </c>
      <c r="K12" s="19">
        <f t="shared" si="2"/>
        <v>0</v>
      </c>
      <c r="L12" s="17" t="s">
        <v>19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19</v>
      </c>
      <c r="S12" s="18" t="s">
        <v>19</v>
      </c>
      <c r="T12" s="19">
        <f t="shared" si="5"/>
        <v>0</v>
      </c>
      <c r="U12" s="17" t="s">
        <v>19</v>
      </c>
      <c r="V12" s="18" t="s">
        <v>76</v>
      </c>
      <c r="W12" s="19" t="str">
        <f t="shared" si="6"/>
        <v>3</v>
      </c>
      <c r="X12" s="17" t="s">
        <v>76</v>
      </c>
      <c r="Y12" s="18" t="s">
        <v>76</v>
      </c>
      <c r="Z12" s="19">
        <f t="shared" si="7"/>
        <v>0</v>
      </c>
      <c r="AA12" s="17" t="s">
        <v>76</v>
      </c>
      <c r="AB12" s="18" t="s">
        <v>19</v>
      </c>
      <c r="AC12" s="88">
        <f t="shared" si="9"/>
        <v>0</v>
      </c>
      <c r="AD12" s="28"/>
      <c r="AE12" s="26"/>
      <c r="AF12" s="19"/>
      <c r="AG12" s="21">
        <f t="shared" si="10"/>
        <v>3</v>
      </c>
      <c r="AH12" s="22">
        <f>'7.Spieltag'!AJ12</f>
        <v>130</v>
      </c>
      <c r="AI12" s="29">
        <f>'7.Spieltag'!AK12</f>
        <v>5</v>
      </c>
      <c r="AJ12" s="24">
        <f t="shared" si="11"/>
        <v>133</v>
      </c>
      <c r="AK12" s="25">
        <f t="shared" si="12"/>
        <v>7</v>
      </c>
      <c r="AL12" s="1"/>
      <c r="AP12" s="69"/>
    </row>
    <row r="13" spans="1:42" ht="24.9" customHeight="1" thickBot="1" x14ac:dyDescent="0.3">
      <c r="A13" s="29">
        <f t="shared" si="8"/>
        <v>10</v>
      </c>
      <c r="B13" s="21" t="str">
        <f>'7.Spieltag'!B13</f>
        <v>Gudrun</v>
      </c>
      <c r="C13" s="17" t="s">
        <v>2</v>
      </c>
      <c r="D13" s="18" t="s">
        <v>76</v>
      </c>
      <c r="E13" s="19" t="str">
        <f t="shared" si="0"/>
        <v>2</v>
      </c>
      <c r="F13" s="17" t="s">
        <v>77</v>
      </c>
      <c r="G13" s="18" t="s">
        <v>19</v>
      </c>
      <c r="H13" s="19">
        <f t="shared" si="1"/>
        <v>0</v>
      </c>
      <c r="I13" s="17" t="s">
        <v>76</v>
      </c>
      <c r="J13" s="18" t="s">
        <v>76</v>
      </c>
      <c r="K13" s="19">
        <f t="shared" si="2"/>
        <v>0</v>
      </c>
      <c r="L13" s="17" t="s">
        <v>19</v>
      </c>
      <c r="M13" s="18" t="s">
        <v>76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76</v>
      </c>
      <c r="S13" s="18" t="s">
        <v>76</v>
      </c>
      <c r="T13" s="19">
        <f t="shared" si="5"/>
        <v>0</v>
      </c>
      <c r="U13" s="17" t="s">
        <v>2</v>
      </c>
      <c r="V13" s="18" t="s">
        <v>19</v>
      </c>
      <c r="W13" s="19" t="str">
        <f t="shared" si="6"/>
        <v>3</v>
      </c>
      <c r="X13" s="17" t="s">
        <v>19</v>
      </c>
      <c r="Y13" s="18" t="s">
        <v>76</v>
      </c>
      <c r="Z13" s="19" t="str">
        <f t="shared" si="7"/>
        <v>2</v>
      </c>
      <c r="AA13" s="17" t="s">
        <v>76</v>
      </c>
      <c r="AB13" s="18" t="s">
        <v>2</v>
      </c>
      <c r="AC13" s="88">
        <f t="shared" si="9"/>
        <v>0</v>
      </c>
      <c r="AD13" s="28"/>
      <c r="AE13" s="26"/>
      <c r="AF13" s="19"/>
      <c r="AG13" s="21">
        <f t="shared" si="10"/>
        <v>7</v>
      </c>
      <c r="AH13" s="22">
        <f>'7.Spieltag'!AJ13</f>
        <v>120</v>
      </c>
      <c r="AI13" s="29">
        <f>'7.Spieltag'!AK13</f>
        <v>9</v>
      </c>
      <c r="AJ13" s="24">
        <f t="shared" si="11"/>
        <v>127</v>
      </c>
      <c r="AK13" s="25">
        <f t="shared" si="12"/>
        <v>10</v>
      </c>
      <c r="AL13" s="1"/>
    </row>
    <row r="14" spans="1:42" ht="24.9" customHeight="1" thickBot="1" x14ac:dyDescent="0.3">
      <c r="A14" s="29">
        <f t="shared" si="8"/>
        <v>22</v>
      </c>
      <c r="B14" s="21" t="str">
        <f>'7.Spieltag'!B14</f>
        <v>Hans 04</v>
      </c>
      <c r="C14" s="17" t="s">
        <v>2</v>
      </c>
      <c r="D14" s="18" t="s">
        <v>19</v>
      </c>
      <c r="E14" s="19" t="str">
        <f t="shared" si="0"/>
        <v>2</v>
      </c>
      <c r="F14" s="17" t="s">
        <v>76</v>
      </c>
      <c r="G14" s="18" t="s">
        <v>79</v>
      </c>
      <c r="H14" s="19">
        <f t="shared" si="1"/>
        <v>0</v>
      </c>
      <c r="I14" s="17" t="s">
        <v>19</v>
      </c>
      <c r="J14" s="18" t="s">
        <v>2</v>
      </c>
      <c r="K14" s="19">
        <f t="shared" si="2"/>
        <v>0</v>
      </c>
      <c r="L14" s="17" t="s">
        <v>19</v>
      </c>
      <c r="M14" s="18" t="s">
        <v>76</v>
      </c>
      <c r="N14" s="68">
        <f t="shared" si="3"/>
        <v>0</v>
      </c>
      <c r="O14" s="17" t="s">
        <v>2</v>
      </c>
      <c r="P14" s="18" t="s">
        <v>76</v>
      </c>
      <c r="Q14" s="19">
        <f t="shared" si="4"/>
        <v>0</v>
      </c>
      <c r="R14" s="17" t="s">
        <v>19</v>
      </c>
      <c r="S14" s="18" t="s">
        <v>77</v>
      </c>
      <c r="T14" s="19" t="str">
        <f t="shared" si="5"/>
        <v>2</v>
      </c>
      <c r="U14" s="17" t="s">
        <v>2</v>
      </c>
      <c r="V14" s="18" t="s">
        <v>76</v>
      </c>
      <c r="W14" s="19" t="str">
        <f t="shared" si="6"/>
        <v>2</v>
      </c>
      <c r="X14" s="17" t="s">
        <v>2</v>
      </c>
      <c r="Y14" s="18" t="s">
        <v>2</v>
      </c>
      <c r="Z14" s="19">
        <f t="shared" si="7"/>
        <v>0</v>
      </c>
      <c r="AA14" s="17" t="s">
        <v>76</v>
      </c>
      <c r="AB14" s="18" t="s">
        <v>19</v>
      </c>
      <c r="AC14" s="88">
        <f t="shared" si="9"/>
        <v>0</v>
      </c>
      <c r="AD14" s="28"/>
      <c r="AE14" s="26"/>
      <c r="AF14" s="19"/>
      <c r="AG14" s="21">
        <f t="shared" si="10"/>
        <v>6</v>
      </c>
      <c r="AH14" s="22">
        <f>'7.Spieltag'!AJ14</f>
        <v>93</v>
      </c>
      <c r="AI14" s="29">
        <f>'7.Spieltag'!AK14</f>
        <v>22</v>
      </c>
      <c r="AJ14" s="24">
        <f t="shared" si="11"/>
        <v>99</v>
      </c>
      <c r="AK14" s="25">
        <f t="shared" si="12"/>
        <v>22</v>
      </c>
      <c r="AL14" s="1"/>
    </row>
    <row r="15" spans="1:42" ht="24.9" customHeight="1" thickBot="1" x14ac:dyDescent="0.3">
      <c r="A15" s="29">
        <f t="shared" si="8"/>
        <v>5</v>
      </c>
      <c r="B15" s="21" t="str">
        <f>'7.Spieltag'!B15</f>
        <v>Lola04</v>
      </c>
      <c r="C15" s="17" t="s">
        <v>19</v>
      </c>
      <c r="D15" s="18" t="s">
        <v>19</v>
      </c>
      <c r="E15" s="19">
        <f t="shared" si="0"/>
        <v>0</v>
      </c>
      <c r="F15" s="17" t="s">
        <v>76</v>
      </c>
      <c r="G15" s="18" t="s">
        <v>2</v>
      </c>
      <c r="H15" s="19">
        <f t="shared" si="1"/>
        <v>0</v>
      </c>
      <c r="I15" s="17" t="s">
        <v>76</v>
      </c>
      <c r="J15" s="18" t="s">
        <v>77</v>
      </c>
      <c r="K15" s="19" t="str">
        <f t="shared" si="2"/>
        <v>2</v>
      </c>
      <c r="L15" s="17" t="s">
        <v>19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>
        <f t="shared" si="4"/>
        <v>0</v>
      </c>
      <c r="R15" s="17" t="s">
        <v>19</v>
      </c>
      <c r="S15" s="18" t="s">
        <v>76</v>
      </c>
      <c r="T15" s="19" t="str">
        <f t="shared" si="5"/>
        <v>3</v>
      </c>
      <c r="U15" s="17" t="s">
        <v>19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76</v>
      </c>
      <c r="AB15" s="18" t="s">
        <v>19</v>
      </c>
      <c r="AC15" s="88">
        <f t="shared" si="9"/>
        <v>0</v>
      </c>
      <c r="AD15" s="28"/>
      <c r="AE15" s="26"/>
      <c r="AF15" s="19"/>
      <c r="AG15" s="21">
        <f t="shared" si="10"/>
        <v>10</v>
      </c>
      <c r="AH15" s="22">
        <f>'7.Spieltag'!AJ15</f>
        <v>124</v>
      </c>
      <c r="AI15" s="29">
        <f>'7.Spieltag'!AK15</f>
        <v>7</v>
      </c>
      <c r="AJ15" s="24">
        <f t="shared" si="11"/>
        <v>134</v>
      </c>
      <c r="AK15" s="25">
        <f t="shared" si="12"/>
        <v>5</v>
      </c>
      <c r="AL15" s="1"/>
    </row>
    <row r="16" spans="1:42" ht="24.9" customHeight="1" thickBot="1" x14ac:dyDescent="0.3">
      <c r="A16" s="29">
        <f t="shared" si="8"/>
        <v>8</v>
      </c>
      <c r="B16" s="21" t="str">
        <f>'7.Spieltag'!B16</f>
        <v>Master1</v>
      </c>
      <c r="C16" s="17" t="s">
        <v>19</v>
      </c>
      <c r="D16" s="18" t="s">
        <v>19</v>
      </c>
      <c r="E16" s="19">
        <f t="shared" si="0"/>
        <v>0</v>
      </c>
      <c r="F16" s="17" t="s">
        <v>76</v>
      </c>
      <c r="G16" s="18" t="s">
        <v>2</v>
      </c>
      <c r="H16" s="19">
        <f t="shared" si="1"/>
        <v>0</v>
      </c>
      <c r="I16" s="17" t="s">
        <v>76</v>
      </c>
      <c r="J16" s="18" t="s">
        <v>19</v>
      </c>
      <c r="K16" s="19">
        <f t="shared" si="2"/>
        <v>0</v>
      </c>
      <c r="L16" s="17" t="s">
        <v>2</v>
      </c>
      <c r="M16" s="18" t="s">
        <v>76</v>
      </c>
      <c r="N16" s="68">
        <f t="shared" si="3"/>
        <v>0</v>
      </c>
      <c r="O16" s="17" t="s">
        <v>2</v>
      </c>
      <c r="P16" s="18" t="s">
        <v>19</v>
      </c>
      <c r="Q16" s="19">
        <f t="shared" si="4"/>
        <v>0</v>
      </c>
      <c r="R16" s="17" t="s">
        <v>19</v>
      </c>
      <c r="S16" s="18" t="s">
        <v>76</v>
      </c>
      <c r="T16" s="19" t="str">
        <f t="shared" si="5"/>
        <v>3</v>
      </c>
      <c r="U16" s="17" t="s">
        <v>2</v>
      </c>
      <c r="V16" s="18" t="s">
        <v>76</v>
      </c>
      <c r="W16" s="19" t="str">
        <f t="shared" si="6"/>
        <v>2</v>
      </c>
      <c r="X16" s="17" t="s">
        <v>19</v>
      </c>
      <c r="Y16" s="18" t="s">
        <v>19</v>
      </c>
      <c r="Z16" s="19">
        <f t="shared" si="7"/>
        <v>0</v>
      </c>
      <c r="AA16" s="17" t="s">
        <v>76</v>
      </c>
      <c r="AB16" s="18" t="s">
        <v>19</v>
      </c>
      <c r="AC16" s="88">
        <f t="shared" si="9"/>
        <v>0</v>
      </c>
      <c r="AD16" s="28"/>
      <c r="AE16" s="26"/>
      <c r="AF16" s="19"/>
      <c r="AG16" s="21">
        <f t="shared" si="10"/>
        <v>5</v>
      </c>
      <c r="AH16" s="22">
        <f>'7.Spieltag'!AJ16</f>
        <v>126</v>
      </c>
      <c r="AI16" s="29">
        <f>'7.Spieltag'!AK16</f>
        <v>6</v>
      </c>
      <c r="AJ16" s="24">
        <f t="shared" si="11"/>
        <v>131</v>
      </c>
      <c r="AK16" s="25">
        <f t="shared" si="12"/>
        <v>8</v>
      </c>
      <c r="AL16" s="1"/>
    </row>
    <row r="17" spans="1:38" ht="24.9" customHeight="1" thickBot="1" x14ac:dyDescent="0.3">
      <c r="A17" s="29">
        <f t="shared" si="8"/>
        <v>13</v>
      </c>
      <c r="B17" s="21" t="str">
        <f>'7.Spieltag'!B17</f>
        <v>Mike04</v>
      </c>
      <c r="C17" s="17" t="s">
        <v>19</v>
      </c>
      <c r="D17" s="18" t="s">
        <v>76</v>
      </c>
      <c r="E17" s="19" t="str">
        <f t="shared" si="0"/>
        <v>2</v>
      </c>
      <c r="F17" s="17" t="s">
        <v>77</v>
      </c>
      <c r="G17" s="18" t="s">
        <v>2</v>
      </c>
      <c r="H17" s="19">
        <f t="shared" si="1"/>
        <v>0</v>
      </c>
      <c r="I17" s="17" t="s">
        <v>19</v>
      </c>
      <c r="J17" s="18" t="s">
        <v>76</v>
      </c>
      <c r="K17" s="19" t="str">
        <f t="shared" si="2"/>
        <v>2</v>
      </c>
      <c r="L17" s="17" t="s">
        <v>2</v>
      </c>
      <c r="M17" s="18" t="s">
        <v>76</v>
      </c>
      <c r="N17" s="68">
        <f t="shared" si="3"/>
        <v>0</v>
      </c>
      <c r="O17" s="17" t="s">
        <v>19</v>
      </c>
      <c r="P17" s="18" t="s">
        <v>77</v>
      </c>
      <c r="Q17" s="19">
        <f t="shared" si="4"/>
        <v>0</v>
      </c>
      <c r="R17" s="17" t="s">
        <v>76</v>
      </c>
      <c r="S17" s="18" t="s">
        <v>76</v>
      </c>
      <c r="T17" s="19">
        <f t="shared" si="5"/>
        <v>0</v>
      </c>
      <c r="U17" s="17" t="s">
        <v>19</v>
      </c>
      <c r="V17" s="18" t="s">
        <v>77</v>
      </c>
      <c r="W17" s="19" t="str">
        <f t="shared" si="6"/>
        <v>2</v>
      </c>
      <c r="X17" s="17" t="s">
        <v>19</v>
      </c>
      <c r="Y17" s="18" t="s">
        <v>77</v>
      </c>
      <c r="Z17" s="19" t="str">
        <f t="shared" si="7"/>
        <v>2</v>
      </c>
      <c r="AA17" s="17" t="s">
        <v>76</v>
      </c>
      <c r="AB17" s="18" t="s">
        <v>2</v>
      </c>
      <c r="AC17" s="88">
        <f t="shared" si="9"/>
        <v>0</v>
      </c>
      <c r="AD17" s="28"/>
      <c r="AE17" s="26"/>
      <c r="AF17" s="19"/>
      <c r="AG17" s="21">
        <f t="shared" si="10"/>
        <v>8</v>
      </c>
      <c r="AH17" s="22">
        <f>'7.Spieltag'!AJ17</f>
        <v>112</v>
      </c>
      <c r="AI17" s="29">
        <f>'7.Spieltag'!AK17</f>
        <v>13</v>
      </c>
      <c r="AJ17" s="24">
        <f t="shared" si="11"/>
        <v>120</v>
      </c>
      <c r="AK17" s="25">
        <f t="shared" si="12"/>
        <v>13</v>
      </c>
      <c r="AL17" s="1"/>
    </row>
    <row r="18" spans="1:38" ht="24.9" customHeight="1" thickBot="1" x14ac:dyDescent="0.3">
      <c r="A18" s="29">
        <f t="shared" si="8"/>
        <v>4</v>
      </c>
      <c r="B18" s="21" t="str">
        <f>'7.Spieltag'!B18</f>
        <v>norman 04</v>
      </c>
      <c r="C18" s="17" t="s">
        <v>76</v>
      </c>
      <c r="D18" s="18" t="s">
        <v>76</v>
      </c>
      <c r="E18" s="19">
        <f t="shared" si="0"/>
        <v>0</v>
      </c>
      <c r="F18" s="17" t="s">
        <v>77</v>
      </c>
      <c r="G18" s="18" t="s">
        <v>2</v>
      </c>
      <c r="H18" s="19">
        <f t="shared" si="1"/>
        <v>0</v>
      </c>
      <c r="I18" s="17" t="s">
        <v>76</v>
      </c>
      <c r="J18" s="18" t="s">
        <v>76</v>
      </c>
      <c r="K18" s="19">
        <f t="shared" si="2"/>
        <v>0</v>
      </c>
      <c r="L18" s="17" t="s">
        <v>2</v>
      </c>
      <c r="M18" s="18" t="s">
        <v>76</v>
      </c>
      <c r="N18" s="68">
        <f t="shared" si="3"/>
        <v>0</v>
      </c>
      <c r="O18" s="17" t="s">
        <v>19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19" t="str">
        <f t="shared" si="5"/>
        <v>3</v>
      </c>
      <c r="U18" s="17" t="s">
        <v>2</v>
      </c>
      <c r="V18" s="18" t="s">
        <v>76</v>
      </c>
      <c r="W18" s="19" t="str">
        <f t="shared" si="6"/>
        <v>2</v>
      </c>
      <c r="X18" s="17" t="s">
        <v>19</v>
      </c>
      <c r="Y18" s="18" t="s">
        <v>76</v>
      </c>
      <c r="Z18" s="19" t="str">
        <f t="shared" si="7"/>
        <v>2</v>
      </c>
      <c r="AA18" s="17" t="s">
        <v>76</v>
      </c>
      <c r="AB18" s="18" t="s">
        <v>19</v>
      </c>
      <c r="AC18" s="88">
        <f t="shared" si="9"/>
        <v>0</v>
      </c>
      <c r="AD18" s="28"/>
      <c r="AE18" s="26"/>
      <c r="AF18" s="19"/>
      <c r="AG18" s="21">
        <f t="shared" si="10"/>
        <v>7</v>
      </c>
      <c r="AH18" s="22">
        <f>'7.Spieltag'!AJ18</f>
        <v>135</v>
      </c>
      <c r="AI18" s="29">
        <f>'7.Spieltag'!AK18</f>
        <v>4</v>
      </c>
      <c r="AJ18" s="24">
        <f t="shared" si="11"/>
        <v>142</v>
      </c>
      <c r="AK18" s="25">
        <f t="shared" si="12"/>
        <v>4</v>
      </c>
      <c r="AL18" s="1"/>
    </row>
    <row r="19" spans="1:38" ht="24.9" customHeight="1" thickBot="1" x14ac:dyDescent="0.3">
      <c r="A19" s="29">
        <f t="shared" si="8"/>
        <v>2</v>
      </c>
      <c r="B19" s="21" t="str">
        <f>'7.Spieltag'!B19</f>
        <v>Rainer04</v>
      </c>
      <c r="C19" s="17" t="s">
        <v>76</v>
      </c>
      <c r="D19" s="18" t="s">
        <v>19</v>
      </c>
      <c r="E19" s="19">
        <f t="shared" si="0"/>
        <v>0</v>
      </c>
      <c r="F19" s="17" t="s">
        <v>77</v>
      </c>
      <c r="G19" s="18" t="s">
        <v>2</v>
      </c>
      <c r="H19" s="19">
        <f t="shared" si="1"/>
        <v>0</v>
      </c>
      <c r="I19" s="17" t="s">
        <v>19</v>
      </c>
      <c r="J19" s="18" t="s">
        <v>76</v>
      </c>
      <c r="K19" s="19" t="str">
        <f t="shared" si="2"/>
        <v>2</v>
      </c>
      <c r="L19" s="17" t="s">
        <v>2</v>
      </c>
      <c r="M19" s="18" t="s">
        <v>76</v>
      </c>
      <c r="N19" s="68">
        <f t="shared" si="3"/>
        <v>0</v>
      </c>
      <c r="O19" s="17" t="s">
        <v>19</v>
      </c>
      <c r="P19" s="18" t="s">
        <v>77</v>
      </c>
      <c r="Q19" s="19">
        <f t="shared" si="4"/>
        <v>0</v>
      </c>
      <c r="R19" s="17" t="s">
        <v>19</v>
      </c>
      <c r="S19" s="18" t="s">
        <v>76</v>
      </c>
      <c r="T19" s="19" t="str">
        <f t="shared" si="5"/>
        <v>3</v>
      </c>
      <c r="U19" s="17" t="s">
        <v>19</v>
      </c>
      <c r="V19" s="18" t="s">
        <v>76</v>
      </c>
      <c r="W19" s="19" t="str">
        <f t="shared" si="6"/>
        <v>3</v>
      </c>
      <c r="X19" s="17" t="s">
        <v>19</v>
      </c>
      <c r="Y19" s="18" t="s">
        <v>19</v>
      </c>
      <c r="Z19" s="19">
        <f t="shared" si="7"/>
        <v>0</v>
      </c>
      <c r="AA19" s="17" t="s">
        <v>76</v>
      </c>
      <c r="AB19" s="18" t="s">
        <v>76</v>
      </c>
      <c r="AC19" s="88">
        <f t="shared" si="9"/>
        <v>0</v>
      </c>
      <c r="AD19" s="28"/>
      <c r="AE19" s="26"/>
      <c r="AF19" s="19"/>
      <c r="AG19" s="21">
        <f t="shared" si="10"/>
        <v>8</v>
      </c>
      <c r="AH19" s="22">
        <f>'7.Spieltag'!AJ19</f>
        <v>149</v>
      </c>
      <c r="AI19" s="29">
        <f>'7.Spieltag'!AK19</f>
        <v>2</v>
      </c>
      <c r="AJ19" s="24">
        <f t="shared" si="11"/>
        <v>157</v>
      </c>
      <c r="AK19" s="25">
        <f t="shared" si="12"/>
        <v>2</v>
      </c>
      <c r="AL19" s="1"/>
    </row>
    <row r="20" spans="1:38" ht="24.9" customHeight="1" thickBot="1" x14ac:dyDescent="0.3">
      <c r="A20" s="29">
        <f t="shared" si="8"/>
        <v>15</v>
      </c>
      <c r="B20" s="21" t="str">
        <f>'7.Spieltag'!B20</f>
        <v>Reinhold</v>
      </c>
      <c r="C20" s="17" t="s">
        <v>19</v>
      </c>
      <c r="D20" s="18" t="s">
        <v>76</v>
      </c>
      <c r="E20" s="19" t="str">
        <f t="shared" si="0"/>
        <v>2</v>
      </c>
      <c r="F20" s="17" t="s">
        <v>76</v>
      </c>
      <c r="G20" s="18" t="s">
        <v>2</v>
      </c>
      <c r="H20" s="19">
        <f t="shared" si="1"/>
        <v>0</v>
      </c>
      <c r="I20" s="17" t="s">
        <v>79</v>
      </c>
      <c r="J20" s="18" t="s">
        <v>2</v>
      </c>
      <c r="K20" s="19" t="str">
        <f t="shared" si="2"/>
        <v>2</v>
      </c>
      <c r="L20" s="17" t="s">
        <v>76</v>
      </c>
      <c r="M20" s="18" t="s">
        <v>76</v>
      </c>
      <c r="N20" s="68" t="str">
        <f t="shared" si="3"/>
        <v>5</v>
      </c>
      <c r="O20" s="17" t="s">
        <v>2</v>
      </c>
      <c r="P20" s="18" t="s">
        <v>76</v>
      </c>
      <c r="Q20" s="19">
        <f t="shared" si="4"/>
        <v>0</v>
      </c>
      <c r="R20" s="17" t="s">
        <v>76</v>
      </c>
      <c r="S20" s="18" t="s">
        <v>76</v>
      </c>
      <c r="T20" s="19">
        <f t="shared" si="5"/>
        <v>0</v>
      </c>
      <c r="U20" s="17" t="s">
        <v>2</v>
      </c>
      <c r="V20" s="18" t="s">
        <v>76</v>
      </c>
      <c r="W20" s="19" t="str">
        <f t="shared" si="6"/>
        <v>2</v>
      </c>
      <c r="X20" s="17" t="s">
        <v>19</v>
      </c>
      <c r="Y20" s="18" t="s">
        <v>76</v>
      </c>
      <c r="Z20" s="19" t="str">
        <f t="shared" si="7"/>
        <v>2</v>
      </c>
      <c r="AA20" s="17" t="s">
        <v>76</v>
      </c>
      <c r="AB20" s="18" t="s">
        <v>2</v>
      </c>
      <c r="AC20" s="88">
        <f t="shared" si="9"/>
        <v>0</v>
      </c>
      <c r="AD20" s="28"/>
      <c r="AE20" s="26"/>
      <c r="AF20" s="19"/>
      <c r="AG20" s="21">
        <f t="shared" si="10"/>
        <v>13</v>
      </c>
      <c r="AH20" s="22">
        <f>'7.Spieltag'!AJ20</f>
        <v>106</v>
      </c>
      <c r="AI20" s="29">
        <f>'7.Spieltag'!AK20</f>
        <v>18</v>
      </c>
      <c r="AJ20" s="24">
        <f t="shared" si="11"/>
        <v>119</v>
      </c>
      <c r="AK20" s="25">
        <f t="shared" si="12"/>
        <v>15</v>
      </c>
      <c r="AL20" s="1"/>
    </row>
    <row r="21" spans="1:38" ht="24.9" customHeight="1" thickBot="1" x14ac:dyDescent="0.3">
      <c r="A21" s="29">
        <f t="shared" si="8"/>
        <v>17</v>
      </c>
      <c r="B21" s="21" t="str">
        <f>'7.Spieltag'!B21</f>
        <v>Ricardo04</v>
      </c>
      <c r="C21" s="17" t="s">
        <v>19</v>
      </c>
      <c r="D21" s="18" t="s">
        <v>76</v>
      </c>
      <c r="E21" s="19" t="str">
        <f t="shared" si="0"/>
        <v>2</v>
      </c>
      <c r="F21" s="17" t="s">
        <v>77</v>
      </c>
      <c r="G21" s="18" t="s">
        <v>79</v>
      </c>
      <c r="H21" s="19">
        <f t="shared" si="1"/>
        <v>0</v>
      </c>
      <c r="I21" s="17" t="s">
        <v>76</v>
      </c>
      <c r="J21" s="18" t="s">
        <v>19</v>
      </c>
      <c r="K21" s="19">
        <f t="shared" si="2"/>
        <v>0</v>
      </c>
      <c r="L21" s="17" t="s">
        <v>19</v>
      </c>
      <c r="M21" s="18" t="s">
        <v>77</v>
      </c>
      <c r="N21" s="68">
        <f t="shared" si="3"/>
        <v>0</v>
      </c>
      <c r="O21" s="17" t="s">
        <v>76</v>
      </c>
      <c r="P21" s="18" t="s">
        <v>76</v>
      </c>
      <c r="Q21" s="19" t="str">
        <f t="shared" si="4"/>
        <v>5</v>
      </c>
      <c r="R21" s="17" t="s">
        <v>76</v>
      </c>
      <c r="S21" s="18" t="s">
        <v>76</v>
      </c>
      <c r="T21" s="19">
        <f t="shared" si="5"/>
        <v>0</v>
      </c>
      <c r="U21" s="17" t="s">
        <v>19</v>
      </c>
      <c r="V21" s="18" t="s">
        <v>19</v>
      </c>
      <c r="W21" s="19">
        <f t="shared" si="6"/>
        <v>0</v>
      </c>
      <c r="X21" s="17" t="s">
        <v>19</v>
      </c>
      <c r="Y21" s="18" t="s">
        <v>76</v>
      </c>
      <c r="Z21" s="19" t="str">
        <f t="shared" si="7"/>
        <v>2</v>
      </c>
      <c r="AA21" s="17" t="s">
        <v>77</v>
      </c>
      <c r="AB21" s="18" t="s">
        <v>19</v>
      </c>
      <c r="AC21" s="88">
        <f t="shared" si="9"/>
        <v>0</v>
      </c>
      <c r="AD21" s="28"/>
      <c r="AE21" s="26"/>
      <c r="AF21" s="19"/>
      <c r="AG21" s="21">
        <f t="shared" si="10"/>
        <v>9</v>
      </c>
      <c r="AH21" s="22">
        <f>'7.Spieltag'!AJ21</f>
        <v>108</v>
      </c>
      <c r="AI21" s="29">
        <f>'7.Spieltag'!AK21</f>
        <v>16</v>
      </c>
      <c r="AJ21" s="24">
        <f t="shared" si="11"/>
        <v>117</v>
      </c>
      <c r="AK21" s="25">
        <f t="shared" si="12"/>
        <v>17</v>
      </c>
      <c r="AL21" s="1"/>
    </row>
    <row r="22" spans="1:38" ht="24.9" customHeight="1" thickBot="1" x14ac:dyDescent="0.3">
      <c r="A22" s="29">
        <f t="shared" si="8"/>
        <v>23</v>
      </c>
      <c r="B22" s="21" t="str">
        <f>'7.Spieltag'!B22</f>
        <v>SchalkeKalle</v>
      </c>
      <c r="C22" s="17" t="s">
        <v>19</v>
      </c>
      <c r="D22" s="18" t="s">
        <v>76</v>
      </c>
      <c r="E22" s="19" t="str">
        <f t="shared" si="0"/>
        <v>2</v>
      </c>
      <c r="F22" s="17" t="s">
        <v>76</v>
      </c>
      <c r="G22" s="18" t="s">
        <v>2</v>
      </c>
      <c r="H22" s="19">
        <f t="shared" si="1"/>
        <v>0</v>
      </c>
      <c r="I22" s="17" t="s">
        <v>76</v>
      </c>
      <c r="J22" s="18" t="s">
        <v>77</v>
      </c>
      <c r="K22" s="19" t="str">
        <f t="shared" si="2"/>
        <v>2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 t="str">
        <f t="shared" si="5"/>
        <v>3</v>
      </c>
      <c r="U22" s="17" t="s">
        <v>19</v>
      </c>
      <c r="V22" s="18" t="s">
        <v>76</v>
      </c>
      <c r="W22" s="19" t="str">
        <f t="shared" si="6"/>
        <v>3</v>
      </c>
      <c r="X22" s="17" t="s">
        <v>76</v>
      </c>
      <c r="Y22" s="18" t="s">
        <v>19</v>
      </c>
      <c r="Z22" s="19">
        <f t="shared" si="7"/>
        <v>0</v>
      </c>
      <c r="AA22" s="17" t="s">
        <v>77</v>
      </c>
      <c r="AB22" s="18" t="s">
        <v>76</v>
      </c>
      <c r="AC22" s="88">
        <f t="shared" si="9"/>
        <v>0</v>
      </c>
      <c r="AD22" s="28"/>
      <c r="AE22" s="26"/>
      <c r="AF22" s="19"/>
      <c r="AG22" s="21">
        <f t="shared" si="10"/>
        <v>10</v>
      </c>
      <c r="AH22" s="22">
        <f>'7.Spieltag'!AJ22</f>
        <v>81</v>
      </c>
      <c r="AI22" s="29">
        <f>'7.Spieltag'!AK22</f>
        <v>23</v>
      </c>
      <c r="AJ22" s="24">
        <f t="shared" si="11"/>
        <v>91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8"/>
        <v>3</v>
      </c>
      <c r="B23" s="21" t="str">
        <f>'7.Spieltag'!B23</f>
        <v>Schalt04</v>
      </c>
      <c r="C23" s="17" t="s">
        <v>19</v>
      </c>
      <c r="D23" s="18" t="s">
        <v>76</v>
      </c>
      <c r="E23" s="19" t="str">
        <f t="shared" si="0"/>
        <v>2</v>
      </c>
      <c r="F23" s="17" t="s">
        <v>76</v>
      </c>
      <c r="G23" s="18" t="s">
        <v>2</v>
      </c>
      <c r="H23" s="19">
        <f t="shared" si="1"/>
        <v>0</v>
      </c>
      <c r="I23" s="17" t="s">
        <v>76</v>
      </c>
      <c r="J23" s="18" t="s">
        <v>76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19</v>
      </c>
      <c r="P23" s="18" t="s">
        <v>19</v>
      </c>
      <c r="Q23" s="19" t="str">
        <f t="shared" si="4"/>
        <v>3</v>
      </c>
      <c r="R23" s="17" t="s">
        <v>19</v>
      </c>
      <c r="S23" s="18" t="s">
        <v>76</v>
      </c>
      <c r="T23" s="19" t="str">
        <f t="shared" si="5"/>
        <v>3</v>
      </c>
      <c r="U23" s="17" t="s">
        <v>2</v>
      </c>
      <c r="V23" s="18" t="s">
        <v>76</v>
      </c>
      <c r="W23" s="19" t="str">
        <f t="shared" si="6"/>
        <v>2</v>
      </c>
      <c r="X23" s="17" t="s">
        <v>77</v>
      </c>
      <c r="Y23" s="18" t="s">
        <v>77</v>
      </c>
      <c r="Z23" s="19">
        <f t="shared" si="7"/>
        <v>0</v>
      </c>
      <c r="AA23" s="17" t="s">
        <v>76</v>
      </c>
      <c r="AB23" s="18" t="s">
        <v>2</v>
      </c>
      <c r="AC23" s="88">
        <f t="shared" si="9"/>
        <v>0</v>
      </c>
      <c r="AD23" s="28"/>
      <c r="AE23" s="26"/>
      <c r="AF23" s="19"/>
      <c r="AG23" s="21">
        <f t="shared" si="10"/>
        <v>10</v>
      </c>
      <c r="AH23" s="22">
        <f>'7.Spieltag'!AJ23</f>
        <v>137</v>
      </c>
      <c r="AI23" s="29">
        <f>'7.Spieltag'!AK23</f>
        <v>3</v>
      </c>
      <c r="AJ23" s="24">
        <f t="shared" si="11"/>
        <v>147</v>
      </c>
      <c r="AK23" s="25">
        <f t="shared" si="12"/>
        <v>3</v>
      </c>
      <c r="AL23" s="1"/>
    </row>
    <row r="24" spans="1:38" ht="24.9" customHeight="1" thickBot="1" x14ac:dyDescent="0.3">
      <c r="A24" s="29">
        <f t="shared" si="8"/>
        <v>19</v>
      </c>
      <c r="B24" s="21" t="str">
        <f>'7.Spieltag'!B24</f>
        <v>shiny</v>
      </c>
      <c r="C24" s="17" t="s">
        <v>76</v>
      </c>
      <c r="D24" s="18" t="s">
        <v>76</v>
      </c>
      <c r="E24" s="19">
        <f t="shared" si="0"/>
        <v>0</v>
      </c>
      <c r="F24" s="17" t="s">
        <v>77</v>
      </c>
      <c r="G24" s="18" t="s">
        <v>79</v>
      </c>
      <c r="H24" s="19">
        <f t="shared" si="1"/>
        <v>0</v>
      </c>
      <c r="I24" s="17" t="s">
        <v>76</v>
      </c>
      <c r="J24" s="18" t="s">
        <v>19</v>
      </c>
      <c r="K24" s="19">
        <f t="shared" si="2"/>
        <v>0</v>
      </c>
      <c r="L24" s="17" t="s">
        <v>19</v>
      </c>
      <c r="M24" s="18" t="s">
        <v>76</v>
      </c>
      <c r="N24" s="68">
        <f t="shared" si="3"/>
        <v>0</v>
      </c>
      <c r="O24" s="17" t="s">
        <v>19</v>
      </c>
      <c r="P24" s="18" t="s">
        <v>76</v>
      </c>
      <c r="Q24" s="19">
        <f t="shared" si="4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19</v>
      </c>
      <c r="V24" s="18" t="s">
        <v>76</v>
      </c>
      <c r="W24" s="19" t="str">
        <f t="shared" si="6"/>
        <v>3</v>
      </c>
      <c r="X24" s="17" t="s">
        <v>19</v>
      </c>
      <c r="Y24" s="18" t="s">
        <v>76</v>
      </c>
      <c r="Z24" s="19" t="str">
        <f t="shared" si="7"/>
        <v>2</v>
      </c>
      <c r="AA24" s="17" t="s">
        <v>76</v>
      </c>
      <c r="AB24" s="18" t="s">
        <v>19</v>
      </c>
      <c r="AC24" s="88">
        <f t="shared" si="9"/>
        <v>0</v>
      </c>
      <c r="AD24" s="28"/>
      <c r="AE24" s="26"/>
      <c r="AF24" s="19"/>
      <c r="AG24" s="21">
        <f t="shared" si="10"/>
        <v>7</v>
      </c>
      <c r="AH24" s="22">
        <f>'7.Spieltag'!AJ24</f>
        <v>104</v>
      </c>
      <c r="AI24" s="29">
        <f>'7.Spieltag'!AK24</f>
        <v>20</v>
      </c>
      <c r="AJ24" s="24">
        <f t="shared" si="11"/>
        <v>111</v>
      </c>
      <c r="AK24" s="25">
        <f t="shared" si="12"/>
        <v>19</v>
      </c>
      <c r="AL24" s="1"/>
    </row>
    <row r="25" spans="1:38" ht="24.9" customHeight="1" thickBot="1" x14ac:dyDescent="0.3">
      <c r="A25" s="29">
        <f t="shared" si="8"/>
        <v>5</v>
      </c>
      <c r="B25" s="21" t="str">
        <f>'7.Spieltag'!B25</f>
        <v>Silfa04</v>
      </c>
      <c r="C25" s="17" t="s">
        <v>76</v>
      </c>
      <c r="D25" s="18" t="s">
        <v>2</v>
      </c>
      <c r="E25" s="19">
        <f t="shared" si="0"/>
        <v>0</v>
      </c>
      <c r="F25" s="17" t="s">
        <v>77</v>
      </c>
      <c r="G25" s="18" t="s">
        <v>2</v>
      </c>
      <c r="H25" s="19">
        <f t="shared" si="1"/>
        <v>0</v>
      </c>
      <c r="I25" s="17" t="s">
        <v>77</v>
      </c>
      <c r="J25" s="18" t="s">
        <v>19</v>
      </c>
      <c r="K25" s="19">
        <f t="shared" si="2"/>
        <v>0</v>
      </c>
      <c r="L25" s="17" t="s">
        <v>2</v>
      </c>
      <c r="M25" s="18" t="s">
        <v>76</v>
      </c>
      <c r="N25" s="68">
        <f t="shared" si="3"/>
        <v>0</v>
      </c>
      <c r="O25" s="17" t="s">
        <v>76</v>
      </c>
      <c r="P25" s="18" t="s">
        <v>76</v>
      </c>
      <c r="Q25" s="19" t="str">
        <f t="shared" si="4"/>
        <v>5</v>
      </c>
      <c r="R25" s="17" t="s">
        <v>76</v>
      </c>
      <c r="S25" s="18" t="s">
        <v>19</v>
      </c>
      <c r="T25" s="19">
        <f t="shared" si="5"/>
        <v>0</v>
      </c>
      <c r="U25" s="17" t="s">
        <v>2</v>
      </c>
      <c r="V25" s="18" t="s">
        <v>19</v>
      </c>
      <c r="W25" s="19" t="str">
        <f t="shared" si="6"/>
        <v>3</v>
      </c>
      <c r="X25" s="17" t="s">
        <v>19</v>
      </c>
      <c r="Y25" s="18" t="s">
        <v>77</v>
      </c>
      <c r="Z25" s="19" t="str">
        <f t="shared" si="7"/>
        <v>2</v>
      </c>
      <c r="AA25" s="17" t="s">
        <v>76</v>
      </c>
      <c r="AB25" s="18" t="s">
        <v>2</v>
      </c>
      <c r="AC25" s="88">
        <f t="shared" si="9"/>
        <v>0</v>
      </c>
      <c r="AD25" s="28"/>
      <c r="AE25" s="26"/>
      <c r="AF25" s="19"/>
      <c r="AG25" s="21">
        <f t="shared" si="10"/>
        <v>10</v>
      </c>
      <c r="AH25" s="22">
        <f>'7.Spieltag'!AJ25</f>
        <v>124</v>
      </c>
      <c r="AI25" s="29">
        <f>'7.Spieltag'!AK25</f>
        <v>7</v>
      </c>
      <c r="AJ25" s="24">
        <f t="shared" si="11"/>
        <v>134</v>
      </c>
      <c r="AK25" s="25">
        <f t="shared" si="12"/>
        <v>5</v>
      </c>
      <c r="AL25" s="1"/>
    </row>
    <row r="26" spans="1:38" ht="24.9" customHeight="1" thickBot="1" x14ac:dyDescent="0.3">
      <c r="A26" s="29">
        <f t="shared" si="8"/>
        <v>19</v>
      </c>
      <c r="B26" s="21" t="str">
        <f>'7.Spieltag'!B26</f>
        <v>Silja04</v>
      </c>
      <c r="C26" s="17" t="s">
        <v>76</v>
      </c>
      <c r="D26" s="18" t="s">
        <v>19</v>
      </c>
      <c r="E26" s="19">
        <f t="shared" si="0"/>
        <v>0</v>
      </c>
      <c r="F26" s="17" t="s">
        <v>77</v>
      </c>
      <c r="G26" s="18" t="s">
        <v>2</v>
      </c>
      <c r="H26" s="19">
        <f t="shared" si="1"/>
        <v>0</v>
      </c>
      <c r="I26" s="17" t="s">
        <v>77</v>
      </c>
      <c r="J26" s="18" t="s">
        <v>19</v>
      </c>
      <c r="K26" s="19">
        <f t="shared" si="2"/>
        <v>0</v>
      </c>
      <c r="L26" s="17" t="s">
        <v>2</v>
      </c>
      <c r="M26" s="18" t="s">
        <v>76</v>
      </c>
      <c r="N26" s="68">
        <f t="shared" si="3"/>
        <v>0</v>
      </c>
      <c r="O26" s="17" t="s">
        <v>19</v>
      </c>
      <c r="P26" s="18" t="s">
        <v>19</v>
      </c>
      <c r="Q26" s="19" t="str">
        <f t="shared" si="4"/>
        <v>3</v>
      </c>
      <c r="R26" s="17" t="s">
        <v>77</v>
      </c>
      <c r="S26" s="18" t="s">
        <v>76</v>
      </c>
      <c r="T26" s="19">
        <f t="shared" si="5"/>
        <v>0</v>
      </c>
      <c r="U26" s="17" t="s">
        <v>76</v>
      </c>
      <c r="V26" s="18" t="s">
        <v>19</v>
      </c>
      <c r="W26" s="19">
        <f t="shared" si="6"/>
        <v>0</v>
      </c>
      <c r="X26" s="17" t="s">
        <v>76</v>
      </c>
      <c r="Y26" s="18" t="s">
        <v>76</v>
      </c>
      <c r="Z26" s="19">
        <f t="shared" si="7"/>
        <v>0</v>
      </c>
      <c r="AA26" s="17" t="s">
        <v>76</v>
      </c>
      <c r="AB26" s="18" t="s">
        <v>19</v>
      </c>
      <c r="AC26" s="88">
        <f t="shared" si="9"/>
        <v>0</v>
      </c>
      <c r="AD26" s="28"/>
      <c r="AE26" s="26"/>
      <c r="AF26" s="19"/>
      <c r="AG26" s="21">
        <f t="shared" si="10"/>
        <v>3</v>
      </c>
      <c r="AH26" s="22">
        <f>'7.Spieltag'!AJ26</f>
        <v>108</v>
      </c>
      <c r="AI26" s="29">
        <f>'7.Spieltag'!AK26</f>
        <v>16</v>
      </c>
      <c r="AJ26" s="24">
        <f t="shared" si="11"/>
        <v>111</v>
      </c>
      <c r="AK26" s="25">
        <f t="shared" si="12"/>
        <v>19</v>
      </c>
      <c r="AL26" s="1"/>
    </row>
    <row r="27" spans="1:38" ht="28.2" customHeight="1" thickBot="1" x14ac:dyDescent="0.3">
      <c r="A27" s="29">
        <f t="shared" si="8"/>
        <v>1</v>
      </c>
      <c r="B27" s="21" t="str">
        <f>'7.Spieltag'!B27</f>
        <v>SkillFailer</v>
      </c>
      <c r="C27" s="17" t="s">
        <v>76</v>
      </c>
      <c r="D27" s="18" t="s">
        <v>19</v>
      </c>
      <c r="E27" s="19">
        <f t="shared" si="0"/>
        <v>0</v>
      </c>
      <c r="F27" s="17" t="s">
        <v>76</v>
      </c>
      <c r="G27" s="18" t="s">
        <v>19</v>
      </c>
      <c r="H27" s="19">
        <f t="shared" si="1"/>
        <v>0</v>
      </c>
      <c r="I27" s="17" t="s">
        <v>76</v>
      </c>
      <c r="J27" s="18" t="s">
        <v>2</v>
      </c>
      <c r="K27" s="19">
        <f t="shared" si="2"/>
        <v>0</v>
      </c>
      <c r="L27" s="17" t="s">
        <v>19</v>
      </c>
      <c r="M27" s="18" t="s">
        <v>77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76</v>
      </c>
      <c r="S27" s="18" t="s">
        <v>19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3</v>
      </c>
      <c r="X27" s="17" t="s">
        <v>19</v>
      </c>
      <c r="Y27" s="18" t="s">
        <v>76</v>
      </c>
      <c r="Z27" s="19" t="str">
        <f t="shared" si="7"/>
        <v>2</v>
      </c>
      <c r="AA27" s="17" t="s">
        <v>76</v>
      </c>
      <c r="AB27" s="18" t="s">
        <v>19</v>
      </c>
      <c r="AC27" s="88">
        <f t="shared" si="9"/>
        <v>0</v>
      </c>
      <c r="AD27" s="28"/>
      <c r="AE27" s="26"/>
      <c r="AF27" s="19"/>
      <c r="AG27" s="21">
        <f t="shared" si="10"/>
        <v>5</v>
      </c>
      <c r="AH27" s="22">
        <f>'7.Spieltag'!AJ27</f>
        <v>159</v>
      </c>
      <c r="AI27" s="29">
        <f>'7.Spieltag'!AK27</f>
        <v>1</v>
      </c>
      <c r="AJ27" s="24">
        <f t="shared" si="11"/>
        <v>164</v>
      </c>
      <c r="AK27" s="25">
        <f t="shared" si="12"/>
        <v>1</v>
      </c>
      <c r="AL27" s="1"/>
    </row>
    <row r="28" spans="1:38" ht="28.2" customHeight="1" thickBot="1" x14ac:dyDescent="0.3">
      <c r="A28" s="29">
        <f t="shared" si="8"/>
        <v>18</v>
      </c>
      <c r="B28" s="21" t="str">
        <f>'7.Spieltag'!B28</f>
        <v>Skopp04</v>
      </c>
      <c r="C28" s="17" t="s">
        <v>19</v>
      </c>
      <c r="D28" s="18" t="s">
        <v>19</v>
      </c>
      <c r="E28" s="19">
        <f t="shared" si="0"/>
        <v>0</v>
      </c>
      <c r="F28" s="17" t="s">
        <v>77</v>
      </c>
      <c r="G28" s="18" t="s">
        <v>2</v>
      </c>
      <c r="H28" s="19">
        <f t="shared" si="1"/>
        <v>0</v>
      </c>
      <c r="I28" s="17" t="s">
        <v>76</v>
      </c>
      <c r="J28" s="18" t="s">
        <v>77</v>
      </c>
      <c r="K28" s="19" t="str">
        <f t="shared" si="2"/>
        <v>2</v>
      </c>
      <c r="L28" s="17" t="s">
        <v>19</v>
      </c>
      <c r="M28" s="18" t="s">
        <v>77</v>
      </c>
      <c r="N28" s="68">
        <f t="shared" si="3"/>
        <v>0</v>
      </c>
      <c r="O28" s="17" t="s">
        <v>77</v>
      </c>
      <c r="P28" s="18" t="s">
        <v>77</v>
      </c>
      <c r="Q28" s="19" t="str">
        <f t="shared" si="4"/>
        <v>3</v>
      </c>
      <c r="R28" s="17" t="s">
        <v>76</v>
      </c>
      <c r="S28" s="18" t="s">
        <v>19</v>
      </c>
      <c r="T28" s="19">
        <f t="shared" si="5"/>
        <v>0</v>
      </c>
      <c r="U28" s="17" t="s">
        <v>2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 t="str">
        <f t="shared" si="7"/>
        <v>2</v>
      </c>
      <c r="AA28" s="17" t="s">
        <v>76</v>
      </c>
      <c r="AB28" s="18" t="s">
        <v>19</v>
      </c>
      <c r="AC28" s="88">
        <f t="shared" si="9"/>
        <v>0</v>
      </c>
      <c r="AD28" s="28"/>
      <c r="AE28" s="26"/>
      <c r="AF28" s="19"/>
      <c r="AG28" s="21">
        <f t="shared" si="10"/>
        <v>9</v>
      </c>
      <c r="AH28" s="22">
        <f>'7.Spieltag'!AJ28</f>
        <v>105</v>
      </c>
      <c r="AI28" s="29">
        <f>'7.Spieltag'!AK28</f>
        <v>19</v>
      </c>
      <c r="AJ28" s="24">
        <f t="shared" si="11"/>
        <v>114</v>
      </c>
      <c r="AK28" s="25">
        <f t="shared" si="12"/>
        <v>18</v>
      </c>
      <c r="AL28" s="1"/>
    </row>
    <row r="29" spans="1:38" ht="28.2" customHeight="1" thickBot="1" x14ac:dyDescent="0.3">
      <c r="A29" s="29">
        <f t="shared" si="8"/>
        <v>15</v>
      </c>
      <c r="B29" s="21" t="str">
        <f>'7.Spieltag'!B29</f>
        <v>Tanja 04</v>
      </c>
      <c r="C29" s="17" t="s">
        <v>76</v>
      </c>
      <c r="D29" s="18" t="s">
        <v>76</v>
      </c>
      <c r="E29" s="19">
        <f t="shared" si="0"/>
        <v>0</v>
      </c>
      <c r="F29" s="17" t="s">
        <v>77</v>
      </c>
      <c r="G29" s="18" t="s">
        <v>79</v>
      </c>
      <c r="H29" s="19">
        <f t="shared" si="1"/>
        <v>0</v>
      </c>
      <c r="I29" s="17" t="s">
        <v>76</v>
      </c>
      <c r="J29" s="18" t="s">
        <v>76</v>
      </c>
      <c r="K29" s="19">
        <f t="shared" si="2"/>
        <v>0</v>
      </c>
      <c r="L29" s="17" t="s">
        <v>2</v>
      </c>
      <c r="M29" s="18" t="s">
        <v>77</v>
      </c>
      <c r="N29" s="68">
        <f t="shared" si="3"/>
        <v>0</v>
      </c>
      <c r="O29" s="17" t="s">
        <v>19</v>
      </c>
      <c r="P29" s="18" t="s">
        <v>77</v>
      </c>
      <c r="Q29" s="19">
        <f t="shared" si="4"/>
        <v>0</v>
      </c>
      <c r="R29" s="17" t="s">
        <v>76</v>
      </c>
      <c r="S29" s="18" t="s">
        <v>77</v>
      </c>
      <c r="T29" s="19" t="str">
        <f t="shared" si="5"/>
        <v>5</v>
      </c>
      <c r="U29" s="17" t="s">
        <v>2</v>
      </c>
      <c r="V29" s="18" t="s">
        <v>77</v>
      </c>
      <c r="W29" s="19" t="str">
        <f t="shared" si="6"/>
        <v>2</v>
      </c>
      <c r="X29" s="17" t="s">
        <v>19</v>
      </c>
      <c r="Y29" s="18" t="s">
        <v>77</v>
      </c>
      <c r="Z29" s="19" t="str">
        <f t="shared" si="7"/>
        <v>2</v>
      </c>
      <c r="AA29" s="17" t="s">
        <v>77</v>
      </c>
      <c r="AB29" s="18" t="s">
        <v>19</v>
      </c>
      <c r="AC29" s="88">
        <f t="shared" si="9"/>
        <v>0</v>
      </c>
      <c r="AD29" s="28"/>
      <c r="AE29" s="26"/>
      <c r="AF29" s="19"/>
      <c r="AG29" s="21">
        <f t="shared" si="10"/>
        <v>9</v>
      </c>
      <c r="AH29" s="22">
        <f>'7.Spieltag'!AJ29</f>
        <v>110</v>
      </c>
      <c r="AI29" s="29">
        <f>'7.Spieltag'!AK29</f>
        <v>14</v>
      </c>
      <c r="AJ29" s="24">
        <f t="shared" si="11"/>
        <v>119</v>
      </c>
      <c r="AK29" s="25">
        <f t="shared" si="12"/>
        <v>15</v>
      </c>
      <c r="AL29" s="1"/>
    </row>
    <row r="30" spans="1:38" ht="28.2" customHeight="1" thickBot="1" x14ac:dyDescent="0.3">
      <c r="A30" s="29">
        <f t="shared" si="8"/>
        <v>11</v>
      </c>
      <c r="B30" s="21" t="str">
        <f>'7.Spieltag'!B30</f>
        <v>UltraGE</v>
      </c>
      <c r="C30" s="17" t="s">
        <v>76</v>
      </c>
      <c r="D30" s="18" t="s">
        <v>19</v>
      </c>
      <c r="E30" s="19">
        <f t="shared" si="0"/>
        <v>0</v>
      </c>
      <c r="F30" s="17" t="s">
        <v>76</v>
      </c>
      <c r="G30" s="18" t="s">
        <v>2</v>
      </c>
      <c r="H30" s="19">
        <f t="shared" si="1"/>
        <v>0</v>
      </c>
      <c r="I30" s="17" t="s">
        <v>19</v>
      </c>
      <c r="J30" s="18" t="s">
        <v>76</v>
      </c>
      <c r="K30" s="19" t="str">
        <f t="shared" si="2"/>
        <v>2</v>
      </c>
      <c r="L30" s="17" t="s">
        <v>2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19</v>
      </c>
      <c r="S30" s="18" t="s">
        <v>77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2</v>
      </c>
      <c r="X30" s="17" t="s">
        <v>76</v>
      </c>
      <c r="Y30" s="18" t="s">
        <v>19</v>
      </c>
      <c r="Z30" s="19">
        <f t="shared" si="7"/>
        <v>0</v>
      </c>
      <c r="AA30" s="17" t="s">
        <v>76</v>
      </c>
      <c r="AB30" s="18" t="s">
        <v>2</v>
      </c>
      <c r="AC30" s="88">
        <f t="shared" si="9"/>
        <v>0</v>
      </c>
      <c r="AD30" s="28"/>
      <c r="AE30" s="26"/>
      <c r="AF30" s="19"/>
      <c r="AG30" s="21">
        <f t="shared" ref="AG30" si="13">E30+H30+K30+N30+Q30+T30+W30+Z30+AC30+AF30</f>
        <v>6</v>
      </c>
      <c r="AH30" s="22">
        <f>'7.Spieltag'!AJ30</f>
        <v>117</v>
      </c>
      <c r="AI30" s="29">
        <f>'7.Spieltag'!AK30</f>
        <v>11</v>
      </c>
      <c r="AJ30" s="24">
        <f t="shared" ref="AJ30" si="14">AG30+AH30</f>
        <v>123</v>
      </c>
      <c r="AK30" s="25">
        <f t="shared" si="12"/>
        <v>11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9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26">
    <sortCondition ref="A8:A26"/>
  </sortState>
  <phoneticPr fontId="0" type="noConversion"/>
  <conditionalFormatting sqref="B8:B13 B15:B29">
    <cfRule type="expression" dxfId="105" priority="19">
      <formula>($AG8&gt;40)</formula>
    </cfRule>
  </conditionalFormatting>
  <conditionalFormatting sqref="B14">
    <cfRule type="expression" dxfId="104" priority="9">
      <formula>($AG14&gt;40)</formula>
    </cfRule>
  </conditionalFormatting>
  <conditionalFormatting sqref="B30:B31">
    <cfRule type="expression" dxfId="103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2" priority="120" rank="3"/>
  </conditionalFormatting>
  <conditionalFormatting sqref="C4:AB6">
    <cfRule type="cellIs" dxfId="101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40"/>
  <sheetViews>
    <sheetView topLeftCell="A19" workbookViewId="0">
      <selection activeCell="B32" sqref="B32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30</v>
      </c>
      <c r="B4" s="16"/>
      <c r="C4" s="70" t="s">
        <v>21</v>
      </c>
      <c r="D4" s="71"/>
      <c r="E4" s="71"/>
      <c r="F4" s="70" t="s">
        <v>71</v>
      </c>
      <c r="G4" s="71"/>
      <c r="H4" s="71"/>
      <c r="I4" s="70" t="s">
        <v>12</v>
      </c>
      <c r="J4" s="71"/>
      <c r="K4" s="71"/>
      <c r="L4" s="70" t="s">
        <v>74</v>
      </c>
      <c r="M4" s="71"/>
      <c r="N4" s="71"/>
      <c r="O4" s="70" t="s">
        <v>58</v>
      </c>
      <c r="P4" s="71"/>
      <c r="Q4" s="71"/>
      <c r="R4" s="70" t="s">
        <v>11</v>
      </c>
      <c r="S4" s="71"/>
      <c r="T4" s="71"/>
      <c r="U4" s="70" t="s">
        <v>13</v>
      </c>
      <c r="V4" s="71"/>
      <c r="W4" s="71"/>
      <c r="X4" s="70" t="s">
        <v>16</v>
      </c>
      <c r="Y4" s="71"/>
      <c r="Z4" s="71"/>
      <c r="AA4" s="70" t="s">
        <v>17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O5" s="13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71"/>
      <c r="E6" s="71"/>
      <c r="F6" s="70" t="s">
        <v>18</v>
      </c>
      <c r="G6" s="71"/>
      <c r="H6" s="71"/>
      <c r="I6" s="70" t="s">
        <v>72</v>
      </c>
      <c r="J6" s="71"/>
      <c r="K6" s="71"/>
      <c r="L6" s="70" t="s">
        <v>68</v>
      </c>
      <c r="M6" s="71"/>
      <c r="N6" s="71"/>
      <c r="O6" s="70" t="s">
        <v>59</v>
      </c>
      <c r="P6" s="71"/>
      <c r="Q6" s="71"/>
      <c r="R6" s="70" t="s">
        <v>15</v>
      </c>
      <c r="S6" s="71"/>
      <c r="T6" s="71"/>
      <c r="U6" s="70" t="s">
        <v>14</v>
      </c>
      <c r="V6" s="71"/>
      <c r="W6" s="71"/>
      <c r="X6" s="70" t="s">
        <v>56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76</v>
      </c>
      <c r="E7" s="80" t="s">
        <v>1</v>
      </c>
      <c r="F7" s="79" t="s">
        <v>19</v>
      </c>
      <c r="G7" s="79" t="s">
        <v>2</v>
      </c>
      <c r="H7" s="80" t="s">
        <v>1</v>
      </c>
      <c r="I7" s="79" t="s">
        <v>19</v>
      </c>
      <c r="J7" s="79" t="s">
        <v>76</v>
      </c>
      <c r="K7" s="80" t="s">
        <v>1</v>
      </c>
      <c r="L7" s="79" t="s">
        <v>19</v>
      </c>
      <c r="M7" s="79" t="s">
        <v>77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77</v>
      </c>
      <c r="S7" s="79" t="s">
        <v>77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77</v>
      </c>
      <c r="Y7" s="79" t="s">
        <v>77</v>
      </c>
      <c r="Z7" s="80" t="s">
        <v>1</v>
      </c>
      <c r="AA7" s="79" t="s">
        <v>79</v>
      </c>
      <c r="AB7" s="79" t="s">
        <v>19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'8.Spieltag'!B8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19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88">
        <f>IF(OR(EXACT($R$7,R8)*(EXACT($S$7,S8)))=TRUE,$AO$9,IF(($S$7-$R$7=S8-R8),$AO$8,IF(OR(EXACT($R$7&gt;$S$7,R8&gt;S8)*EXACT($R$7=$S$7,R8=S8)*EXACT($R$7&lt;$S$7,R8&lt;S8)),$AO$7,0)))*2*2</f>
        <v>12</v>
      </c>
      <c r="U8" s="17" t="s">
        <v>76</v>
      </c>
      <c r="V8" s="18" t="s">
        <v>19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76</v>
      </c>
      <c r="AC8" s="19" t="str">
        <f t="shared" ref="AC8:AC30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19</v>
      </c>
      <c r="AH8" s="22">
        <f>'8.Spieltag'!AJ8</f>
        <v>101</v>
      </c>
      <c r="AI8" s="29">
        <f>'8.Spieltag'!AK8</f>
        <v>21</v>
      </c>
      <c r="AJ8" s="24">
        <f t="shared" ref="AJ8" si="10">AG8+AH8</f>
        <v>120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9</v>
      </c>
      <c r="B9" s="21" t="str">
        <f>'8.Spieltag'!B9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19</v>
      </c>
      <c r="G9" s="18" t="s">
        <v>76</v>
      </c>
      <c r="H9" s="19">
        <f t="shared" si="2"/>
        <v>0</v>
      </c>
      <c r="I9" s="17" t="s">
        <v>2</v>
      </c>
      <c r="J9" s="18" t="s">
        <v>76</v>
      </c>
      <c r="K9" s="19" t="str">
        <f t="shared" si="3"/>
        <v>2</v>
      </c>
      <c r="L9" s="17" t="s">
        <v>76</v>
      </c>
      <c r="M9" s="18" t="s">
        <v>2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2</v>
      </c>
      <c r="S9" s="18" t="s">
        <v>19</v>
      </c>
      <c r="T9" s="88">
        <f t="shared" ref="T9:T30" si="12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19</v>
      </c>
      <c r="W9" s="19" t="str">
        <f t="shared" si="6"/>
        <v>5</v>
      </c>
      <c r="X9" s="17" t="s">
        <v>2</v>
      </c>
      <c r="Y9" s="18" t="s">
        <v>19</v>
      </c>
      <c r="Z9" s="19">
        <f t="shared" si="7"/>
        <v>0</v>
      </c>
      <c r="AA9" s="17" t="s">
        <v>19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'8.Spieltag'!AJ9</f>
        <v>128</v>
      </c>
      <c r="AI9" s="29">
        <f>'8.Spieltag'!AK9</f>
        <v>9</v>
      </c>
      <c r="AJ9" s="24">
        <f t="shared" ref="AJ9:AJ29" si="14">AG9+AH9</f>
        <v>137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15</v>
      </c>
      <c r="B10" s="21" t="str">
        <f>'8.Spieltag'!B10</f>
        <v>fabian04</v>
      </c>
      <c r="C10" s="17" t="s">
        <v>77</v>
      </c>
      <c r="D10" s="18" t="s">
        <v>19</v>
      </c>
      <c r="E10" s="19">
        <f t="shared" si="1"/>
        <v>0</v>
      </c>
      <c r="F10" s="17" t="s">
        <v>77</v>
      </c>
      <c r="G10" s="18" t="s">
        <v>19</v>
      </c>
      <c r="H10" s="19" t="str">
        <f t="shared" si="2"/>
        <v>2</v>
      </c>
      <c r="I10" s="17" t="s">
        <v>20</v>
      </c>
      <c r="J10" s="18" t="s">
        <v>76</v>
      </c>
      <c r="K10" s="19" t="str">
        <f t="shared" si="3"/>
        <v>2</v>
      </c>
      <c r="L10" s="17" t="s">
        <v>76</v>
      </c>
      <c r="M10" s="18" t="s">
        <v>19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2</v>
      </c>
      <c r="S10" s="18" t="s">
        <v>76</v>
      </c>
      <c r="T10" s="88">
        <f t="shared" si="12"/>
        <v>0</v>
      </c>
      <c r="U10" s="17" t="s">
        <v>2</v>
      </c>
      <c r="V10" s="18" t="s">
        <v>76</v>
      </c>
      <c r="W10" s="19">
        <f t="shared" si="6"/>
        <v>0</v>
      </c>
      <c r="X10" s="17" t="s">
        <v>19</v>
      </c>
      <c r="Y10" s="18" t="s">
        <v>77</v>
      </c>
      <c r="Z10" s="19">
        <f t="shared" si="7"/>
        <v>0</v>
      </c>
      <c r="AA10" s="17" t="s">
        <v>77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4</v>
      </c>
      <c r="AH10" s="22">
        <f>'8.Spieltag'!AJ10</f>
        <v>120</v>
      </c>
      <c r="AI10" s="29">
        <f>'8.Spieltag'!AK10</f>
        <v>13</v>
      </c>
      <c r="AJ10" s="24">
        <f t="shared" si="14"/>
        <v>124</v>
      </c>
      <c r="AK10" s="25">
        <f t="shared" si="15"/>
        <v>15</v>
      </c>
      <c r="AL10" s="1"/>
    </row>
    <row r="11" spans="1:42" ht="24.9" customHeight="1" thickBot="1" x14ac:dyDescent="0.3">
      <c r="A11" s="29">
        <f t="shared" si="11"/>
        <v>12</v>
      </c>
      <c r="B11" s="21" t="str">
        <f>'8.Spieltag'!B11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19</v>
      </c>
      <c r="G11" s="18" t="s">
        <v>19</v>
      </c>
      <c r="H11" s="19">
        <f t="shared" si="2"/>
        <v>0</v>
      </c>
      <c r="I11" s="17" t="s">
        <v>2</v>
      </c>
      <c r="J11" s="18" t="s">
        <v>76</v>
      </c>
      <c r="K11" s="19" t="str">
        <f t="shared" si="3"/>
        <v>2</v>
      </c>
      <c r="L11" s="17" t="s">
        <v>76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19">
        <f t="shared" si="5"/>
        <v>0</v>
      </c>
      <c r="R11" s="17" t="s">
        <v>2</v>
      </c>
      <c r="S11" s="18" t="s">
        <v>76</v>
      </c>
      <c r="T11" s="88">
        <f t="shared" si="12"/>
        <v>0</v>
      </c>
      <c r="U11" s="17" t="s">
        <v>19</v>
      </c>
      <c r="V11" s="18" t="s">
        <v>76</v>
      </c>
      <c r="W11" s="19">
        <f t="shared" si="6"/>
        <v>0</v>
      </c>
      <c r="X11" s="17" t="s">
        <v>19</v>
      </c>
      <c r="Y11" s="18" t="s">
        <v>77</v>
      </c>
      <c r="Z11" s="19">
        <f t="shared" si="7"/>
        <v>0</v>
      </c>
      <c r="AA11" s="17" t="s">
        <v>76</v>
      </c>
      <c r="AB11" s="18" t="s">
        <v>77</v>
      </c>
      <c r="AC11" s="19" t="str">
        <f t="shared" si="8"/>
        <v>2</v>
      </c>
      <c r="AD11" s="20"/>
      <c r="AE11" s="18"/>
      <c r="AF11" s="19"/>
      <c r="AG11" s="21">
        <f t="shared" si="13"/>
        <v>4</v>
      </c>
      <c r="AH11" s="22">
        <f>'8.Spieltag'!AJ11</f>
        <v>123</v>
      </c>
      <c r="AI11" s="29">
        <f>'8.Spieltag'!AK11</f>
        <v>11</v>
      </c>
      <c r="AJ11" s="24">
        <f t="shared" si="14"/>
        <v>127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10</v>
      </c>
      <c r="B12" s="21" t="str">
        <f>'8.Spieltag'!B12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19</v>
      </c>
      <c r="G12" s="18" t="s">
        <v>76</v>
      </c>
      <c r="H12" s="19">
        <f t="shared" si="2"/>
        <v>0</v>
      </c>
      <c r="I12" s="17" t="s">
        <v>2</v>
      </c>
      <c r="J12" s="18" t="s">
        <v>76</v>
      </c>
      <c r="K12" s="19" t="str">
        <f t="shared" si="3"/>
        <v>2</v>
      </c>
      <c r="L12" s="17" t="s">
        <v>76</v>
      </c>
      <c r="M12" s="18" t="s">
        <v>19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19</v>
      </c>
      <c r="T12" s="88">
        <f t="shared" si="12"/>
        <v>0</v>
      </c>
      <c r="U12" s="17" t="s">
        <v>19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19</v>
      </c>
      <c r="AB12" s="18" t="s">
        <v>19</v>
      </c>
      <c r="AC12" s="19">
        <f t="shared" si="8"/>
        <v>0</v>
      </c>
      <c r="AD12" s="20"/>
      <c r="AE12" s="18"/>
      <c r="AF12" s="19"/>
      <c r="AG12" s="21">
        <f t="shared" si="13"/>
        <v>2</v>
      </c>
      <c r="AH12" s="22">
        <f>'8.Spieltag'!AJ12</f>
        <v>133</v>
      </c>
      <c r="AI12" s="29">
        <f>'8.Spieltag'!AK12</f>
        <v>7</v>
      </c>
      <c r="AJ12" s="24">
        <f t="shared" si="14"/>
        <v>135</v>
      </c>
      <c r="AK12" s="25">
        <f t="shared" si="15"/>
        <v>10</v>
      </c>
      <c r="AL12" s="1"/>
      <c r="AP12" s="69"/>
    </row>
    <row r="13" spans="1:42" ht="24.9" customHeight="1" thickBot="1" x14ac:dyDescent="0.3">
      <c r="A13" s="29">
        <f t="shared" si="11"/>
        <v>11</v>
      </c>
      <c r="B13" s="21" t="str">
        <f>'8.Spieltag'!B13</f>
        <v>Gudrun</v>
      </c>
      <c r="C13" s="17" t="s">
        <v>77</v>
      </c>
      <c r="D13" s="18" t="s">
        <v>76</v>
      </c>
      <c r="E13" s="19">
        <f t="shared" si="1"/>
        <v>0</v>
      </c>
      <c r="F13" s="17" t="s">
        <v>76</v>
      </c>
      <c r="G13" s="18" t="s">
        <v>19</v>
      </c>
      <c r="H13" s="19" t="str">
        <f t="shared" si="2"/>
        <v>3</v>
      </c>
      <c r="I13" s="17" t="s">
        <v>2</v>
      </c>
      <c r="J13" s="18" t="s">
        <v>76</v>
      </c>
      <c r="K13" s="19" t="str">
        <f t="shared" si="3"/>
        <v>2</v>
      </c>
      <c r="L13" s="17" t="s">
        <v>19</v>
      </c>
      <c r="M13" s="18" t="s">
        <v>76</v>
      </c>
      <c r="N13" s="68" t="str">
        <f t="shared" si="4"/>
        <v>2</v>
      </c>
      <c r="O13" s="17" t="s">
        <v>77</v>
      </c>
      <c r="P13" s="18" t="s">
        <v>19</v>
      </c>
      <c r="Q13" s="19">
        <f t="shared" si="5"/>
        <v>0</v>
      </c>
      <c r="R13" s="17" t="s">
        <v>2</v>
      </c>
      <c r="S13" s="18" t="s">
        <v>76</v>
      </c>
      <c r="T13" s="88">
        <f t="shared" si="12"/>
        <v>0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77</v>
      </c>
      <c r="Z13" s="19">
        <f t="shared" si="7"/>
        <v>0</v>
      </c>
      <c r="AA13" s="17" t="s">
        <v>76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'8.Spieltag'!AJ13</f>
        <v>127</v>
      </c>
      <c r="AI13" s="29">
        <f>'8.Spieltag'!AK13</f>
        <v>10</v>
      </c>
      <c r="AJ13" s="24">
        <f t="shared" si="14"/>
        <v>134</v>
      </c>
      <c r="AK13" s="25">
        <f t="shared" si="15"/>
        <v>11</v>
      </c>
      <c r="AL13" s="1"/>
    </row>
    <row r="14" spans="1:42" ht="24.9" customHeight="1" thickBot="1" x14ac:dyDescent="0.3">
      <c r="A14" s="29">
        <f t="shared" si="11"/>
        <v>22</v>
      </c>
      <c r="B14" s="21" t="str">
        <f>'8.Spieltag'!B14</f>
        <v>Hans 04</v>
      </c>
      <c r="C14" s="17" t="s">
        <v>19</v>
      </c>
      <c r="D14" s="18" t="s">
        <v>76</v>
      </c>
      <c r="E14" s="19" t="str">
        <f t="shared" si="1"/>
        <v>2</v>
      </c>
      <c r="F14" s="17" t="s">
        <v>19</v>
      </c>
      <c r="G14" s="18" t="s">
        <v>19</v>
      </c>
      <c r="H14" s="19">
        <f t="shared" si="2"/>
        <v>0</v>
      </c>
      <c r="I14" s="17" t="s">
        <v>19</v>
      </c>
      <c r="J14" s="18" t="s">
        <v>76</v>
      </c>
      <c r="K14" s="19" t="str">
        <f t="shared" si="3"/>
        <v>5</v>
      </c>
      <c r="L14" s="17" t="s">
        <v>76</v>
      </c>
      <c r="M14" s="18" t="s">
        <v>76</v>
      </c>
      <c r="N14" s="68">
        <f t="shared" si="4"/>
        <v>0</v>
      </c>
      <c r="O14" s="17" t="s">
        <v>2</v>
      </c>
      <c r="P14" s="18" t="s">
        <v>19</v>
      </c>
      <c r="Q14" s="19" t="str">
        <f t="shared" si="5"/>
        <v>3</v>
      </c>
      <c r="R14" s="17" t="s">
        <v>2</v>
      </c>
      <c r="S14" s="18" t="s">
        <v>76</v>
      </c>
      <c r="T14" s="88">
        <f t="shared" si="12"/>
        <v>0</v>
      </c>
      <c r="U14" s="17" t="s">
        <v>76</v>
      </c>
      <c r="V14" s="18" t="s">
        <v>77</v>
      </c>
      <c r="W14" s="19">
        <f t="shared" si="6"/>
        <v>0</v>
      </c>
      <c r="X14" s="17" t="s">
        <v>2</v>
      </c>
      <c r="Y14" s="18" t="s">
        <v>77</v>
      </c>
      <c r="Z14" s="19">
        <f t="shared" si="7"/>
        <v>0</v>
      </c>
      <c r="AA14" s="17" t="s">
        <v>2</v>
      </c>
      <c r="AB14" s="18" t="s">
        <v>19</v>
      </c>
      <c r="AC14" s="19" t="str">
        <f t="shared" si="8"/>
        <v>2</v>
      </c>
      <c r="AD14" s="20"/>
      <c r="AE14" s="18"/>
      <c r="AF14" s="19"/>
      <c r="AG14" s="21">
        <f t="shared" si="13"/>
        <v>12</v>
      </c>
      <c r="AH14" s="22">
        <f>'8.Spieltag'!AJ14</f>
        <v>99</v>
      </c>
      <c r="AI14" s="29">
        <f>'8.Spieltag'!AK14</f>
        <v>22</v>
      </c>
      <c r="AJ14" s="24">
        <f t="shared" si="14"/>
        <v>111</v>
      </c>
      <c r="AK14" s="25">
        <f t="shared" si="15"/>
        <v>22</v>
      </c>
      <c r="AL14" s="1"/>
    </row>
    <row r="15" spans="1:42" ht="24.9" customHeight="1" thickBot="1" x14ac:dyDescent="0.3">
      <c r="A15" s="29">
        <f t="shared" si="11"/>
        <v>4</v>
      </c>
      <c r="B15" s="21" t="str">
        <f>'8.Spieltag'!B15</f>
        <v>Lola04</v>
      </c>
      <c r="C15" s="17" t="s">
        <v>19</v>
      </c>
      <c r="D15" s="18" t="s">
        <v>76</v>
      </c>
      <c r="E15" s="19" t="str">
        <f t="shared" si="1"/>
        <v>2</v>
      </c>
      <c r="F15" s="17" t="s">
        <v>76</v>
      </c>
      <c r="G15" s="18" t="s">
        <v>77</v>
      </c>
      <c r="H15" s="19">
        <f t="shared" si="2"/>
        <v>0</v>
      </c>
      <c r="I15" s="17" t="s">
        <v>79</v>
      </c>
      <c r="J15" s="18" t="s">
        <v>76</v>
      </c>
      <c r="K15" s="19" t="str">
        <f t="shared" si="3"/>
        <v>2</v>
      </c>
      <c r="L15" s="17" t="s">
        <v>76</v>
      </c>
      <c r="M15" s="18" t="s">
        <v>77</v>
      </c>
      <c r="N15" s="68" t="str">
        <f t="shared" si="4"/>
        <v>2</v>
      </c>
      <c r="O15" s="17" t="s">
        <v>19</v>
      </c>
      <c r="P15" s="18" t="s">
        <v>76</v>
      </c>
      <c r="Q15" s="19" t="str">
        <f t="shared" si="5"/>
        <v>5</v>
      </c>
      <c r="R15" s="17" t="s">
        <v>76</v>
      </c>
      <c r="S15" s="18" t="s">
        <v>77</v>
      </c>
      <c r="T15" s="88">
        <f t="shared" si="12"/>
        <v>0</v>
      </c>
      <c r="U15" s="17" t="s">
        <v>2</v>
      </c>
      <c r="V15" s="18" t="s">
        <v>76</v>
      </c>
      <c r="W15" s="19">
        <f t="shared" si="6"/>
        <v>0</v>
      </c>
      <c r="X15" s="17" t="s">
        <v>76</v>
      </c>
      <c r="Y15" s="18" t="s">
        <v>77</v>
      </c>
      <c r="Z15" s="19">
        <f t="shared" si="7"/>
        <v>0</v>
      </c>
      <c r="AA15" s="17" t="s">
        <v>19</v>
      </c>
      <c r="AB15" s="18" t="s">
        <v>77</v>
      </c>
      <c r="AC15" s="19" t="str">
        <f t="shared" si="8"/>
        <v>3</v>
      </c>
      <c r="AD15" s="20"/>
      <c r="AE15" s="18"/>
      <c r="AF15" s="19"/>
      <c r="AG15" s="21">
        <f t="shared" si="13"/>
        <v>14</v>
      </c>
      <c r="AH15" s="22">
        <f>'8.Spieltag'!AJ15</f>
        <v>134</v>
      </c>
      <c r="AI15" s="29">
        <f>'8.Spieltag'!AK15</f>
        <v>5</v>
      </c>
      <c r="AJ15" s="24">
        <f t="shared" si="14"/>
        <v>148</v>
      </c>
      <c r="AK15" s="25">
        <f t="shared" si="15"/>
        <v>4</v>
      </c>
      <c r="AL15" s="1"/>
    </row>
    <row r="16" spans="1:42" ht="24.9" customHeight="1" thickBot="1" x14ac:dyDescent="0.3">
      <c r="A16" s="29">
        <f t="shared" si="11"/>
        <v>7</v>
      </c>
      <c r="B16" s="21" t="str">
        <f>'8.Spieltag'!B16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76</v>
      </c>
      <c r="G16" s="18" t="s">
        <v>19</v>
      </c>
      <c r="H16" s="19" t="str">
        <f t="shared" si="2"/>
        <v>3</v>
      </c>
      <c r="I16" s="17" t="s">
        <v>2</v>
      </c>
      <c r="J16" s="18" t="s">
        <v>77</v>
      </c>
      <c r="K16" s="19" t="str">
        <f t="shared" si="3"/>
        <v>2</v>
      </c>
      <c r="L16" s="17" t="s">
        <v>19</v>
      </c>
      <c r="M16" s="18" t="s">
        <v>76</v>
      </c>
      <c r="N16" s="68" t="str">
        <f t="shared" si="4"/>
        <v>2</v>
      </c>
      <c r="O16" s="17" t="s">
        <v>76</v>
      </c>
      <c r="P16" s="18" t="s">
        <v>19</v>
      </c>
      <c r="Q16" s="19">
        <f t="shared" si="5"/>
        <v>0</v>
      </c>
      <c r="R16" s="17" t="s">
        <v>2</v>
      </c>
      <c r="S16" s="18" t="s">
        <v>76</v>
      </c>
      <c r="T16" s="88">
        <f t="shared" si="12"/>
        <v>0</v>
      </c>
      <c r="U16" s="17" t="s">
        <v>2</v>
      </c>
      <c r="V16" s="18" t="s">
        <v>19</v>
      </c>
      <c r="W16" s="19">
        <f t="shared" si="6"/>
        <v>0</v>
      </c>
      <c r="X16" s="17" t="s">
        <v>19</v>
      </c>
      <c r="Y16" s="18" t="s">
        <v>77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2</v>
      </c>
      <c r="AD16" s="20"/>
      <c r="AE16" s="18"/>
      <c r="AF16" s="19"/>
      <c r="AG16" s="21">
        <f t="shared" si="13"/>
        <v>9</v>
      </c>
      <c r="AH16" s="22">
        <f>'8.Spieltag'!AJ16</f>
        <v>131</v>
      </c>
      <c r="AI16" s="29">
        <f>'8.Spieltag'!AK16</f>
        <v>8</v>
      </c>
      <c r="AJ16" s="24">
        <f t="shared" si="14"/>
        <v>140</v>
      </c>
      <c r="AK16" s="25">
        <f t="shared" si="15"/>
        <v>7</v>
      </c>
      <c r="AL16" s="1"/>
    </row>
    <row r="17" spans="1:38" ht="24.9" customHeight="1" thickBot="1" x14ac:dyDescent="0.3">
      <c r="A17" s="29">
        <f t="shared" si="11"/>
        <v>13</v>
      </c>
      <c r="B17" s="21" t="str">
        <f>'8.Spieltag'!B17</f>
        <v>Mike04</v>
      </c>
      <c r="C17" s="17" t="s">
        <v>19</v>
      </c>
      <c r="D17" s="18" t="s">
        <v>76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2</v>
      </c>
      <c r="J17" s="18" t="s">
        <v>77</v>
      </c>
      <c r="K17" s="19" t="str">
        <f t="shared" si="3"/>
        <v>2</v>
      </c>
      <c r="L17" s="17" t="s">
        <v>76</v>
      </c>
      <c r="M17" s="18" t="s">
        <v>77</v>
      </c>
      <c r="N17" s="68" t="str">
        <f t="shared" si="4"/>
        <v>2</v>
      </c>
      <c r="O17" s="17" t="s">
        <v>77</v>
      </c>
      <c r="P17" s="18" t="s">
        <v>19</v>
      </c>
      <c r="Q17" s="19">
        <f t="shared" si="5"/>
        <v>0</v>
      </c>
      <c r="R17" s="17" t="s">
        <v>19</v>
      </c>
      <c r="S17" s="18" t="s">
        <v>77</v>
      </c>
      <c r="T17" s="88">
        <f t="shared" si="12"/>
        <v>0</v>
      </c>
      <c r="U17" s="17" t="s">
        <v>19</v>
      </c>
      <c r="V17" s="18" t="s">
        <v>77</v>
      </c>
      <c r="W17" s="19">
        <f t="shared" si="6"/>
        <v>0</v>
      </c>
      <c r="X17" s="17" t="s">
        <v>19</v>
      </c>
      <c r="Y17" s="18" t="s">
        <v>77</v>
      </c>
      <c r="Z17" s="19">
        <f t="shared" si="7"/>
        <v>0</v>
      </c>
      <c r="AA17" s="17" t="s">
        <v>76</v>
      </c>
      <c r="AB17" s="18" t="s">
        <v>76</v>
      </c>
      <c r="AC17" s="19">
        <f t="shared" si="8"/>
        <v>0</v>
      </c>
      <c r="AD17" s="20"/>
      <c r="AE17" s="18"/>
      <c r="AF17" s="19"/>
      <c r="AG17" s="21">
        <f t="shared" si="13"/>
        <v>6</v>
      </c>
      <c r="AH17" s="22">
        <f>'8.Spieltag'!AJ17</f>
        <v>120</v>
      </c>
      <c r="AI17" s="29">
        <f>'8.Spieltag'!AK17</f>
        <v>13</v>
      </c>
      <c r="AJ17" s="24">
        <f t="shared" si="14"/>
        <v>126</v>
      </c>
      <c r="AK17" s="25">
        <f t="shared" si="15"/>
        <v>13</v>
      </c>
      <c r="AL17" s="1"/>
    </row>
    <row r="18" spans="1:38" ht="24.9" customHeight="1" thickBot="1" x14ac:dyDescent="0.3">
      <c r="A18" s="29">
        <f t="shared" si="11"/>
        <v>5</v>
      </c>
      <c r="B18" s="21" t="str">
        <f>'8.Spieltag'!B18</f>
        <v>norman 04</v>
      </c>
      <c r="C18" s="17" t="s">
        <v>76</v>
      </c>
      <c r="D18" s="18" t="s">
        <v>19</v>
      </c>
      <c r="E18" s="19">
        <f t="shared" si="1"/>
        <v>0</v>
      </c>
      <c r="F18" s="17" t="s">
        <v>19</v>
      </c>
      <c r="G18" s="18" t="s">
        <v>19</v>
      </c>
      <c r="H18" s="19">
        <f t="shared" si="2"/>
        <v>0</v>
      </c>
      <c r="I18" s="17" t="s">
        <v>2</v>
      </c>
      <c r="J18" s="18" t="s">
        <v>77</v>
      </c>
      <c r="K18" s="19" t="str">
        <f t="shared" si="3"/>
        <v>2</v>
      </c>
      <c r="L18" s="17" t="s">
        <v>76</v>
      </c>
      <c r="M18" s="18" t="s">
        <v>19</v>
      </c>
      <c r="N18" s="68">
        <f t="shared" si="4"/>
        <v>0</v>
      </c>
      <c r="O18" s="17" t="s">
        <v>76</v>
      </c>
      <c r="P18" s="18" t="s">
        <v>76</v>
      </c>
      <c r="Q18" s="19">
        <f t="shared" si="5"/>
        <v>0</v>
      </c>
      <c r="R18" s="17" t="s">
        <v>19</v>
      </c>
      <c r="S18" s="18" t="s">
        <v>76</v>
      </c>
      <c r="T18" s="88">
        <f t="shared" si="12"/>
        <v>0</v>
      </c>
      <c r="U18" s="17" t="s">
        <v>19</v>
      </c>
      <c r="V18" s="18" t="s">
        <v>76</v>
      </c>
      <c r="W18" s="19">
        <f t="shared" si="6"/>
        <v>0</v>
      </c>
      <c r="X18" s="17" t="s">
        <v>2</v>
      </c>
      <c r="Y18" s="18" t="s">
        <v>76</v>
      </c>
      <c r="Z18" s="19">
        <f t="shared" si="7"/>
        <v>0</v>
      </c>
      <c r="AA18" s="17" t="s">
        <v>19</v>
      </c>
      <c r="AB18" s="18" t="s">
        <v>76</v>
      </c>
      <c r="AC18" s="19" t="str">
        <f t="shared" si="8"/>
        <v>2</v>
      </c>
      <c r="AD18" s="20"/>
      <c r="AE18" s="18"/>
      <c r="AF18" s="19"/>
      <c r="AG18" s="21">
        <f t="shared" si="13"/>
        <v>4</v>
      </c>
      <c r="AH18" s="22">
        <f>'8.Spieltag'!AJ18</f>
        <v>142</v>
      </c>
      <c r="AI18" s="29">
        <f>'8.Spieltag'!AK18</f>
        <v>4</v>
      </c>
      <c r="AJ18" s="24">
        <f t="shared" si="14"/>
        <v>146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2</v>
      </c>
      <c r="B19" s="21" t="str">
        <f>'8.Spieltag'!B19</f>
        <v>Rainer04</v>
      </c>
      <c r="C19" s="17" t="s">
        <v>19</v>
      </c>
      <c r="D19" s="18" t="s">
        <v>76</v>
      </c>
      <c r="E19" s="19" t="str">
        <f t="shared" si="1"/>
        <v>2</v>
      </c>
      <c r="F19" s="17" t="s">
        <v>76</v>
      </c>
      <c r="G19" s="18" t="s">
        <v>2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19</v>
      </c>
      <c r="M19" s="18" t="s">
        <v>76</v>
      </c>
      <c r="N19" s="68" t="str">
        <f t="shared" si="4"/>
        <v>2</v>
      </c>
      <c r="O19" s="17" t="s">
        <v>76</v>
      </c>
      <c r="P19" s="18" t="s">
        <v>2</v>
      </c>
      <c r="Q19" s="19">
        <f t="shared" si="5"/>
        <v>0</v>
      </c>
      <c r="R19" s="17" t="s">
        <v>19</v>
      </c>
      <c r="S19" s="18" t="s">
        <v>76</v>
      </c>
      <c r="T19" s="88">
        <f t="shared" si="12"/>
        <v>0</v>
      </c>
      <c r="U19" s="17" t="s">
        <v>2</v>
      </c>
      <c r="V19" s="18" t="s">
        <v>19</v>
      </c>
      <c r="W19" s="19">
        <f t="shared" si="6"/>
        <v>0</v>
      </c>
      <c r="X19" s="17" t="s">
        <v>2</v>
      </c>
      <c r="Y19" s="18" t="s">
        <v>76</v>
      </c>
      <c r="Z19" s="19">
        <f t="shared" si="7"/>
        <v>0</v>
      </c>
      <c r="AA19" s="17" t="s">
        <v>19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8</v>
      </c>
      <c r="AH19" s="22">
        <f>'8.Spieltag'!AJ19</f>
        <v>157</v>
      </c>
      <c r="AI19" s="29">
        <f>'8.Spieltag'!AK19</f>
        <v>2</v>
      </c>
      <c r="AJ19" s="24">
        <f t="shared" si="14"/>
        <v>165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16</v>
      </c>
      <c r="B20" s="21" t="str">
        <f>'8.Spieltag'!B20</f>
        <v>Reinhold</v>
      </c>
      <c r="C20" s="17" t="s">
        <v>19</v>
      </c>
      <c r="D20" s="18" t="s">
        <v>76</v>
      </c>
      <c r="E20" s="19" t="str">
        <f t="shared" si="1"/>
        <v>2</v>
      </c>
      <c r="F20" s="17" t="s">
        <v>76</v>
      </c>
      <c r="G20" s="18" t="s">
        <v>77</v>
      </c>
      <c r="H20" s="19">
        <f t="shared" si="2"/>
        <v>0</v>
      </c>
      <c r="I20" s="17" t="s">
        <v>2</v>
      </c>
      <c r="J20" s="18" t="s">
        <v>77</v>
      </c>
      <c r="K20" s="19" t="str">
        <f t="shared" si="3"/>
        <v>2</v>
      </c>
      <c r="L20" s="17" t="s">
        <v>76</v>
      </c>
      <c r="M20" s="18" t="s">
        <v>19</v>
      </c>
      <c r="N20" s="68">
        <f t="shared" si="4"/>
        <v>0</v>
      </c>
      <c r="O20" s="17" t="s">
        <v>19</v>
      </c>
      <c r="P20" s="18" t="s">
        <v>19</v>
      </c>
      <c r="Q20" s="19">
        <f t="shared" si="5"/>
        <v>0</v>
      </c>
      <c r="R20" s="17" t="s">
        <v>19</v>
      </c>
      <c r="S20" s="18" t="s">
        <v>77</v>
      </c>
      <c r="T20" s="88">
        <f t="shared" si="12"/>
        <v>0</v>
      </c>
      <c r="U20" s="17" t="s">
        <v>19</v>
      </c>
      <c r="V20" s="18" t="s">
        <v>79</v>
      </c>
      <c r="W20" s="19">
        <f t="shared" si="6"/>
        <v>0</v>
      </c>
      <c r="X20" s="17" t="s">
        <v>19</v>
      </c>
      <c r="Y20" s="18" t="s">
        <v>76</v>
      </c>
      <c r="Z20" s="19">
        <f t="shared" si="7"/>
        <v>0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4</v>
      </c>
      <c r="AH20" s="22">
        <f>'8.Spieltag'!AJ20</f>
        <v>119</v>
      </c>
      <c r="AI20" s="29">
        <f>'8.Spieltag'!AK20</f>
        <v>15</v>
      </c>
      <c r="AJ20" s="24">
        <f t="shared" si="14"/>
        <v>123</v>
      </c>
      <c r="AK20" s="25">
        <f t="shared" si="15"/>
        <v>16</v>
      </c>
      <c r="AL20" s="1"/>
    </row>
    <row r="21" spans="1:38" ht="24.9" customHeight="1" thickBot="1" x14ac:dyDescent="0.3">
      <c r="A21" s="29">
        <f t="shared" si="11"/>
        <v>18</v>
      </c>
      <c r="B21" s="21" t="str">
        <f>'8.Spieltag'!B21</f>
        <v>Ricardo04</v>
      </c>
      <c r="C21" s="17" t="s">
        <v>77</v>
      </c>
      <c r="D21" s="18" t="s">
        <v>76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2</v>
      </c>
      <c r="J21" s="18" t="s">
        <v>77</v>
      </c>
      <c r="K21" s="19" t="str">
        <f t="shared" si="3"/>
        <v>2</v>
      </c>
      <c r="L21" s="17" t="s">
        <v>76</v>
      </c>
      <c r="M21" s="18" t="s">
        <v>19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19</v>
      </c>
      <c r="S21" s="18" t="s">
        <v>76</v>
      </c>
      <c r="T21" s="88">
        <f t="shared" si="12"/>
        <v>0</v>
      </c>
      <c r="U21" s="17" t="s">
        <v>76</v>
      </c>
      <c r="V21" s="18" t="s">
        <v>19</v>
      </c>
      <c r="W21" s="19">
        <f t="shared" si="6"/>
        <v>0</v>
      </c>
      <c r="X21" s="17" t="s">
        <v>19</v>
      </c>
      <c r="Y21" s="18" t="s">
        <v>77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2</v>
      </c>
      <c r="AH21" s="22">
        <f>'8.Spieltag'!AJ21</f>
        <v>117</v>
      </c>
      <c r="AI21" s="29">
        <f>'8.Spieltag'!AK21</f>
        <v>17</v>
      </c>
      <c r="AJ21" s="24">
        <f t="shared" si="14"/>
        <v>119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'8.Spieltag'!B22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19</v>
      </c>
      <c r="G22" s="18" t="s">
        <v>76</v>
      </c>
      <c r="H22" s="19">
        <f t="shared" si="2"/>
        <v>0</v>
      </c>
      <c r="I22" s="17" t="s">
        <v>2</v>
      </c>
      <c r="J22" s="18" t="s">
        <v>76</v>
      </c>
      <c r="K22" s="19" t="str">
        <f t="shared" si="3"/>
        <v>2</v>
      </c>
      <c r="L22" s="17" t="s">
        <v>76</v>
      </c>
      <c r="M22" s="18" t="s">
        <v>19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88">
        <f t="shared" si="12"/>
        <v>0</v>
      </c>
      <c r="U22" s="17" t="s">
        <v>76</v>
      </c>
      <c r="V22" s="18" t="s">
        <v>76</v>
      </c>
      <c r="W22" s="19" t="str">
        <f t="shared" si="6"/>
        <v>3</v>
      </c>
      <c r="X22" s="17" t="s">
        <v>19</v>
      </c>
      <c r="Y22" s="18" t="s">
        <v>76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'8.Spieltag'!AJ22</f>
        <v>91</v>
      </c>
      <c r="AI22" s="29">
        <f>'8.Spieltag'!AK22</f>
        <v>23</v>
      </c>
      <c r="AJ22" s="24">
        <f t="shared" si="14"/>
        <v>98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3</v>
      </c>
      <c r="B23" s="21" t="str">
        <f>'8.Spieltag'!B23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76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19" t="str">
        <f t="shared" si="3"/>
        <v>5</v>
      </c>
      <c r="L23" s="17" t="s">
        <v>76</v>
      </c>
      <c r="M23" s="18" t="s">
        <v>2</v>
      </c>
      <c r="N23" s="68">
        <f t="shared" si="4"/>
        <v>0</v>
      </c>
      <c r="O23" s="17" t="s">
        <v>76</v>
      </c>
      <c r="P23" s="18" t="s">
        <v>19</v>
      </c>
      <c r="Q23" s="19">
        <f t="shared" si="5"/>
        <v>0</v>
      </c>
      <c r="R23" s="17" t="s">
        <v>19</v>
      </c>
      <c r="S23" s="18" t="s">
        <v>76</v>
      </c>
      <c r="T23" s="88">
        <f t="shared" si="12"/>
        <v>0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76</v>
      </c>
      <c r="Z23" s="19" t="str">
        <f t="shared" si="7"/>
        <v>3</v>
      </c>
      <c r="AA23" s="17" t="s">
        <v>76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10</v>
      </c>
      <c r="AH23" s="22">
        <f>'8.Spieltag'!AJ23</f>
        <v>147</v>
      </c>
      <c r="AI23" s="29">
        <f>'8.Spieltag'!AK23</f>
        <v>3</v>
      </c>
      <c r="AJ23" s="24">
        <f t="shared" si="14"/>
        <v>157</v>
      </c>
      <c r="AK23" s="25">
        <f t="shared" si="15"/>
        <v>3</v>
      </c>
      <c r="AL23" s="1"/>
    </row>
    <row r="24" spans="1:38" ht="24.9" customHeight="1" thickBot="1" x14ac:dyDescent="0.3">
      <c r="A24" s="29">
        <f t="shared" si="11"/>
        <v>20</v>
      </c>
      <c r="B24" s="21" t="str">
        <f>'8.Spieltag'!B24</f>
        <v>shiny</v>
      </c>
      <c r="C24" s="17" t="s">
        <v>19</v>
      </c>
      <c r="D24" s="18" t="s">
        <v>76</v>
      </c>
      <c r="E24" s="19" t="str">
        <f t="shared" si="1"/>
        <v>2</v>
      </c>
      <c r="F24" s="17" t="s">
        <v>76</v>
      </c>
      <c r="G24" s="18" t="s">
        <v>76</v>
      </c>
      <c r="H24" s="19">
        <f t="shared" si="2"/>
        <v>0</v>
      </c>
      <c r="I24" s="17" t="s">
        <v>2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2</v>
      </c>
      <c r="O24" s="17" t="s">
        <v>76</v>
      </c>
      <c r="P24" s="18" t="s">
        <v>19</v>
      </c>
      <c r="Q24" s="19">
        <f t="shared" si="5"/>
        <v>0</v>
      </c>
      <c r="R24" s="17" t="s">
        <v>19</v>
      </c>
      <c r="S24" s="18" t="s">
        <v>76</v>
      </c>
      <c r="T24" s="88">
        <f t="shared" si="12"/>
        <v>0</v>
      </c>
      <c r="U24" s="17" t="s">
        <v>76</v>
      </c>
      <c r="V24" s="18" t="s">
        <v>19</v>
      </c>
      <c r="W24" s="19">
        <f t="shared" si="6"/>
        <v>0</v>
      </c>
      <c r="X24" s="17" t="s">
        <v>19</v>
      </c>
      <c r="Y24" s="18" t="s">
        <v>77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6</v>
      </c>
      <c r="AH24" s="22">
        <f>'8.Spieltag'!AJ24</f>
        <v>111</v>
      </c>
      <c r="AI24" s="29">
        <f>'8.Spieltag'!AK24</f>
        <v>19</v>
      </c>
      <c r="AJ24" s="24">
        <f t="shared" si="14"/>
        <v>117</v>
      </c>
      <c r="AK24" s="25">
        <f t="shared" si="15"/>
        <v>20</v>
      </c>
      <c r="AL24" s="1"/>
    </row>
    <row r="25" spans="1:38" ht="24.9" customHeight="1" thickBot="1" x14ac:dyDescent="0.3">
      <c r="A25" s="29">
        <f t="shared" si="11"/>
        <v>6</v>
      </c>
      <c r="B25" s="21" t="str">
        <f>'8.Spieltag'!B25</f>
        <v>Silfa04</v>
      </c>
      <c r="C25" s="17" t="s">
        <v>77</v>
      </c>
      <c r="D25" s="18" t="s">
        <v>19</v>
      </c>
      <c r="E25" s="19">
        <f t="shared" si="1"/>
        <v>0</v>
      </c>
      <c r="F25" s="17" t="s">
        <v>76</v>
      </c>
      <c r="G25" s="18" t="s">
        <v>2</v>
      </c>
      <c r="H25" s="19" t="str">
        <f t="shared" si="2"/>
        <v>2</v>
      </c>
      <c r="I25" s="17" t="s">
        <v>19</v>
      </c>
      <c r="J25" s="18" t="s">
        <v>76</v>
      </c>
      <c r="K25" s="19" t="str">
        <f t="shared" si="3"/>
        <v>5</v>
      </c>
      <c r="L25" s="17" t="s">
        <v>77</v>
      </c>
      <c r="M25" s="18" t="s">
        <v>76</v>
      </c>
      <c r="N25" s="68">
        <f t="shared" si="4"/>
        <v>0</v>
      </c>
      <c r="O25" s="17" t="s">
        <v>19</v>
      </c>
      <c r="P25" s="18" t="s">
        <v>19</v>
      </c>
      <c r="Q25" s="19">
        <f t="shared" si="5"/>
        <v>0</v>
      </c>
      <c r="R25" s="17" t="s">
        <v>2</v>
      </c>
      <c r="S25" s="18" t="s">
        <v>19</v>
      </c>
      <c r="T25" s="88">
        <f t="shared" si="12"/>
        <v>0</v>
      </c>
      <c r="U25" s="17" t="s">
        <v>76</v>
      </c>
      <c r="V25" s="18" t="s">
        <v>77</v>
      </c>
      <c r="W25" s="19">
        <f t="shared" si="6"/>
        <v>0</v>
      </c>
      <c r="X25" s="17" t="s">
        <v>2</v>
      </c>
      <c r="Y25" s="18" t="s">
        <v>76</v>
      </c>
      <c r="Z25" s="19">
        <f t="shared" si="7"/>
        <v>0</v>
      </c>
      <c r="AA25" s="17" t="s">
        <v>19</v>
      </c>
      <c r="AB25" s="18" t="s">
        <v>77</v>
      </c>
      <c r="AC25" s="19" t="str">
        <f t="shared" si="8"/>
        <v>3</v>
      </c>
      <c r="AD25" s="20"/>
      <c r="AE25" s="18"/>
      <c r="AF25" s="19"/>
      <c r="AG25" s="21">
        <f t="shared" si="13"/>
        <v>10</v>
      </c>
      <c r="AH25" s="22">
        <f>'8.Spieltag'!AJ25</f>
        <v>134</v>
      </c>
      <c r="AI25" s="29">
        <f>'8.Spieltag'!AK25</f>
        <v>5</v>
      </c>
      <c r="AJ25" s="24">
        <f t="shared" si="14"/>
        <v>144</v>
      </c>
      <c r="AK25" s="25">
        <f t="shared" si="15"/>
        <v>6</v>
      </c>
      <c r="AL25" s="1"/>
    </row>
    <row r="26" spans="1:38" ht="24.9" customHeight="1" thickBot="1" x14ac:dyDescent="0.3">
      <c r="A26" s="29">
        <f t="shared" si="11"/>
        <v>21</v>
      </c>
      <c r="B26" s="21" t="str">
        <f>'8.Spieltag'!B26</f>
        <v>Silja04</v>
      </c>
      <c r="C26" s="17" t="s">
        <v>77</v>
      </c>
      <c r="D26" s="18" t="s">
        <v>76</v>
      </c>
      <c r="E26" s="19">
        <f t="shared" si="1"/>
        <v>0</v>
      </c>
      <c r="F26" s="17" t="s">
        <v>19</v>
      </c>
      <c r="G26" s="18" t="s">
        <v>19</v>
      </c>
      <c r="H26" s="19">
        <f t="shared" si="2"/>
        <v>0</v>
      </c>
      <c r="I26" s="17" t="s">
        <v>2</v>
      </c>
      <c r="J26" s="18" t="s">
        <v>76</v>
      </c>
      <c r="K26" s="19" t="str">
        <f t="shared" si="3"/>
        <v>2</v>
      </c>
      <c r="L26" s="17" t="s">
        <v>77</v>
      </c>
      <c r="M26" s="18" t="s">
        <v>19</v>
      </c>
      <c r="N26" s="68">
        <f t="shared" si="4"/>
        <v>0</v>
      </c>
      <c r="O26" s="17" t="s">
        <v>76</v>
      </c>
      <c r="P26" s="18" t="s">
        <v>2</v>
      </c>
      <c r="Q26" s="19">
        <f t="shared" si="5"/>
        <v>0</v>
      </c>
      <c r="R26" s="17" t="s">
        <v>19</v>
      </c>
      <c r="S26" s="18" t="s">
        <v>76</v>
      </c>
      <c r="T26" s="88">
        <f t="shared" si="12"/>
        <v>0</v>
      </c>
      <c r="U26" s="17" t="s">
        <v>2</v>
      </c>
      <c r="V26" s="18" t="s">
        <v>76</v>
      </c>
      <c r="W26" s="19">
        <f t="shared" si="6"/>
        <v>0</v>
      </c>
      <c r="X26" s="17" t="s">
        <v>19</v>
      </c>
      <c r="Y26" s="18" t="s">
        <v>77</v>
      </c>
      <c r="Z26" s="19">
        <f t="shared" si="7"/>
        <v>0</v>
      </c>
      <c r="AA26" s="17" t="s">
        <v>2</v>
      </c>
      <c r="AB26" s="18" t="s">
        <v>76</v>
      </c>
      <c r="AC26" s="19" t="str">
        <f t="shared" si="8"/>
        <v>3</v>
      </c>
      <c r="AD26" s="20"/>
      <c r="AE26" s="18"/>
      <c r="AF26" s="19"/>
      <c r="AG26" s="21">
        <f t="shared" si="13"/>
        <v>5</v>
      </c>
      <c r="AH26" s="22">
        <f>'8.Spieltag'!AJ26</f>
        <v>111</v>
      </c>
      <c r="AI26" s="29">
        <f>'8.Spieltag'!AK26</f>
        <v>19</v>
      </c>
      <c r="AJ26" s="24">
        <f t="shared" si="14"/>
        <v>116</v>
      </c>
      <c r="AK26" s="25">
        <f t="shared" si="15"/>
        <v>21</v>
      </c>
      <c r="AL26" s="1"/>
    </row>
    <row r="27" spans="1:38" ht="28.2" customHeight="1" thickBot="1" x14ac:dyDescent="0.3">
      <c r="A27" s="29">
        <f t="shared" si="11"/>
        <v>1</v>
      </c>
      <c r="B27" s="21" t="str">
        <f>'8.Spieltag'!B27</f>
        <v>SkillFailer</v>
      </c>
      <c r="C27" s="17"/>
      <c r="D27" s="18"/>
      <c r="E27" s="19"/>
      <c r="F27" s="17" t="s">
        <v>19</v>
      </c>
      <c r="G27" s="18" t="s">
        <v>76</v>
      </c>
      <c r="H27" s="19">
        <f t="shared" si="2"/>
        <v>0</v>
      </c>
      <c r="I27" s="17" t="s">
        <v>2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76</v>
      </c>
      <c r="P27" s="18" t="s">
        <v>2</v>
      </c>
      <c r="Q27" s="19">
        <f t="shared" si="5"/>
        <v>0</v>
      </c>
      <c r="R27" s="17" t="s">
        <v>2</v>
      </c>
      <c r="S27" s="18" t="s">
        <v>76</v>
      </c>
      <c r="T27" s="88">
        <f t="shared" si="12"/>
        <v>0</v>
      </c>
      <c r="U27" s="17" t="s">
        <v>19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2</v>
      </c>
      <c r="AH27" s="22">
        <f>'8.Spieltag'!AJ27</f>
        <v>164</v>
      </c>
      <c r="AI27" s="29">
        <f>'8.Spieltag'!AK27</f>
        <v>1</v>
      </c>
      <c r="AJ27" s="24">
        <f t="shared" si="14"/>
        <v>166</v>
      </c>
      <c r="AK27" s="25">
        <f t="shared" si="15"/>
        <v>1</v>
      </c>
      <c r="AL27" s="1"/>
    </row>
    <row r="28" spans="1:38" ht="28.2" customHeight="1" thickBot="1" x14ac:dyDescent="0.3">
      <c r="A28" s="29">
        <f>AK28</f>
        <v>19</v>
      </c>
      <c r="B28" s="21" t="str">
        <f>'8.Spieltag'!B28</f>
        <v>Skopp04</v>
      </c>
      <c r="C28" s="17"/>
      <c r="D28" s="18"/>
      <c r="E28" s="19"/>
      <c r="F28" s="17" t="s">
        <v>76</v>
      </c>
      <c r="G28" s="18" t="s">
        <v>76</v>
      </c>
      <c r="H28" s="19">
        <f t="shared" si="2"/>
        <v>0</v>
      </c>
      <c r="I28" s="17" t="s">
        <v>2</v>
      </c>
      <c r="J28" s="18" t="s">
        <v>77</v>
      </c>
      <c r="K28" s="19" t="str">
        <f t="shared" si="3"/>
        <v>2</v>
      </c>
      <c r="L28" s="17" t="s">
        <v>76</v>
      </c>
      <c r="M28" s="18" t="s">
        <v>19</v>
      </c>
      <c r="N28" s="68">
        <f t="shared" si="4"/>
        <v>0</v>
      </c>
      <c r="O28" s="17" t="s">
        <v>77</v>
      </c>
      <c r="P28" s="18" t="s">
        <v>19</v>
      </c>
      <c r="Q28" s="19">
        <f t="shared" si="5"/>
        <v>0</v>
      </c>
      <c r="R28" s="17" t="s">
        <v>19</v>
      </c>
      <c r="S28" s="18" t="s">
        <v>76</v>
      </c>
      <c r="T28" s="88">
        <f t="shared" si="12"/>
        <v>0</v>
      </c>
      <c r="U28" s="17" t="s">
        <v>19</v>
      </c>
      <c r="V28" s="18" t="s">
        <v>77</v>
      </c>
      <c r="W28" s="19">
        <f t="shared" si="6"/>
        <v>0</v>
      </c>
      <c r="X28" s="17" t="s">
        <v>76</v>
      </c>
      <c r="Y28" s="18" t="s">
        <v>77</v>
      </c>
      <c r="Z28" s="19">
        <f t="shared" si="7"/>
        <v>0</v>
      </c>
      <c r="AA28" s="17" t="s">
        <v>2</v>
      </c>
      <c r="AB28" s="18" t="s">
        <v>77</v>
      </c>
      <c r="AC28" s="19" t="str">
        <f t="shared" si="8"/>
        <v>2</v>
      </c>
      <c r="AD28" s="20"/>
      <c r="AE28" s="18"/>
      <c r="AF28" s="19"/>
      <c r="AG28" s="21">
        <f t="shared" si="13"/>
        <v>4</v>
      </c>
      <c r="AH28" s="22">
        <f>'8.Spieltag'!AJ28</f>
        <v>114</v>
      </c>
      <c r="AI28" s="29">
        <f>'8.Spieltag'!AK28</f>
        <v>18</v>
      </c>
      <c r="AJ28" s="24">
        <f t="shared" si="14"/>
        <v>118</v>
      </c>
      <c r="AK28" s="25">
        <f t="shared" si="15"/>
        <v>19</v>
      </c>
      <c r="AL28" s="1"/>
    </row>
    <row r="29" spans="1:38" ht="28.2" customHeight="1" thickBot="1" x14ac:dyDescent="0.3">
      <c r="A29" s="29">
        <f t="shared" si="11"/>
        <v>14</v>
      </c>
      <c r="B29" s="21" t="str">
        <f>'8.Spieltag'!B29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19</v>
      </c>
      <c r="G29" s="18" t="s">
        <v>77</v>
      </c>
      <c r="H29" s="19">
        <f t="shared" si="2"/>
        <v>0</v>
      </c>
      <c r="I29" s="17" t="s">
        <v>79</v>
      </c>
      <c r="J29" s="18" t="s">
        <v>77</v>
      </c>
      <c r="K29" s="19" t="str">
        <f t="shared" si="3"/>
        <v>2</v>
      </c>
      <c r="L29" s="17" t="s">
        <v>19</v>
      </c>
      <c r="M29" s="18" t="s">
        <v>76</v>
      </c>
      <c r="N29" s="68" t="str">
        <f t="shared" si="4"/>
        <v>2</v>
      </c>
      <c r="O29" s="17" t="s">
        <v>77</v>
      </c>
      <c r="P29" s="18" t="s">
        <v>19</v>
      </c>
      <c r="Q29" s="19">
        <f t="shared" si="5"/>
        <v>0</v>
      </c>
      <c r="R29" s="17" t="s">
        <v>2</v>
      </c>
      <c r="S29" s="18" t="s">
        <v>76</v>
      </c>
      <c r="T29" s="88">
        <f t="shared" si="12"/>
        <v>0</v>
      </c>
      <c r="U29" s="17" t="s">
        <v>19</v>
      </c>
      <c r="V29" s="18" t="s">
        <v>77</v>
      </c>
      <c r="W29" s="19">
        <f t="shared" si="6"/>
        <v>0</v>
      </c>
      <c r="X29" s="17" t="s">
        <v>2</v>
      </c>
      <c r="Y29" s="18" t="s">
        <v>76</v>
      </c>
      <c r="Z29" s="19">
        <f t="shared" si="7"/>
        <v>0</v>
      </c>
      <c r="AA29" s="17" t="s">
        <v>19</v>
      </c>
      <c r="AB29" s="18" t="s">
        <v>76</v>
      </c>
      <c r="AC29" s="19" t="str">
        <f t="shared" si="8"/>
        <v>2</v>
      </c>
      <c r="AD29" s="20"/>
      <c r="AE29" s="18"/>
      <c r="AF29" s="19"/>
      <c r="AG29" s="21">
        <f t="shared" si="13"/>
        <v>6</v>
      </c>
      <c r="AH29" s="22">
        <f>'8.Spieltag'!AJ29</f>
        <v>119</v>
      </c>
      <c r="AI29" s="29">
        <f>'8.Spieltag'!AK29</f>
        <v>15</v>
      </c>
      <c r="AJ29" s="24">
        <f t="shared" si="14"/>
        <v>125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8</v>
      </c>
      <c r="B30" s="21" t="str">
        <f>'8.Spieltag'!B30</f>
        <v>UltraGE</v>
      </c>
      <c r="C30" s="17" t="s">
        <v>19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3</v>
      </c>
      <c r="I30" s="17" t="s">
        <v>2</v>
      </c>
      <c r="J30" s="18" t="s">
        <v>76</v>
      </c>
      <c r="K30" s="19" t="str">
        <f t="shared" si="3"/>
        <v>2</v>
      </c>
      <c r="L30" s="17" t="s">
        <v>76</v>
      </c>
      <c r="M30" s="18" t="s">
        <v>19</v>
      </c>
      <c r="N30" s="68">
        <f t="shared" si="4"/>
        <v>0</v>
      </c>
      <c r="O30" s="17" t="s">
        <v>19</v>
      </c>
      <c r="P30" s="18" t="s">
        <v>76</v>
      </c>
      <c r="Q30" s="19" t="str">
        <f t="shared" si="5"/>
        <v>5</v>
      </c>
      <c r="R30" s="17" t="s">
        <v>2</v>
      </c>
      <c r="S30" s="18" t="s">
        <v>76</v>
      </c>
      <c r="T30" s="88">
        <f t="shared" si="12"/>
        <v>0</v>
      </c>
      <c r="U30" s="17" t="s">
        <v>19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>
        <f t="shared" si="7"/>
        <v>0</v>
      </c>
      <c r="AA30" s="17" t="s">
        <v>2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15</v>
      </c>
      <c r="AH30" s="22">
        <f>'8.Spieltag'!AJ30</f>
        <v>123</v>
      </c>
      <c r="AI30" s="29">
        <f>'8.Spieltag'!AK30</f>
        <v>11</v>
      </c>
      <c r="AJ30" s="24">
        <f t="shared" ref="AJ30" si="17">AG30+AH30</f>
        <v>138</v>
      </c>
      <c r="AK30" s="25">
        <f t="shared" si="15"/>
        <v>8</v>
      </c>
      <c r="AL30" s="1"/>
    </row>
    <row r="31" spans="1:38" ht="28.2" customHeight="1" thickBot="1" x14ac:dyDescent="0.3">
      <c r="A31" s="29"/>
      <c r="B31" s="21" t="s">
        <v>100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/>
      <c r="AH31" s="22"/>
      <c r="AI31" s="29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26">
    <sortCondition ref="A8:A26"/>
  </sortState>
  <phoneticPr fontId="0" type="noConversion"/>
  <conditionalFormatting sqref="B8:B27">
    <cfRule type="expression" dxfId="100" priority="20">
      <formula>($AG8&gt;40)</formula>
    </cfRule>
  </conditionalFormatting>
  <conditionalFormatting sqref="B28:B29">
    <cfRule type="expression" dxfId="99" priority="9">
      <formula>($AG28&gt;40)</formula>
    </cfRule>
  </conditionalFormatting>
  <conditionalFormatting sqref="B30:B31">
    <cfRule type="expression" dxfId="98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7" priority="119" rank="3"/>
  </conditionalFormatting>
  <conditionalFormatting sqref="C4:AB6">
    <cfRule type="cellIs" dxfId="96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23</vt:i4>
      </vt:variant>
    </vt:vector>
  </HeadingPairs>
  <TitlesOfParts>
    <vt:vector size="58" baseType="lpstr">
      <vt:lpstr>1.Spieltag</vt:lpstr>
      <vt:lpstr>2.Spieltag </vt:lpstr>
      <vt:lpstr>3.Spieltag</vt:lpstr>
      <vt:lpstr>4.Spieltag</vt:lpstr>
      <vt:lpstr>5.Spieltag</vt:lpstr>
      <vt:lpstr>6.Spieltag</vt:lpstr>
      <vt:lpstr>7.Spieltag</vt:lpstr>
      <vt:lpstr>8.Spieltag</vt:lpstr>
      <vt:lpstr>9.Spieltag</vt:lpstr>
      <vt:lpstr>10.Spieltag</vt:lpstr>
      <vt:lpstr>11.Spieltag</vt:lpstr>
      <vt:lpstr>12.Spieltag</vt:lpstr>
      <vt:lpstr>13.Spieltag</vt:lpstr>
      <vt:lpstr>14.Spieltag</vt:lpstr>
      <vt:lpstr>15.Spieltag</vt:lpstr>
      <vt:lpstr>16.Spieltag</vt:lpstr>
      <vt:lpstr>17.Spieltag</vt:lpstr>
      <vt:lpstr>18.Spieltag</vt:lpstr>
      <vt:lpstr>19.Spieltag</vt:lpstr>
      <vt:lpstr>20.Spieltag</vt:lpstr>
      <vt:lpstr>21.Spieltag</vt:lpstr>
      <vt:lpstr>22.Spieltag</vt:lpstr>
      <vt:lpstr>23.Spieltag</vt:lpstr>
      <vt:lpstr>24.Spieltag</vt:lpstr>
      <vt:lpstr>Ergebnisse</vt:lpstr>
      <vt:lpstr>25.Spieltag</vt:lpstr>
      <vt:lpstr>26.Spieltag</vt:lpstr>
      <vt:lpstr>27.Spieltag</vt:lpstr>
      <vt:lpstr>28.Spieltag</vt:lpstr>
      <vt:lpstr>29.Spieltag</vt:lpstr>
      <vt:lpstr>30.Spieltag</vt:lpstr>
      <vt:lpstr>31.Spieltag</vt:lpstr>
      <vt:lpstr>32.Spieltag</vt:lpstr>
      <vt:lpstr>33.Spieltag</vt:lpstr>
      <vt:lpstr>34.Spieltag</vt:lpstr>
      <vt:lpstr>'1.Spieltag'!Druckbereich</vt:lpstr>
      <vt:lpstr>'10.Spieltag'!Druckbereich</vt:lpstr>
      <vt:lpstr>'11.Spieltag'!Druckbereich</vt:lpstr>
      <vt:lpstr>'12.Spieltag'!Druckbereich</vt:lpstr>
      <vt:lpstr>'13.Spieltag'!Druckbereich</vt:lpstr>
      <vt:lpstr>'15.Spieltag'!Druckbereich</vt:lpstr>
      <vt:lpstr>'16.Spieltag'!Druckbereich</vt:lpstr>
      <vt:lpstr>'17.Spieltag'!Druckbereich</vt:lpstr>
      <vt:lpstr>'18.Spieltag'!Druckbereich</vt:lpstr>
      <vt:lpstr>'19.Spieltag'!Druckbereich</vt:lpstr>
      <vt:lpstr>'2.Spieltag '!Druckbereich</vt:lpstr>
      <vt:lpstr>'20.Spieltag'!Druckbereich</vt:lpstr>
      <vt:lpstr>'22.Spieltag'!Druckbereich</vt:lpstr>
      <vt:lpstr>'24.Spieltag'!Druckbereich</vt:lpstr>
      <vt:lpstr>'26.Spieltag'!Druckbereich</vt:lpstr>
      <vt:lpstr>'28.Spieltag'!Druckbereich</vt:lpstr>
      <vt:lpstr>'3.Spieltag'!Druckbereich</vt:lpstr>
      <vt:lpstr>'4.Spieltag'!Druckbereich</vt:lpstr>
      <vt:lpstr>'5.Spieltag'!Druckbereich</vt:lpstr>
      <vt:lpstr>'6.Spieltag'!Druckbereich</vt:lpstr>
      <vt:lpstr>'7.Spieltag'!Druckbereich</vt:lpstr>
      <vt:lpstr>'8.Spieltag'!Druckbereich</vt:lpstr>
      <vt:lpstr>'9.Spieltag'!Druckbereich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EWW</dc:creator>
  <cp:lastModifiedBy>Franz Schain</cp:lastModifiedBy>
  <cp:lastPrinted>2020-02-25T09:06:19Z</cp:lastPrinted>
  <dcterms:created xsi:type="dcterms:W3CDTF">1998-11-12T06:25:58Z</dcterms:created>
  <dcterms:modified xsi:type="dcterms:W3CDTF">2020-03-09T10:12:25Z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-634583741</vt:i4>
  </property>
  <property fmtid="{D5CDD505-2E9C-101B-9397-08002B2CF9AE}" pid="3" name="_EmailSubject">
    <vt:lpwstr>Bundesliga</vt:lpwstr>
  </property>
  <property fmtid="{D5CDD505-2E9C-101B-9397-08002B2CF9AE}" pid="4" name="_AuthorEmail">
    <vt:lpwstr>Willms@Elektrowerk.de</vt:lpwstr>
  </property>
  <property fmtid="{D5CDD505-2E9C-101B-9397-08002B2CF9AE}" pid="5" name="_AuthorEmailDisplayName">
    <vt:lpwstr>Arno Willms</vt:lpwstr>
  </property>
  <property fmtid="{D5CDD505-2E9C-101B-9397-08002B2CF9AE}" pid="6" name="_ReviewingToolsShownOnce">
    <vt:lpwstr/>
  </property>
</Properties>
</file>